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defaultThemeVersion="166925"/>
  <mc:AlternateContent xmlns:mc="http://schemas.openxmlformats.org/markup-compatibility/2006">
    <mc:Choice Requires="x15">
      <x15ac:absPath xmlns:x15ac="http://schemas.microsoft.com/office/spreadsheetml/2010/11/ac" url="/Users/leire/Desktop/"/>
    </mc:Choice>
  </mc:AlternateContent>
  <xr:revisionPtr revIDLastSave="0" documentId="8_{384B39E8-1E75-F144-ABCA-8EFF5E52BF29}" xr6:coauthVersionLast="47" xr6:coauthVersionMax="47" xr10:uidLastSave="{00000000-0000-0000-0000-000000000000}"/>
  <bookViews>
    <workbookView xWindow="0" yWindow="0" windowWidth="28800" windowHeight="18000" tabRatio="835" xr2:uid="{00000000-000D-0000-FFFF-FFFF00000000}"/>
  </bookViews>
  <sheets>
    <sheet name="ÍNDICE" sheetId="10" r:id="rId1"/>
    <sheet name="NOTAS" sheetId="17" r:id="rId2"/>
    <sheet name="NOTAS 2" sheetId="18" r:id="rId3"/>
    <sheet name="I" sheetId="19" r:id="rId4"/>
    <sheet name="II" sheetId="20" r:id="rId5"/>
    <sheet name="III" sheetId="21" r:id="rId6"/>
    <sheet name="A1" sheetId="1" r:id="rId7"/>
    <sheet name="A2 " sheetId="2" r:id="rId8"/>
    <sheet name="A3" sheetId="3" r:id="rId9"/>
    <sheet name="A4" sheetId="12" r:id="rId10"/>
    <sheet name="A5" sheetId="13" r:id="rId11"/>
    <sheet name="A6" sheetId="4" r:id="rId12"/>
    <sheet name="A7" sheetId="5" r:id="rId13"/>
    <sheet name="A8" sheetId="6" r:id="rId14"/>
    <sheet name="A9" sheetId="7" r:id="rId15"/>
    <sheet name="A10" sheetId="8" r:id="rId16"/>
    <sheet name="A11" sheetId="9" r:id="rId17"/>
  </sheets>
  <externalReferences>
    <externalReference r:id="rId18"/>
    <externalReference r:id="rId19"/>
    <externalReference r:id="rId20"/>
    <externalReference r:id="rId21"/>
    <externalReference r:id="rId22"/>
    <externalReference r:id="rId23"/>
    <externalReference r:id="rId24"/>
  </externalReferences>
  <definedNames>
    <definedName name="__123Graph_D" localSheetId="15" hidden="1">'[1]1990'!#REF!</definedName>
    <definedName name="__123Graph_D" localSheetId="7" hidden="1">'[1]1990'!#REF!</definedName>
    <definedName name="__123Graph_D" localSheetId="12" hidden="1">'[1]1990'!#REF!</definedName>
    <definedName name="__123Graph_D" localSheetId="5" hidden="1">'[3]1990'!#REF!</definedName>
    <definedName name="__123Graph_D" localSheetId="0" hidden="1">'[1]1990'!#REF!</definedName>
    <definedName name="__123Graph_D" localSheetId="1" hidden="1">'[4]1990'!#REF!</definedName>
    <definedName name="__123Graph_D" localSheetId="2" hidden="1">'[5]1990'!#REF!</definedName>
    <definedName name="__123Graph_D" hidden="1">'[1]1990'!#REF!</definedName>
    <definedName name="__123Graph_E" localSheetId="5" hidden="1">'[3]1990'!#REF!</definedName>
    <definedName name="__123Graph_E" localSheetId="0" hidden="1">'[1]1990'!#REF!</definedName>
    <definedName name="__123Graph_E" localSheetId="1" hidden="1">'[4]1990'!#REF!</definedName>
    <definedName name="__123Graph_E" localSheetId="2" hidden="1">'[5]1990'!#REF!</definedName>
    <definedName name="__123Graph_E" hidden="1">'[1]1990'!#REF!</definedName>
    <definedName name="__123Graph_F" localSheetId="5" hidden="1">'[3]1990'!#REF!</definedName>
    <definedName name="__123Graph_F" localSheetId="0" hidden="1">'[1]1990'!#REF!</definedName>
    <definedName name="__123Graph_F" localSheetId="1" hidden="1">'[4]1990'!#REF!</definedName>
    <definedName name="__123Graph_F" localSheetId="2" hidden="1">'[5]1990'!#REF!</definedName>
    <definedName name="__123Graph_F" hidden="1">'[1]1990'!#REF!</definedName>
    <definedName name="as">#REF!</definedName>
    <definedName name="asdasd">#REF!</definedName>
    <definedName name="autapartesusegmmcal">#REF!</definedName>
    <definedName name="autopartesusbsejmm">#REF!</definedName>
    <definedName name="caldutsegmentos">#REF!</definedName>
    <definedName name="Euparaautomotrizfincaldut">#REF!</definedName>
    <definedName name="Euparaautomotrizfingenval">#REF!</definedName>
    <definedName name="fgdfg">#REF!</definedName>
    <definedName name="fghfgh">#REF!</definedName>
    <definedName name="fv">#REF!</definedName>
    <definedName name="gfhfgh">#REF!</definedName>
    <definedName name="ghfghf">#REF!</definedName>
    <definedName name="ghgdf">#REF!</definedName>
    <definedName name="hfghfg">#REF!</definedName>
    <definedName name="I._DESCRIPCIÓN_DE_SEGMENTOS_DE_LA_CADENA_ELECTRÓNICA_Y_CODIGOS_CORRESPONDIENTES_A_LOS_EL001_EL005">#REF!</definedName>
    <definedName name="kil" localSheetId="0" hidden="1">'[1]1990'!#REF!</definedName>
    <definedName name="kil" localSheetId="1" hidden="1">'[4]1990'!#REF!</definedName>
    <definedName name="kil" hidden="1">'[1]1990'!#REF!</definedName>
    <definedName name="paises">#REF!</definedName>
    <definedName name="paisesautomotcaldut">#REF!</definedName>
    <definedName name="paisesautomotgenval">#REF!</definedName>
    <definedName name="paisesparafincaldut">#REF!</definedName>
    <definedName name="paisesparafingenvalporsegmentos">#REF!</definedName>
    <definedName name="paisesysegmentos">#REF!</definedName>
    <definedName name="perro">#REF!</definedName>
    <definedName name="porsegmentos">#REF!</definedName>
    <definedName name="s">#REF!</definedName>
    <definedName name="sdasdasd">#REF!</definedName>
    <definedName name="Totalcondistritosydemàseslabon">#REF!</definedName>
    <definedName name="Totalcondistritosydemàspaisessegmcaldut">#REF!</definedName>
    <definedName name="ty">#REF!</definedName>
    <definedName name="veiculoscaldut">#REF!</definedName>
    <definedName name="veiculosgenval">#REF!</definedName>
    <definedName name="vgol" localSheetId="1" hidden="1">'[7]1990'!#REF!</definedName>
    <definedName name="vgol" hidden="1">'[2]1990'!#REF!</definedName>
    <definedName name="yhn">#REF!</definedName>
    <definedName name="yuj">#REF!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9" i="18" l="1"/>
  <c r="J18" i="18"/>
  <c r="J17" i="18"/>
  <c r="J10" i="18"/>
  <c r="J9" i="18"/>
  <c r="J8" i="18"/>
  <c r="D8" i="9" l="1"/>
  <c r="E8" i="9"/>
  <c r="F8" i="9"/>
  <c r="G8" i="9"/>
  <c r="H8" i="9"/>
  <c r="I8" i="9"/>
  <c r="J8" i="9"/>
  <c r="K8" i="9"/>
  <c r="L8" i="9"/>
  <c r="M8" i="9"/>
  <c r="N8" i="9"/>
  <c r="O8" i="9"/>
  <c r="P8" i="9"/>
  <c r="Q8" i="9"/>
  <c r="R8" i="9"/>
  <c r="S8" i="9"/>
  <c r="T8" i="9"/>
  <c r="U8" i="9"/>
  <c r="V8" i="9"/>
  <c r="W8" i="9"/>
  <c r="X8" i="9"/>
  <c r="Y8" i="9"/>
  <c r="Z8" i="9"/>
  <c r="AA8" i="9"/>
  <c r="AB8" i="9"/>
  <c r="AC8" i="9"/>
  <c r="AD8" i="9"/>
  <c r="D9" i="9"/>
  <c r="E9" i="9"/>
  <c r="F9" i="9"/>
  <c r="G9" i="9"/>
  <c r="H9" i="9"/>
  <c r="I9" i="9"/>
  <c r="J9" i="9"/>
  <c r="K9" i="9"/>
  <c r="L9" i="9"/>
  <c r="M9" i="9"/>
  <c r="N9" i="9"/>
  <c r="O9" i="9"/>
  <c r="P9" i="9"/>
  <c r="Q9" i="9"/>
  <c r="R9" i="9"/>
  <c r="S9" i="9"/>
  <c r="T9" i="9"/>
  <c r="U9" i="9"/>
  <c r="V9" i="9"/>
  <c r="W9" i="9"/>
  <c r="X9" i="9"/>
  <c r="Y9" i="9"/>
  <c r="Z9" i="9"/>
  <c r="AA9" i="9"/>
  <c r="AB9" i="9"/>
  <c r="AC9" i="9"/>
  <c r="AD9" i="9"/>
  <c r="D10" i="9"/>
  <c r="E10" i="9"/>
  <c r="F10" i="9"/>
  <c r="G10" i="9"/>
  <c r="H10" i="9"/>
  <c r="I10" i="9"/>
  <c r="J10" i="9"/>
  <c r="K10" i="9"/>
  <c r="L10" i="9"/>
  <c r="M10" i="9"/>
  <c r="N10" i="9"/>
  <c r="O10" i="9"/>
  <c r="P10" i="9"/>
  <c r="Q10" i="9"/>
  <c r="R10" i="9"/>
  <c r="S10" i="9"/>
  <c r="T10" i="9"/>
  <c r="U10" i="9"/>
  <c r="V10" i="9"/>
  <c r="W10" i="9"/>
  <c r="X10" i="9"/>
  <c r="Y10" i="9"/>
  <c r="Z10" i="9"/>
  <c r="AA10" i="9"/>
  <c r="AB10" i="9"/>
  <c r="AC10" i="9"/>
  <c r="AD10" i="9"/>
  <c r="D11" i="9"/>
  <c r="E11" i="9"/>
  <c r="F11" i="9"/>
  <c r="G11" i="9"/>
  <c r="H11" i="9"/>
  <c r="I11" i="9"/>
  <c r="J11" i="9"/>
  <c r="K11" i="9"/>
  <c r="L11" i="9"/>
  <c r="M11" i="9"/>
  <c r="N11" i="9"/>
  <c r="O11" i="9"/>
  <c r="P11" i="9"/>
  <c r="Q11" i="9"/>
  <c r="R11" i="9"/>
  <c r="S11" i="9"/>
  <c r="T11" i="9"/>
  <c r="U11" i="9"/>
  <c r="V11" i="9"/>
  <c r="W11" i="9"/>
  <c r="X11" i="9"/>
  <c r="Y11" i="9"/>
  <c r="Z11" i="9"/>
  <c r="AA11" i="9"/>
  <c r="AB11" i="9"/>
  <c r="AC11" i="9"/>
  <c r="AD11" i="9"/>
  <c r="D12" i="9"/>
  <c r="E12" i="9"/>
  <c r="F12" i="9"/>
  <c r="G12" i="9"/>
  <c r="H12" i="9"/>
  <c r="I12" i="9"/>
  <c r="J12" i="9"/>
  <c r="K12" i="9"/>
  <c r="L12" i="9"/>
  <c r="M12" i="9"/>
  <c r="N12" i="9"/>
  <c r="O12" i="9"/>
  <c r="P12" i="9"/>
  <c r="Q12" i="9"/>
  <c r="R12" i="9"/>
  <c r="S12" i="9"/>
  <c r="T12" i="9"/>
  <c r="U12" i="9"/>
  <c r="V12" i="9"/>
  <c r="W12" i="9"/>
  <c r="X12" i="9"/>
  <c r="Y12" i="9"/>
  <c r="Z12" i="9"/>
  <c r="AA12" i="9"/>
  <c r="AB12" i="9"/>
  <c r="AC12" i="9"/>
  <c r="AD12" i="9"/>
  <c r="D13" i="9"/>
  <c r="E13" i="9"/>
  <c r="F13" i="9"/>
  <c r="G13" i="9"/>
  <c r="H13" i="9"/>
  <c r="I13" i="9"/>
  <c r="J13" i="9"/>
  <c r="K13" i="9"/>
  <c r="L13" i="9"/>
  <c r="M13" i="9"/>
  <c r="N13" i="9"/>
  <c r="O13" i="9"/>
  <c r="P13" i="9"/>
  <c r="Q13" i="9"/>
  <c r="R13" i="9"/>
  <c r="S13" i="9"/>
  <c r="T13" i="9"/>
  <c r="U13" i="9"/>
  <c r="V13" i="9"/>
  <c r="W13" i="9"/>
  <c r="X13" i="9"/>
  <c r="Y13" i="9"/>
  <c r="Z13" i="9"/>
  <c r="AA13" i="9"/>
  <c r="AB13" i="9"/>
  <c r="AC13" i="9"/>
  <c r="AD13" i="9"/>
  <c r="D14" i="9"/>
  <c r="E14" i="9"/>
  <c r="F14" i="9"/>
  <c r="G14" i="9"/>
  <c r="H14" i="9"/>
  <c r="I14" i="9"/>
  <c r="J14" i="9"/>
  <c r="K14" i="9"/>
  <c r="L14" i="9"/>
  <c r="M14" i="9"/>
  <c r="N14" i="9"/>
  <c r="O14" i="9"/>
  <c r="P14" i="9"/>
  <c r="Q14" i="9"/>
  <c r="R14" i="9"/>
  <c r="S14" i="9"/>
  <c r="T14" i="9"/>
  <c r="U14" i="9"/>
  <c r="V14" i="9"/>
  <c r="W14" i="9"/>
  <c r="X14" i="9"/>
  <c r="Y14" i="9"/>
  <c r="Z14" i="9"/>
  <c r="AA14" i="9"/>
  <c r="AB14" i="9"/>
  <c r="AC14" i="9"/>
  <c r="AD14" i="9"/>
  <c r="D15" i="9"/>
  <c r="E15" i="9"/>
  <c r="F15" i="9"/>
  <c r="G15" i="9"/>
  <c r="H15" i="9"/>
  <c r="I15" i="9"/>
  <c r="J15" i="9"/>
  <c r="K15" i="9"/>
  <c r="L15" i="9"/>
  <c r="M15" i="9"/>
  <c r="N15" i="9"/>
  <c r="O15" i="9"/>
  <c r="P15" i="9"/>
  <c r="Q15" i="9"/>
  <c r="R15" i="9"/>
  <c r="S15" i="9"/>
  <c r="T15" i="9"/>
  <c r="U15" i="9"/>
  <c r="V15" i="9"/>
  <c r="W15" i="9"/>
  <c r="X15" i="9"/>
  <c r="Y15" i="9"/>
  <c r="Z15" i="9"/>
  <c r="AA15" i="9"/>
  <c r="AB15" i="9"/>
  <c r="AC15" i="9"/>
  <c r="AD15" i="9"/>
  <c r="D16" i="9"/>
  <c r="E16" i="9"/>
  <c r="F16" i="9"/>
  <c r="G16" i="9"/>
  <c r="H16" i="9"/>
  <c r="I16" i="9"/>
  <c r="J16" i="9"/>
  <c r="K16" i="9"/>
  <c r="L16" i="9"/>
  <c r="M16" i="9"/>
  <c r="N16" i="9"/>
  <c r="O16" i="9"/>
  <c r="P16" i="9"/>
  <c r="Q16" i="9"/>
  <c r="R16" i="9"/>
  <c r="S16" i="9"/>
  <c r="T16" i="9"/>
  <c r="U16" i="9"/>
  <c r="V16" i="9"/>
  <c r="W16" i="9"/>
  <c r="X16" i="9"/>
  <c r="Y16" i="9"/>
  <c r="Z16" i="9"/>
  <c r="AA16" i="9"/>
  <c r="AB16" i="9"/>
  <c r="AC16" i="9"/>
  <c r="AD16" i="9"/>
  <c r="D17" i="9"/>
  <c r="E17" i="9"/>
  <c r="F17" i="9"/>
  <c r="G17" i="9"/>
  <c r="H17" i="9"/>
  <c r="I17" i="9"/>
  <c r="J17" i="9"/>
  <c r="K17" i="9"/>
  <c r="L17" i="9"/>
  <c r="M17" i="9"/>
  <c r="N17" i="9"/>
  <c r="O17" i="9"/>
  <c r="P17" i="9"/>
  <c r="Q17" i="9"/>
  <c r="R17" i="9"/>
  <c r="S17" i="9"/>
  <c r="T17" i="9"/>
  <c r="U17" i="9"/>
  <c r="V17" i="9"/>
  <c r="W17" i="9"/>
  <c r="X17" i="9"/>
  <c r="Y17" i="9"/>
  <c r="Z17" i="9"/>
  <c r="AA17" i="9"/>
  <c r="AB17" i="9"/>
  <c r="AC17" i="9"/>
  <c r="AD17" i="9"/>
  <c r="D18" i="9"/>
  <c r="E18" i="9"/>
  <c r="F18" i="9"/>
  <c r="G18" i="9"/>
  <c r="H18" i="9"/>
  <c r="I18" i="9"/>
  <c r="J18" i="9"/>
  <c r="K18" i="9"/>
  <c r="L18" i="9"/>
  <c r="M18" i="9"/>
  <c r="N18" i="9"/>
  <c r="O18" i="9"/>
  <c r="P18" i="9"/>
  <c r="Q18" i="9"/>
  <c r="R18" i="9"/>
  <c r="S18" i="9"/>
  <c r="T18" i="9"/>
  <c r="U18" i="9"/>
  <c r="V18" i="9"/>
  <c r="W18" i="9"/>
  <c r="X18" i="9"/>
  <c r="Y18" i="9"/>
  <c r="Z18" i="9"/>
  <c r="AA18" i="9"/>
  <c r="AB18" i="9"/>
  <c r="AC18" i="9"/>
  <c r="AD18" i="9"/>
  <c r="D19" i="9"/>
  <c r="E19" i="9"/>
  <c r="F19" i="9"/>
  <c r="G19" i="9"/>
  <c r="H19" i="9"/>
  <c r="I19" i="9"/>
  <c r="J19" i="9"/>
  <c r="K19" i="9"/>
  <c r="L19" i="9"/>
  <c r="M19" i="9"/>
  <c r="N19" i="9"/>
  <c r="O19" i="9"/>
  <c r="P19" i="9"/>
  <c r="Q19" i="9"/>
  <c r="R19" i="9"/>
  <c r="S19" i="9"/>
  <c r="T19" i="9"/>
  <c r="U19" i="9"/>
  <c r="V19" i="9"/>
  <c r="W19" i="9"/>
  <c r="X19" i="9"/>
  <c r="Y19" i="9"/>
  <c r="Z19" i="9"/>
  <c r="AA19" i="9"/>
  <c r="AB19" i="9"/>
  <c r="AC19" i="9"/>
  <c r="AD19" i="9"/>
  <c r="D20" i="9"/>
  <c r="E20" i="9"/>
  <c r="F20" i="9"/>
  <c r="G20" i="9"/>
  <c r="H20" i="9"/>
  <c r="I20" i="9"/>
  <c r="J20" i="9"/>
  <c r="K20" i="9"/>
  <c r="L20" i="9"/>
  <c r="M20" i="9"/>
  <c r="N20" i="9"/>
  <c r="O20" i="9"/>
  <c r="P20" i="9"/>
  <c r="Q20" i="9"/>
  <c r="R20" i="9"/>
  <c r="S20" i="9"/>
  <c r="T20" i="9"/>
  <c r="U20" i="9"/>
  <c r="V20" i="9"/>
  <c r="W20" i="9"/>
  <c r="X20" i="9"/>
  <c r="Y20" i="9"/>
  <c r="Z20" i="9"/>
  <c r="AA20" i="9"/>
  <c r="AB20" i="9"/>
  <c r="AC20" i="9"/>
  <c r="AD20" i="9"/>
  <c r="D21" i="9"/>
  <c r="E21" i="9"/>
  <c r="F21" i="9"/>
  <c r="G21" i="9"/>
  <c r="H21" i="9"/>
  <c r="I21" i="9"/>
  <c r="J21" i="9"/>
  <c r="K21" i="9"/>
  <c r="L21" i="9"/>
  <c r="M21" i="9"/>
  <c r="N21" i="9"/>
  <c r="O21" i="9"/>
  <c r="P21" i="9"/>
  <c r="Q21" i="9"/>
  <c r="R21" i="9"/>
  <c r="S21" i="9"/>
  <c r="T21" i="9"/>
  <c r="U21" i="9"/>
  <c r="V21" i="9"/>
  <c r="W21" i="9"/>
  <c r="X21" i="9"/>
  <c r="Y21" i="9"/>
  <c r="Z21" i="9"/>
  <c r="AA21" i="9"/>
  <c r="AB21" i="9"/>
  <c r="AC21" i="9"/>
  <c r="AD21" i="9"/>
  <c r="D22" i="9"/>
  <c r="E22" i="9"/>
  <c r="F22" i="9"/>
  <c r="G22" i="9"/>
  <c r="H22" i="9"/>
  <c r="I22" i="9"/>
  <c r="J22" i="9"/>
  <c r="K22" i="9"/>
  <c r="L22" i="9"/>
  <c r="M22" i="9"/>
  <c r="N22" i="9"/>
  <c r="O22" i="9"/>
  <c r="P22" i="9"/>
  <c r="Q22" i="9"/>
  <c r="R22" i="9"/>
  <c r="S22" i="9"/>
  <c r="T22" i="9"/>
  <c r="U22" i="9"/>
  <c r="V22" i="9"/>
  <c r="W22" i="9"/>
  <c r="X22" i="9"/>
  <c r="Y22" i="9"/>
  <c r="Z22" i="9"/>
  <c r="AA22" i="9"/>
  <c r="AB22" i="9"/>
  <c r="AC22" i="9"/>
  <c r="AD22" i="9"/>
  <c r="D23" i="9"/>
  <c r="E23" i="9"/>
  <c r="F23" i="9"/>
  <c r="G23" i="9"/>
  <c r="H23" i="9"/>
  <c r="I23" i="9"/>
  <c r="J23" i="9"/>
  <c r="K23" i="9"/>
  <c r="L23" i="9"/>
  <c r="M23" i="9"/>
  <c r="N23" i="9"/>
  <c r="O23" i="9"/>
  <c r="P23" i="9"/>
  <c r="Q23" i="9"/>
  <c r="R23" i="9"/>
  <c r="S23" i="9"/>
  <c r="T23" i="9"/>
  <c r="U23" i="9"/>
  <c r="V23" i="9"/>
  <c r="W23" i="9"/>
  <c r="X23" i="9"/>
  <c r="Y23" i="9"/>
  <c r="Z23" i="9"/>
  <c r="AA23" i="9"/>
  <c r="AB23" i="9"/>
  <c r="AC23" i="9"/>
  <c r="AD23" i="9"/>
  <c r="D24" i="9"/>
  <c r="E24" i="9"/>
  <c r="F24" i="9"/>
  <c r="G24" i="9"/>
  <c r="H24" i="9"/>
  <c r="I24" i="9"/>
  <c r="J24" i="9"/>
  <c r="K24" i="9"/>
  <c r="L24" i="9"/>
  <c r="M24" i="9"/>
  <c r="N24" i="9"/>
  <c r="O24" i="9"/>
  <c r="P24" i="9"/>
  <c r="Q24" i="9"/>
  <c r="R24" i="9"/>
  <c r="S24" i="9"/>
  <c r="T24" i="9"/>
  <c r="U24" i="9"/>
  <c r="V24" i="9"/>
  <c r="W24" i="9"/>
  <c r="X24" i="9"/>
  <c r="Y24" i="9"/>
  <c r="Z24" i="9"/>
  <c r="AA24" i="9"/>
  <c r="AB24" i="9"/>
  <c r="AC24" i="9"/>
  <c r="AD24" i="9"/>
  <c r="D25" i="9"/>
  <c r="E25" i="9"/>
  <c r="F25" i="9"/>
  <c r="G25" i="9"/>
  <c r="H25" i="9"/>
  <c r="I25" i="9"/>
  <c r="J25" i="9"/>
  <c r="K25" i="9"/>
  <c r="L25" i="9"/>
  <c r="M25" i="9"/>
  <c r="N25" i="9"/>
  <c r="O25" i="9"/>
  <c r="P25" i="9"/>
  <c r="Q25" i="9"/>
  <c r="R25" i="9"/>
  <c r="S25" i="9"/>
  <c r="T25" i="9"/>
  <c r="U25" i="9"/>
  <c r="V25" i="9"/>
  <c r="W25" i="9"/>
  <c r="X25" i="9"/>
  <c r="Y25" i="9"/>
  <c r="Z25" i="9"/>
  <c r="AA25" i="9"/>
  <c r="AB25" i="9"/>
  <c r="AC25" i="9"/>
  <c r="AD25" i="9"/>
  <c r="D26" i="9"/>
  <c r="E26" i="9"/>
  <c r="F26" i="9"/>
  <c r="G26" i="9"/>
  <c r="H26" i="9"/>
  <c r="I26" i="9"/>
  <c r="J26" i="9"/>
  <c r="K26" i="9"/>
  <c r="L26" i="9"/>
  <c r="M26" i="9"/>
  <c r="N26" i="9"/>
  <c r="O26" i="9"/>
  <c r="P26" i="9"/>
  <c r="Q26" i="9"/>
  <c r="R26" i="9"/>
  <c r="S26" i="9"/>
  <c r="T26" i="9"/>
  <c r="U26" i="9"/>
  <c r="V26" i="9"/>
  <c r="W26" i="9"/>
  <c r="X26" i="9"/>
  <c r="Y26" i="9"/>
  <c r="Z26" i="9"/>
  <c r="AA26" i="9"/>
  <c r="AB26" i="9"/>
  <c r="AC26" i="9"/>
  <c r="AD26" i="9"/>
  <c r="D27" i="9"/>
  <c r="E27" i="9"/>
  <c r="F27" i="9"/>
  <c r="G27" i="9"/>
  <c r="H27" i="9"/>
  <c r="I27" i="9"/>
  <c r="J27" i="9"/>
  <c r="K27" i="9"/>
  <c r="L27" i="9"/>
  <c r="M27" i="9"/>
  <c r="N27" i="9"/>
  <c r="O27" i="9"/>
  <c r="P27" i="9"/>
  <c r="Q27" i="9"/>
  <c r="R27" i="9"/>
  <c r="S27" i="9"/>
  <c r="T27" i="9"/>
  <c r="U27" i="9"/>
  <c r="V27" i="9"/>
  <c r="W27" i="9"/>
  <c r="X27" i="9"/>
  <c r="Y27" i="9"/>
  <c r="Z27" i="9"/>
  <c r="AA27" i="9"/>
  <c r="AB27" i="9"/>
  <c r="AC27" i="9"/>
  <c r="AD27" i="9"/>
  <c r="D28" i="9"/>
  <c r="E28" i="9"/>
  <c r="F28" i="9"/>
  <c r="G28" i="9"/>
  <c r="H28" i="9"/>
  <c r="I28" i="9"/>
  <c r="J28" i="9"/>
  <c r="K28" i="9"/>
  <c r="L28" i="9"/>
  <c r="M28" i="9"/>
  <c r="N28" i="9"/>
  <c r="O28" i="9"/>
  <c r="P28" i="9"/>
  <c r="Q28" i="9"/>
  <c r="R28" i="9"/>
  <c r="S28" i="9"/>
  <c r="T28" i="9"/>
  <c r="U28" i="9"/>
  <c r="V28" i="9"/>
  <c r="W28" i="9"/>
  <c r="X28" i="9"/>
  <c r="Y28" i="9"/>
  <c r="Z28" i="9"/>
  <c r="AA28" i="9"/>
  <c r="AB28" i="9"/>
  <c r="AC28" i="9"/>
  <c r="AD28" i="9"/>
  <c r="D29" i="9"/>
  <c r="E29" i="9"/>
  <c r="F29" i="9"/>
  <c r="G29" i="9"/>
  <c r="H29" i="9"/>
  <c r="I29" i="9"/>
  <c r="J29" i="9"/>
  <c r="K29" i="9"/>
  <c r="L29" i="9"/>
  <c r="M29" i="9"/>
  <c r="N29" i="9"/>
  <c r="O29" i="9"/>
  <c r="P29" i="9"/>
  <c r="Q29" i="9"/>
  <c r="R29" i="9"/>
  <c r="S29" i="9"/>
  <c r="T29" i="9"/>
  <c r="U29" i="9"/>
  <c r="V29" i="9"/>
  <c r="W29" i="9"/>
  <c r="X29" i="9"/>
  <c r="Y29" i="9"/>
  <c r="Z29" i="9"/>
  <c r="AA29" i="9"/>
  <c r="AB29" i="9"/>
  <c r="AC29" i="9"/>
  <c r="AD29" i="9"/>
  <c r="D30" i="9"/>
  <c r="E30" i="9"/>
  <c r="F30" i="9"/>
  <c r="G30" i="9"/>
  <c r="H30" i="9"/>
  <c r="I30" i="9"/>
  <c r="J30" i="9"/>
  <c r="K30" i="9"/>
  <c r="L30" i="9"/>
  <c r="M30" i="9"/>
  <c r="N30" i="9"/>
  <c r="O30" i="9"/>
  <c r="P30" i="9"/>
  <c r="Q30" i="9"/>
  <c r="R30" i="9"/>
  <c r="S30" i="9"/>
  <c r="T30" i="9"/>
  <c r="U30" i="9"/>
  <c r="V30" i="9"/>
  <c r="W30" i="9"/>
  <c r="X30" i="9"/>
  <c r="Y30" i="9"/>
  <c r="Z30" i="9"/>
  <c r="AA30" i="9"/>
  <c r="AB30" i="9"/>
  <c r="AC30" i="9"/>
  <c r="AD30" i="9"/>
  <c r="D31" i="9"/>
  <c r="E31" i="9"/>
  <c r="F31" i="9"/>
  <c r="G31" i="9"/>
  <c r="H31" i="9"/>
  <c r="I31" i="9"/>
  <c r="J31" i="9"/>
  <c r="K31" i="9"/>
  <c r="L31" i="9"/>
  <c r="M31" i="9"/>
  <c r="N31" i="9"/>
  <c r="O31" i="9"/>
  <c r="P31" i="9"/>
  <c r="Q31" i="9"/>
  <c r="R31" i="9"/>
  <c r="S31" i="9"/>
  <c r="T31" i="9"/>
  <c r="U31" i="9"/>
  <c r="V31" i="9"/>
  <c r="W31" i="9"/>
  <c r="X31" i="9"/>
  <c r="Y31" i="9"/>
  <c r="Z31" i="9"/>
  <c r="AA31" i="9"/>
  <c r="AB31" i="9"/>
  <c r="AC31" i="9"/>
  <c r="AD31" i="9"/>
  <c r="D32" i="9"/>
  <c r="E32" i="9"/>
  <c r="F32" i="9"/>
  <c r="G32" i="9"/>
  <c r="H32" i="9"/>
  <c r="I32" i="9"/>
  <c r="J32" i="9"/>
  <c r="K32" i="9"/>
  <c r="L32" i="9"/>
  <c r="M32" i="9"/>
  <c r="N32" i="9"/>
  <c r="O32" i="9"/>
  <c r="P32" i="9"/>
  <c r="Q32" i="9"/>
  <c r="R32" i="9"/>
  <c r="S32" i="9"/>
  <c r="T32" i="9"/>
  <c r="U32" i="9"/>
  <c r="V32" i="9"/>
  <c r="W32" i="9"/>
  <c r="X32" i="9"/>
  <c r="Y32" i="9"/>
  <c r="Z32" i="9"/>
  <c r="AA32" i="9"/>
  <c r="AB32" i="9"/>
  <c r="AC32" i="9"/>
  <c r="AD32" i="9"/>
  <c r="D33" i="9"/>
  <c r="E33" i="9"/>
  <c r="F33" i="9"/>
  <c r="G33" i="9"/>
  <c r="H33" i="9"/>
  <c r="I33" i="9"/>
  <c r="J33" i="9"/>
  <c r="K33" i="9"/>
  <c r="L33" i="9"/>
  <c r="M33" i="9"/>
  <c r="N33" i="9"/>
  <c r="O33" i="9"/>
  <c r="P33" i="9"/>
  <c r="Q33" i="9"/>
  <c r="R33" i="9"/>
  <c r="S33" i="9"/>
  <c r="T33" i="9"/>
  <c r="U33" i="9"/>
  <c r="V33" i="9"/>
  <c r="W33" i="9"/>
  <c r="X33" i="9"/>
  <c r="Y33" i="9"/>
  <c r="Z33" i="9"/>
  <c r="AA33" i="9"/>
  <c r="AB33" i="9"/>
  <c r="AC33" i="9"/>
  <c r="AD33" i="9"/>
  <c r="C9" i="9"/>
  <c r="C10" i="9"/>
  <c r="C11" i="9"/>
  <c r="C12" i="9"/>
  <c r="C13" i="9"/>
  <c r="C14" i="9"/>
  <c r="C15" i="9"/>
  <c r="C16" i="9"/>
  <c r="C17" i="9"/>
  <c r="C18" i="9"/>
  <c r="C19" i="9"/>
  <c r="C20" i="9"/>
  <c r="C21" i="9"/>
  <c r="C22" i="9"/>
  <c r="C23" i="9"/>
  <c r="C24" i="9"/>
  <c r="C25" i="9"/>
  <c r="C26" i="9"/>
  <c r="C27" i="9"/>
  <c r="C28" i="9"/>
  <c r="C29" i="9"/>
  <c r="C30" i="9"/>
  <c r="C31" i="9"/>
  <c r="C32" i="9"/>
  <c r="C33" i="9"/>
  <c r="AD68" i="8"/>
  <c r="AD69" i="8"/>
  <c r="AD70" i="8"/>
  <c r="AD71" i="8"/>
  <c r="AD72" i="8"/>
  <c r="AD73" i="8"/>
  <c r="AD74" i="8"/>
  <c r="AD75" i="8"/>
  <c r="AD76" i="8"/>
  <c r="AD77" i="8"/>
  <c r="AD78" i="8"/>
  <c r="AD79" i="8"/>
  <c r="AD80" i="8"/>
  <c r="AD81" i="8"/>
  <c r="AD82" i="8"/>
  <c r="AD83" i="8"/>
  <c r="AD84" i="8"/>
  <c r="AD85" i="8"/>
  <c r="AD86" i="8"/>
  <c r="AD87" i="8"/>
  <c r="AD88" i="8"/>
  <c r="AD89" i="8"/>
  <c r="AD90" i="8"/>
  <c r="AD91" i="8"/>
  <c r="AD92" i="8"/>
  <c r="AD67" i="8"/>
  <c r="E67" i="8"/>
  <c r="F67" i="8"/>
  <c r="G67" i="8"/>
  <c r="H67" i="8"/>
  <c r="I67" i="8"/>
  <c r="J67" i="8"/>
  <c r="K67" i="8"/>
  <c r="L67" i="8"/>
  <c r="M67" i="8"/>
  <c r="N67" i="8"/>
  <c r="O67" i="8"/>
  <c r="P67" i="8"/>
  <c r="Q67" i="8"/>
  <c r="R67" i="8"/>
  <c r="S67" i="8"/>
  <c r="T67" i="8"/>
  <c r="U67" i="8"/>
  <c r="V67" i="8"/>
  <c r="W67" i="8"/>
  <c r="X67" i="8"/>
  <c r="Y67" i="8"/>
  <c r="Z67" i="8"/>
  <c r="AA67" i="8"/>
  <c r="AB67" i="8"/>
  <c r="AC67" i="8"/>
  <c r="E68" i="8"/>
  <c r="F68" i="8"/>
  <c r="G68" i="8"/>
  <c r="H68" i="8"/>
  <c r="I68" i="8"/>
  <c r="J68" i="8"/>
  <c r="K68" i="8"/>
  <c r="L68" i="8"/>
  <c r="M68" i="8"/>
  <c r="N68" i="8"/>
  <c r="O68" i="8"/>
  <c r="P68" i="8"/>
  <c r="Q68" i="8"/>
  <c r="R68" i="8"/>
  <c r="S68" i="8"/>
  <c r="T68" i="8"/>
  <c r="U68" i="8"/>
  <c r="V68" i="8"/>
  <c r="W68" i="8"/>
  <c r="X68" i="8"/>
  <c r="Y68" i="8"/>
  <c r="Z68" i="8"/>
  <c r="AA68" i="8"/>
  <c r="AB68" i="8"/>
  <c r="AC68" i="8"/>
  <c r="E69" i="8"/>
  <c r="F69" i="8"/>
  <c r="G69" i="8"/>
  <c r="H69" i="8"/>
  <c r="I69" i="8"/>
  <c r="J69" i="8"/>
  <c r="K69" i="8"/>
  <c r="L69" i="8"/>
  <c r="M69" i="8"/>
  <c r="N69" i="8"/>
  <c r="O69" i="8"/>
  <c r="P69" i="8"/>
  <c r="Q69" i="8"/>
  <c r="R69" i="8"/>
  <c r="S69" i="8"/>
  <c r="T69" i="8"/>
  <c r="U69" i="8"/>
  <c r="V69" i="8"/>
  <c r="W69" i="8"/>
  <c r="X69" i="8"/>
  <c r="Y69" i="8"/>
  <c r="Z69" i="8"/>
  <c r="AA69" i="8"/>
  <c r="AB69" i="8"/>
  <c r="AC69" i="8"/>
  <c r="E70" i="8"/>
  <c r="F70" i="8"/>
  <c r="G70" i="8"/>
  <c r="H70" i="8"/>
  <c r="I70" i="8"/>
  <c r="J70" i="8"/>
  <c r="K70" i="8"/>
  <c r="L70" i="8"/>
  <c r="M70" i="8"/>
  <c r="N70" i="8"/>
  <c r="O70" i="8"/>
  <c r="P70" i="8"/>
  <c r="Q70" i="8"/>
  <c r="R70" i="8"/>
  <c r="S70" i="8"/>
  <c r="T70" i="8"/>
  <c r="U70" i="8"/>
  <c r="V70" i="8"/>
  <c r="W70" i="8"/>
  <c r="X70" i="8"/>
  <c r="Y70" i="8"/>
  <c r="Z70" i="8"/>
  <c r="AA70" i="8"/>
  <c r="AB70" i="8"/>
  <c r="AC70" i="8"/>
  <c r="E71" i="8"/>
  <c r="F71" i="8"/>
  <c r="G71" i="8"/>
  <c r="H71" i="8"/>
  <c r="I71" i="8"/>
  <c r="J71" i="8"/>
  <c r="K71" i="8"/>
  <c r="L71" i="8"/>
  <c r="M71" i="8"/>
  <c r="N71" i="8"/>
  <c r="O71" i="8"/>
  <c r="P71" i="8"/>
  <c r="Q71" i="8"/>
  <c r="R71" i="8"/>
  <c r="S71" i="8"/>
  <c r="T71" i="8"/>
  <c r="U71" i="8"/>
  <c r="V71" i="8"/>
  <c r="W71" i="8"/>
  <c r="X71" i="8"/>
  <c r="Y71" i="8"/>
  <c r="Z71" i="8"/>
  <c r="AA71" i="8"/>
  <c r="AB71" i="8"/>
  <c r="AC71" i="8"/>
  <c r="E72" i="8"/>
  <c r="F72" i="8"/>
  <c r="G72" i="8"/>
  <c r="H72" i="8"/>
  <c r="I72" i="8"/>
  <c r="J72" i="8"/>
  <c r="K72" i="8"/>
  <c r="L72" i="8"/>
  <c r="M72" i="8"/>
  <c r="N72" i="8"/>
  <c r="O72" i="8"/>
  <c r="P72" i="8"/>
  <c r="Q72" i="8"/>
  <c r="R72" i="8"/>
  <c r="S72" i="8"/>
  <c r="T72" i="8"/>
  <c r="U72" i="8"/>
  <c r="V72" i="8"/>
  <c r="W72" i="8"/>
  <c r="X72" i="8"/>
  <c r="Y72" i="8"/>
  <c r="Z72" i="8"/>
  <c r="AA72" i="8"/>
  <c r="AB72" i="8"/>
  <c r="AC72" i="8"/>
  <c r="E73" i="8"/>
  <c r="F73" i="8"/>
  <c r="G73" i="8"/>
  <c r="H73" i="8"/>
  <c r="I73" i="8"/>
  <c r="J73" i="8"/>
  <c r="K73" i="8"/>
  <c r="L73" i="8"/>
  <c r="M73" i="8"/>
  <c r="N73" i="8"/>
  <c r="O73" i="8"/>
  <c r="P73" i="8"/>
  <c r="Q73" i="8"/>
  <c r="R73" i="8"/>
  <c r="S73" i="8"/>
  <c r="T73" i="8"/>
  <c r="U73" i="8"/>
  <c r="V73" i="8"/>
  <c r="W73" i="8"/>
  <c r="X73" i="8"/>
  <c r="Y73" i="8"/>
  <c r="Z73" i="8"/>
  <c r="AA73" i="8"/>
  <c r="AB73" i="8"/>
  <c r="AC73" i="8"/>
  <c r="E74" i="8"/>
  <c r="F74" i="8"/>
  <c r="G74" i="8"/>
  <c r="H74" i="8"/>
  <c r="I74" i="8"/>
  <c r="J74" i="8"/>
  <c r="K74" i="8"/>
  <c r="L74" i="8"/>
  <c r="M74" i="8"/>
  <c r="N74" i="8"/>
  <c r="O74" i="8"/>
  <c r="P74" i="8"/>
  <c r="Q74" i="8"/>
  <c r="R74" i="8"/>
  <c r="S74" i="8"/>
  <c r="T74" i="8"/>
  <c r="U74" i="8"/>
  <c r="V74" i="8"/>
  <c r="W74" i="8"/>
  <c r="X74" i="8"/>
  <c r="Y74" i="8"/>
  <c r="Z74" i="8"/>
  <c r="AA74" i="8"/>
  <c r="AB74" i="8"/>
  <c r="AC74" i="8"/>
  <c r="E75" i="8"/>
  <c r="F75" i="8"/>
  <c r="G75" i="8"/>
  <c r="H75" i="8"/>
  <c r="I75" i="8"/>
  <c r="J75" i="8"/>
  <c r="K75" i="8"/>
  <c r="L75" i="8"/>
  <c r="M75" i="8"/>
  <c r="N75" i="8"/>
  <c r="O75" i="8"/>
  <c r="P75" i="8"/>
  <c r="Q75" i="8"/>
  <c r="R75" i="8"/>
  <c r="S75" i="8"/>
  <c r="T75" i="8"/>
  <c r="U75" i="8"/>
  <c r="V75" i="8"/>
  <c r="W75" i="8"/>
  <c r="X75" i="8"/>
  <c r="Y75" i="8"/>
  <c r="Z75" i="8"/>
  <c r="AA75" i="8"/>
  <c r="AB75" i="8"/>
  <c r="AC75" i="8"/>
  <c r="E76" i="8"/>
  <c r="F76" i="8"/>
  <c r="G76" i="8"/>
  <c r="H76" i="8"/>
  <c r="I76" i="8"/>
  <c r="J76" i="8"/>
  <c r="K76" i="8"/>
  <c r="L76" i="8"/>
  <c r="M76" i="8"/>
  <c r="N76" i="8"/>
  <c r="O76" i="8"/>
  <c r="P76" i="8"/>
  <c r="Q76" i="8"/>
  <c r="R76" i="8"/>
  <c r="S76" i="8"/>
  <c r="T76" i="8"/>
  <c r="U76" i="8"/>
  <c r="V76" i="8"/>
  <c r="W76" i="8"/>
  <c r="X76" i="8"/>
  <c r="Y76" i="8"/>
  <c r="Z76" i="8"/>
  <c r="AA76" i="8"/>
  <c r="AB76" i="8"/>
  <c r="AC76" i="8"/>
  <c r="E77" i="8"/>
  <c r="F77" i="8"/>
  <c r="G77" i="8"/>
  <c r="H77" i="8"/>
  <c r="I77" i="8"/>
  <c r="J77" i="8"/>
  <c r="K77" i="8"/>
  <c r="L77" i="8"/>
  <c r="M77" i="8"/>
  <c r="N77" i="8"/>
  <c r="O77" i="8"/>
  <c r="P77" i="8"/>
  <c r="Q77" i="8"/>
  <c r="R77" i="8"/>
  <c r="S77" i="8"/>
  <c r="T77" i="8"/>
  <c r="U77" i="8"/>
  <c r="V77" i="8"/>
  <c r="W77" i="8"/>
  <c r="X77" i="8"/>
  <c r="Y77" i="8"/>
  <c r="Z77" i="8"/>
  <c r="AA77" i="8"/>
  <c r="AB77" i="8"/>
  <c r="AC77" i="8"/>
  <c r="E78" i="8"/>
  <c r="F78" i="8"/>
  <c r="G78" i="8"/>
  <c r="H78" i="8"/>
  <c r="I78" i="8"/>
  <c r="J78" i="8"/>
  <c r="K78" i="8"/>
  <c r="L78" i="8"/>
  <c r="M78" i="8"/>
  <c r="N78" i="8"/>
  <c r="O78" i="8"/>
  <c r="P78" i="8"/>
  <c r="Q78" i="8"/>
  <c r="R78" i="8"/>
  <c r="S78" i="8"/>
  <c r="T78" i="8"/>
  <c r="U78" i="8"/>
  <c r="V78" i="8"/>
  <c r="W78" i="8"/>
  <c r="X78" i="8"/>
  <c r="Y78" i="8"/>
  <c r="Z78" i="8"/>
  <c r="AA78" i="8"/>
  <c r="AB78" i="8"/>
  <c r="AC78" i="8"/>
  <c r="E79" i="8"/>
  <c r="F79" i="8"/>
  <c r="G79" i="8"/>
  <c r="H79" i="8"/>
  <c r="I79" i="8"/>
  <c r="J79" i="8"/>
  <c r="K79" i="8"/>
  <c r="L79" i="8"/>
  <c r="M79" i="8"/>
  <c r="N79" i="8"/>
  <c r="O79" i="8"/>
  <c r="P79" i="8"/>
  <c r="Q79" i="8"/>
  <c r="R79" i="8"/>
  <c r="S79" i="8"/>
  <c r="T79" i="8"/>
  <c r="U79" i="8"/>
  <c r="V79" i="8"/>
  <c r="W79" i="8"/>
  <c r="X79" i="8"/>
  <c r="Y79" i="8"/>
  <c r="Z79" i="8"/>
  <c r="AA79" i="8"/>
  <c r="AB79" i="8"/>
  <c r="AC79" i="8"/>
  <c r="E80" i="8"/>
  <c r="F80" i="8"/>
  <c r="G80" i="8"/>
  <c r="H80" i="8"/>
  <c r="I80" i="8"/>
  <c r="J80" i="8"/>
  <c r="K80" i="8"/>
  <c r="L80" i="8"/>
  <c r="M80" i="8"/>
  <c r="N80" i="8"/>
  <c r="O80" i="8"/>
  <c r="P80" i="8"/>
  <c r="Q80" i="8"/>
  <c r="R80" i="8"/>
  <c r="S80" i="8"/>
  <c r="T80" i="8"/>
  <c r="U80" i="8"/>
  <c r="V80" i="8"/>
  <c r="W80" i="8"/>
  <c r="X80" i="8"/>
  <c r="Y80" i="8"/>
  <c r="Z80" i="8"/>
  <c r="AA80" i="8"/>
  <c r="AB80" i="8"/>
  <c r="AC80" i="8"/>
  <c r="E81" i="8"/>
  <c r="F81" i="8"/>
  <c r="G81" i="8"/>
  <c r="H81" i="8"/>
  <c r="I81" i="8"/>
  <c r="J81" i="8"/>
  <c r="K81" i="8"/>
  <c r="L81" i="8"/>
  <c r="M81" i="8"/>
  <c r="N81" i="8"/>
  <c r="O81" i="8"/>
  <c r="P81" i="8"/>
  <c r="Q81" i="8"/>
  <c r="R81" i="8"/>
  <c r="S81" i="8"/>
  <c r="T81" i="8"/>
  <c r="U81" i="8"/>
  <c r="V81" i="8"/>
  <c r="W81" i="8"/>
  <c r="X81" i="8"/>
  <c r="Y81" i="8"/>
  <c r="Z81" i="8"/>
  <c r="AA81" i="8"/>
  <c r="AB81" i="8"/>
  <c r="AC81" i="8"/>
  <c r="E82" i="8"/>
  <c r="F82" i="8"/>
  <c r="G82" i="8"/>
  <c r="H82" i="8"/>
  <c r="I82" i="8"/>
  <c r="J82" i="8"/>
  <c r="K82" i="8"/>
  <c r="L82" i="8"/>
  <c r="M82" i="8"/>
  <c r="N82" i="8"/>
  <c r="O82" i="8"/>
  <c r="P82" i="8"/>
  <c r="Q82" i="8"/>
  <c r="R82" i="8"/>
  <c r="S82" i="8"/>
  <c r="T82" i="8"/>
  <c r="U82" i="8"/>
  <c r="V82" i="8"/>
  <c r="W82" i="8"/>
  <c r="X82" i="8"/>
  <c r="Y82" i="8"/>
  <c r="Z82" i="8"/>
  <c r="AA82" i="8"/>
  <c r="AB82" i="8"/>
  <c r="AC82" i="8"/>
  <c r="E83" i="8"/>
  <c r="F83" i="8"/>
  <c r="G83" i="8"/>
  <c r="H83" i="8"/>
  <c r="I83" i="8"/>
  <c r="J83" i="8"/>
  <c r="K83" i="8"/>
  <c r="L83" i="8"/>
  <c r="M83" i="8"/>
  <c r="N83" i="8"/>
  <c r="O83" i="8"/>
  <c r="P83" i="8"/>
  <c r="Q83" i="8"/>
  <c r="R83" i="8"/>
  <c r="S83" i="8"/>
  <c r="T83" i="8"/>
  <c r="U83" i="8"/>
  <c r="V83" i="8"/>
  <c r="W83" i="8"/>
  <c r="X83" i="8"/>
  <c r="Y83" i="8"/>
  <c r="Z83" i="8"/>
  <c r="AA83" i="8"/>
  <c r="AB83" i="8"/>
  <c r="AC83" i="8"/>
  <c r="E84" i="8"/>
  <c r="F84" i="8"/>
  <c r="G84" i="8"/>
  <c r="H84" i="8"/>
  <c r="I84" i="8"/>
  <c r="J84" i="8"/>
  <c r="K84" i="8"/>
  <c r="L84" i="8"/>
  <c r="M84" i="8"/>
  <c r="N84" i="8"/>
  <c r="O84" i="8"/>
  <c r="P84" i="8"/>
  <c r="Q84" i="8"/>
  <c r="R84" i="8"/>
  <c r="S84" i="8"/>
  <c r="T84" i="8"/>
  <c r="U84" i="8"/>
  <c r="V84" i="8"/>
  <c r="W84" i="8"/>
  <c r="X84" i="8"/>
  <c r="Y84" i="8"/>
  <c r="Z84" i="8"/>
  <c r="AA84" i="8"/>
  <c r="AB84" i="8"/>
  <c r="AC84" i="8"/>
  <c r="E85" i="8"/>
  <c r="F85" i="8"/>
  <c r="G85" i="8"/>
  <c r="H85" i="8"/>
  <c r="I85" i="8"/>
  <c r="J85" i="8"/>
  <c r="K85" i="8"/>
  <c r="L85" i="8"/>
  <c r="M85" i="8"/>
  <c r="N85" i="8"/>
  <c r="O85" i="8"/>
  <c r="P85" i="8"/>
  <c r="Q85" i="8"/>
  <c r="R85" i="8"/>
  <c r="S85" i="8"/>
  <c r="T85" i="8"/>
  <c r="U85" i="8"/>
  <c r="V85" i="8"/>
  <c r="W85" i="8"/>
  <c r="X85" i="8"/>
  <c r="Y85" i="8"/>
  <c r="Z85" i="8"/>
  <c r="AA85" i="8"/>
  <c r="AB85" i="8"/>
  <c r="AC85" i="8"/>
  <c r="E86" i="8"/>
  <c r="F86" i="8"/>
  <c r="G86" i="8"/>
  <c r="H86" i="8"/>
  <c r="I86" i="8"/>
  <c r="J86" i="8"/>
  <c r="K86" i="8"/>
  <c r="L86" i="8"/>
  <c r="M86" i="8"/>
  <c r="N86" i="8"/>
  <c r="O86" i="8"/>
  <c r="P86" i="8"/>
  <c r="Q86" i="8"/>
  <c r="R86" i="8"/>
  <c r="S86" i="8"/>
  <c r="T86" i="8"/>
  <c r="U86" i="8"/>
  <c r="V86" i="8"/>
  <c r="W86" i="8"/>
  <c r="X86" i="8"/>
  <c r="Y86" i="8"/>
  <c r="Z86" i="8"/>
  <c r="AA86" i="8"/>
  <c r="AB86" i="8"/>
  <c r="AC86" i="8"/>
  <c r="E87" i="8"/>
  <c r="F87" i="8"/>
  <c r="G87" i="8"/>
  <c r="H87" i="8"/>
  <c r="I87" i="8"/>
  <c r="J87" i="8"/>
  <c r="K87" i="8"/>
  <c r="L87" i="8"/>
  <c r="M87" i="8"/>
  <c r="N87" i="8"/>
  <c r="O87" i="8"/>
  <c r="P87" i="8"/>
  <c r="Q87" i="8"/>
  <c r="R87" i="8"/>
  <c r="S87" i="8"/>
  <c r="T87" i="8"/>
  <c r="U87" i="8"/>
  <c r="V87" i="8"/>
  <c r="W87" i="8"/>
  <c r="X87" i="8"/>
  <c r="Y87" i="8"/>
  <c r="Z87" i="8"/>
  <c r="AA87" i="8"/>
  <c r="AB87" i="8"/>
  <c r="AC87" i="8"/>
  <c r="E88" i="8"/>
  <c r="F88" i="8"/>
  <c r="G88" i="8"/>
  <c r="H88" i="8"/>
  <c r="I88" i="8"/>
  <c r="J88" i="8"/>
  <c r="K88" i="8"/>
  <c r="L88" i="8"/>
  <c r="M88" i="8"/>
  <c r="N88" i="8"/>
  <c r="O88" i="8"/>
  <c r="P88" i="8"/>
  <c r="Q88" i="8"/>
  <c r="R88" i="8"/>
  <c r="S88" i="8"/>
  <c r="T88" i="8"/>
  <c r="U88" i="8"/>
  <c r="V88" i="8"/>
  <c r="W88" i="8"/>
  <c r="X88" i="8"/>
  <c r="Y88" i="8"/>
  <c r="Z88" i="8"/>
  <c r="AA88" i="8"/>
  <c r="AB88" i="8"/>
  <c r="AC88" i="8"/>
  <c r="E89" i="8"/>
  <c r="F89" i="8"/>
  <c r="G89" i="8"/>
  <c r="H89" i="8"/>
  <c r="I89" i="8"/>
  <c r="J89" i="8"/>
  <c r="K89" i="8"/>
  <c r="L89" i="8"/>
  <c r="M89" i="8"/>
  <c r="N89" i="8"/>
  <c r="O89" i="8"/>
  <c r="P89" i="8"/>
  <c r="Q89" i="8"/>
  <c r="R89" i="8"/>
  <c r="S89" i="8"/>
  <c r="T89" i="8"/>
  <c r="U89" i="8"/>
  <c r="V89" i="8"/>
  <c r="W89" i="8"/>
  <c r="X89" i="8"/>
  <c r="Y89" i="8"/>
  <c r="Z89" i="8"/>
  <c r="AA89" i="8"/>
  <c r="AB89" i="8"/>
  <c r="AC89" i="8"/>
  <c r="E90" i="8"/>
  <c r="F90" i="8"/>
  <c r="G90" i="8"/>
  <c r="H90" i="8"/>
  <c r="I90" i="8"/>
  <c r="J90" i="8"/>
  <c r="K90" i="8"/>
  <c r="L90" i="8"/>
  <c r="M90" i="8"/>
  <c r="N90" i="8"/>
  <c r="O90" i="8"/>
  <c r="P90" i="8"/>
  <c r="Q90" i="8"/>
  <c r="R90" i="8"/>
  <c r="S90" i="8"/>
  <c r="T90" i="8"/>
  <c r="U90" i="8"/>
  <c r="V90" i="8"/>
  <c r="W90" i="8"/>
  <c r="X90" i="8"/>
  <c r="Y90" i="8"/>
  <c r="Z90" i="8"/>
  <c r="AA90" i="8"/>
  <c r="AB90" i="8"/>
  <c r="AC90" i="8"/>
  <c r="E91" i="8"/>
  <c r="F91" i="8"/>
  <c r="G91" i="8"/>
  <c r="H91" i="8"/>
  <c r="I91" i="8"/>
  <c r="J91" i="8"/>
  <c r="K91" i="8"/>
  <c r="L91" i="8"/>
  <c r="M91" i="8"/>
  <c r="N91" i="8"/>
  <c r="O91" i="8"/>
  <c r="P91" i="8"/>
  <c r="Q91" i="8"/>
  <c r="R91" i="8"/>
  <c r="S91" i="8"/>
  <c r="T91" i="8"/>
  <c r="U91" i="8"/>
  <c r="V91" i="8"/>
  <c r="W91" i="8"/>
  <c r="X91" i="8"/>
  <c r="Y91" i="8"/>
  <c r="Z91" i="8"/>
  <c r="AA91" i="8"/>
  <c r="AB91" i="8"/>
  <c r="AC91" i="8"/>
  <c r="E92" i="8"/>
  <c r="F92" i="8"/>
  <c r="G92" i="8"/>
  <c r="H92" i="8"/>
  <c r="I92" i="8"/>
  <c r="J92" i="8"/>
  <c r="K92" i="8"/>
  <c r="L92" i="8"/>
  <c r="M92" i="8"/>
  <c r="N92" i="8"/>
  <c r="O92" i="8"/>
  <c r="P92" i="8"/>
  <c r="Q92" i="8"/>
  <c r="R92" i="8"/>
  <c r="S92" i="8"/>
  <c r="T92" i="8"/>
  <c r="U92" i="8"/>
  <c r="V92" i="8"/>
  <c r="W92" i="8"/>
  <c r="X92" i="8"/>
  <c r="Y92" i="8"/>
  <c r="Z92" i="8"/>
  <c r="AA92" i="8"/>
  <c r="AB92" i="8"/>
  <c r="AC92" i="8"/>
  <c r="D68" i="8"/>
  <c r="D69" i="8"/>
  <c r="D70" i="8"/>
  <c r="D71" i="8"/>
  <c r="D72" i="8"/>
  <c r="D73" i="8"/>
  <c r="D74" i="8"/>
  <c r="D75" i="8"/>
  <c r="D76" i="8"/>
  <c r="D77" i="8"/>
  <c r="D78" i="8"/>
  <c r="D79" i="8"/>
  <c r="D80" i="8"/>
  <c r="D81" i="8"/>
  <c r="D82" i="8"/>
  <c r="D83" i="8"/>
  <c r="D84" i="8"/>
  <c r="D85" i="8"/>
  <c r="D86" i="8"/>
  <c r="D87" i="8"/>
  <c r="D88" i="8"/>
  <c r="D89" i="8"/>
  <c r="D90" i="8"/>
  <c r="D91" i="8"/>
  <c r="D92" i="8"/>
  <c r="D38" i="8"/>
  <c r="E38" i="8"/>
  <c r="F38" i="8"/>
  <c r="G38" i="8"/>
  <c r="H38" i="8"/>
  <c r="I38" i="8"/>
  <c r="J38" i="8"/>
  <c r="K38" i="8"/>
  <c r="L38" i="8"/>
  <c r="M38" i="8"/>
  <c r="N38" i="8"/>
  <c r="O38" i="8"/>
  <c r="P38" i="8"/>
  <c r="Q38" i="8"/>
  <c r="R38" i="8"/>
  <c r="S38" i="8"/>
  <c r="T38" i="8"/>
  <c r="U38" i="8"/>
  <c r="V38" i="8"/>
  <c r="W38" i="8"/>
  <c r="X38" i="8"/>
  <c r="Y38" i="8"/>
  <c r="Z38" i="8"/>
  <c r="AA38" i="8"/>
  <c r="AB38" i="8"/>
  <c r="AC38" i="8"/>
  <c r="AD38" i="8"/>
  <c r="D39" i="8"/>
  <c r="E39" i="8"/>
  <c r="F39" i="8"/>
  <c r="G39" i="8"/>
  <c r="H39" i="8"/>
  <c r="I39" i="8"/>
  <c r="J39" i="8"/>
  <c r="K39" i="8"/>
  <c r="L39" i="8"/>
  <c r="M39" i="8"/>
  <c r="N39" i="8"/>
  <c r="O39" i="8"/>
  <c r="P39" i="8"/>
  <c r="Q39" i="8"/>
  <c r="R39" i="8"/>
  <c r="S39" i="8"/>
  <c r="T39" i="8"/>
  <c r="U39" i="8"/>
  <c r="V39" i="8"/>
  <c r="W39" i="8"/>
  <c r="X39" i="8"/>
  <c r="Y39" i="8"/>
  <c r="Z39" i="8"/>
  <c r="AA39" i="8"/>
  <c r="AB39" i="8"/>
  <c r="AC39" i="8"/>
  <c r="AD39" i="8"/>
  <c r="D40" i="8"/>
  <c r="E40" i="8"/>
  <c r="F40" i="8"/>
  <c r="G40" i="8"/>
  <c r="H40" i="8"/>
  <c r="I40" i="8"/>
  <c r="J40" i="8"/>
  <c r="K40" i="8"/>
  <c r="L40" i="8"/>
  <c r="M40" i="8"/>
  <c r="N40" i="8"/>
  <c r="O40" i="8"/>
  <c r="P40" i="8"/>
  <c r="Q40" i="8"/>
  <c r="R40" i="8"/>
  <c r="S40" i="8"/>
  <c r="T40" i="8"/>
  <c r="U40" i="8"/>
  <c r="V40" i="8"/>
  <c r="W40" i="8"/>
  <c r="X40" i="8"/>
  <c r="Y40" i="8"/>
  <c r="Z40" i="8"/>
  <c r="AA40" i="8"/>
  <c r="AB40" i="8"/>
  <c r="AC40" i="8"/>
  <c r="AD40" i="8"/>
  <c r="D41" i="8"/>
  <c r="E41" i="8"/>
  <c r="F41" i="8"/>
  <c r="G41" i="8"/>
  <c r="H41" i="8"/>
  <c r="I41" i="8"/>
  <c r="J41" i="8"/>
  <c r="K41" i="8"/>
  <c r="L41" i="8"/>
  <c r="M41" i="8"/>
  <c r="N41" i="8"/>
  <c r="O41" i="8"/>
  <c r="P41" i="8"/>
  <c r="Q41" i="8"/>
  <c r="R41" i="8"/>
  <c r="S41" i="8"/>
  <c r="T41" i="8"/>
  <c r="U41" i="8"/>
  <c r="V41" i="8"/>
  <c r="W41" i="8"/>
  <c r="X41" i="8"/>
  <c r="Y41" i="8"/>
  <c r="Z41" i="8"/>
  <c r="AA41" i="8"/>
  <c r="AB41" i="8"/>
  <c r="AC41" i="8"/>
  <c r="AD41" i="8"/>
  <c r="D42" i="8"/>
  <c r="E42" i="8"/>
  <c r="F42" i="8"/>
  <c r="G42" i="8"/>
  <c r="H42" i="8"/>
  <c r="I42" i="8"/>
  <c r="J42" i="8"/>
  <c r="K42" i="8"/>
  <c r="L42" i="8"/>
  <c r="M42" i="8"/>
  <c r="N42" i="8"/>
  <c r="O42" i="8"/>
  <c r="P42" i="8"/>
  <c r="Q42" i="8"/>
  <c r="R42" i="8"/>
  <c r="S42" i="8"/>
  <c r="T42" i="8"/>
  <c r="U42" i="8"/>
  <c r="V42" i="8"/>
  <c r="W42" i="8"/>
  <c r="X42" i="8"/>
  <c r="Y42" i="8"/>
  <c r="Z42" i="8"/>
  <c r="AA42" i="8"/>
  <c r="AB42" i="8"/>
  <c r="AC42" i="8"/>
  <c r="AD42" i="8"/>
  <c r="D43" i="8"/>
  <c r="E43" i="8"/>
  <c r="F43" i="8"/>
  <c r="G43" i="8"/>
  <c r="H43" i="8"/>
  <c r="I43" i="8"/>
  <c r="J43" i="8"/>
  <c r="K43" i="8"/>
  <c r="L43" i="8"/>
  <c r="M43" i="8"/>
  <c r="N43" i="8"/>
  <c r="O43" i="8"/>
  <c r="P43" i="8"/>
  <c r="Q43" i="8"/>
  <c r="R43" i="8"/>
  <c r="S43" i="8"/>
  <c r="T43" i="8"/>
  <c r="U43" i="8"/>
  <c r="V43" i="8"/>
  <c r="W43" i="8"/>
  <c r="X43" i="8"/>
  <c r="Y43" i="8"/>
  <c r="Z43" i="8"/>
  <c r="AA43" i="8"/>
  <c r="AB43" i="8"/>
  <c r="AC43" i="8"/>
  <c r="AD43" i="8"/>
  <c r="D44" i="8"/>
  <c r="E44" i="8"/>
  <c r="F44" i="8"/>
  <c r="G44" i="8"/>
  <c r="H44" i="8"/>
  <c r="I44" i="8"/>
  <c r="J44" i="8"/>
  <c r="K44" i="8"/>
  <c r="L44" i="8"/>
  <c r="M44" i="8"/>
  <c r="N44" i="8"/>
  <c r="O44" i="8"/>
  <c r="P44" i="8"/>
  <c r="Q44" i="8"/>
  <c r="R44" i="8"/>
  <c r="S44" i="8"/>
  <c r="T44" i="8"/>
  <c r="U44" i="8"/>
  <c r="V44" i="8"/>
  <c r="W44" i="8"/>
  <c r="X44" i="8"/>
  <c r="Y44" i="8"/>
  <c r="Z44" i="8"/>
  <c r="AA44" i="8"/>
  <c r="AB44" i="8"/>
  <c r="AC44" i="8"/>
  <c r="AD44" i="8"/>
  <c r="D45" i="8"/>
  <c r="E45" i="8"/>
  <c r="F45" i="8"/>
  <c r="G45" i="8"/>
  <c r="H45" i="8"/>
  <c r="I45" i="8"/>
  <c r="J45" i="8"/>
  <c r="K45" i="8"/>
  <c r="L45" i="8"/>
  <c r="M45" i="8"/>
  <c r="N45" i="8"/>
  <c r="O45" i="8"/>
  <c r="P45" i="8"/>
  <c r="Q45" i="8"/>
  <c r="R45" i="8"/>
  <c r="S45" i="8"/>
  <c r="T45" i="8"/>
  <c r="U45" i="8"/>
  <c r="V45" i="8"/>
  <c r="W45" i="8"/>
  <c r="X45" i="8"/>
  <c r="Y45" i="8"/>
  <c r="Z45" i="8"/>
  <c r="AA45" i="8"/>
  <c r="AB45" i="8"/>
  <c r="AC45" i="8"/>
  <c r="AD45" i="8"/>
  <c r="D46" i="8"/>
  <c r="E46" i="8"/>
  <c r="F46" i="8"/>
  <c r="G46" i="8"/>
  <c r="H46" i="8"/>
  <c r="I46" i="8"/>
  <c r="J46" i="8"/>
  <c r="K46" i="8"/>
  <c r="L46" i="8"/>
  <c r="M46" i="8"/>
  <c r="N46" i="8"/>
  <c r="O46" i="8"/>
  <c r="P46" i="8"/>
  <c r="Q46" i="8"/>
  <c r="R46" i="8"/>
  <c r="S46" i="8"/>
  <c r="T46" i="8"/>
  <c r="U46" i="8"/>
  <c r="V46" i="8"/>
  <c r="W46" i="8"/>
  <c r="X46" i="8"/>
  <c r="Y46" i="8"/>
  <c r="Z46" i="8"/>
  <c r="AA46" i="8"/>
  <c r="AB46" i="8"/>
  <c r="AC46" i="8"/>
  <c r="AD46" i="8"/>
  <c r="D47" i="8"/>
  <c r="E47" i="8"/>
  <c r="F47" i="8"/>
  <c r="G47" i="8"/>
  <c r="H47" i="8"/>
  <c r="I47" i="8"/>
  <c r="J47" i="8"/>
  <c r="K47" i="8"/>
  <c r="L47" i="8"/>
  <c r="M47" i="8"/>
  <c r="N47" i="8"/>
  <c r="O47" i="8"/>
  <c r="P47" i="8"/>
  <c r="Q47" i="8"/>
  <c r="R47" i="8"/>
  <c r="S47" i="8"/>
  <c r="T47" i="8"/>
  <c r="U47" i="8"/>
  <c r="V47" i="8"/>
  <c r="W47" i="8"/>
  <c r="X47" i="8"/>
  <c r="Y47" i="8"/>
  <c r="Z47" i="8"/>
  <c r="AA47" i="8"/>
  <c r="AB47" i="8"/>
  <c r="AC47" i="8"/>
  <c r="AD47" i="8"/>
  <c r="D48" i="8"/>
  <c r="E48" i="8"/>
  <c r="F48" i="8"/>
  <c r="G48" i="8"/>
  <c r="H48" i="8"/>
  <c r="I48" i="8"/>
  <c r="J48" i="8"/>
  <c r="K48" i="8"/>
  <c r="L48" i="8"/>
  <c r="M48" i="8"/>
  <c r="N48" i="8"/>
  <c r="O48" i="8"/>
  <c r="P48" i="8"/>
  <c r="Q48" i="8"/>
  <c r="R48" i="8"/>
  <c r="S48" i="8"/>
  <c r="T48" i="8"/>
  <c r="U48" i="8"/>
  <c r="V48" i="8"/>
  <c r="W48" i="8"/>
  <c r="X48" i="8"/>
  <c r="Y48" i="8"/>
  <c r="Z48" i="8"/>
  <c r="AA48" i="8"/>
  <c r="AB48" i="8"/>
  <c r="AC48" i="8"/>
  <c r="AD48" i="8"/>
  <c r="D49" i="8"/>
  <c r="E49" i="8"/>
  <c r="F49" i="8"/>
  <c r="G49" i="8"/>
  <c r="H49" i="8"/>
  <c r="I49" i="8"/>
  <c r="J49" i="8"/>
  <c r="K49" i="8"/>
  <c r="L49" i="8"/>
  <c r="M49" i="8"/>
  <c r="N49" i="8"/>
  <c r="O49" i="8"/>
  <c r="P49" i="8"/>
  <c r="Q49" i="8"/>
  <c r="R49" i="8"/>
  <c r="S49" i="8"/>
  <c r="T49" i="8"/>
  <c r="U49" i="8"/>
  <c r="V49" i="8"/>
  <c r="W49" i="8"/>
  <c r="X49" i="8"/>
  <c r="Y49" i="8"/>
  <c r="Z49" i="8"/>
  <c r="AA49" i="8"/>
  <c r="AB49" i="8"/>
  <c r="AC49" i="8"/>
  <c r="AD49" i="8"/>
  <c r="D50" i="8"/>
  <c r="E50" i="8"/>
  <c r="F50" i="8"/>
  <c r="G50" i="8"/>
  <c r="H50" i="8"/>
  <c r="I50" i="8"/>
  <c r="J50" i="8"/>
  <c r="K50" i="8"/>
  <c r="L50" i="8"/>
  <c r="M50" i="8"/>
  <c r="N50" i="8"/>
  <c r="O50" i="8"/>
  <c r="P50" i="8"/>
  <c r="Q50" i="8"/>
  <c r="R50" i="8"/>
  <c r="S50" i="8"/>
  <c r="T50" i="8"/>
  <c r="U50" i="8"/>
  <c r="V50" i="8"/>
  <c r="W50" i="8"/>
  <c r="X50" i="8"/>
  <c r="Y50" i="8"/>
  <c r="Z50" i="8"/>
  <c r="AA50" i="8"/>
  <c r="AB50" i="8"/>
  <c r="AC50" i="8"/>
  <c r="AD50" i="8"/>
  <c r="D51" i="8"/>
  <c r="E51" i="8"/>
  <c r="F51" i="8"/>
  <c r="G51" i="8"/>
  <c r="H51" i="8"/>
  <c r="I51" i="8"/>
  <c r="J51" i="8"/>
  <c r="K51" i="8"/>
  <c r="L51" i="8"/>
  <c r="M51" i="8"/>
  <c r="N51" i="8"/>
  <c r="O51" i="8"/>
  <c r="P51" i="8"/>
  <c r="Q51" i="8"/>
  <c r="R51" i="8"/>
  <c r="S51" i="8"/>
  <c r="T51" i="8"/>
  <c r="U51" i="8"/>
  <c r="V51" i="8"/>
  <c r="W51" i="8"/>
  <c r="X51" i="8"/>
  <c r="Y51" i="8"/>
  <c r="Z51" i="8"/>
  <c r="AA51" i="8"/>
  <c r="AB51" i="8"/>
  <c r="AC51" i="8"/>
  <c r="AD51" i="8"/>
  <c r="D52" i="8"/>
  <c r="E52" i="8"/>
  <c r="F52" i="8"/>
  <c r="G52" i="8"/>
  <c r="H52" i="8"/>
  <c r="I52" i="8"/>
  <c r="J52" i="8"/>
  <c r="K52" i="8"/>
  <c r="L52" i="8"/>
  <c r="M52" i="8"/>
  <c r="N52" i="8"/>
  <c r="O52" i="8"/>
  <c r="P52" i="8"/>
  <c r="Q52" i="8"/>
  <c r="R52" i="8"/>
  <c r="S52" i="8"/>
  <c r="T52" i="8"/>
  <c r="U52" i="8"/>
  <c r="V52" i="8"/>
  <c r="W52" i="8"/>
  <c r="X52" i="8"/>
  <c r="Y52" i="8"/>
  <c r="Z52" i="8"/>
  <c r="AA52" i="8"/>
  <c r="AB52" i="8"/>
  <c r="AC52" i="8"/>
  <c r="AD52" i="8"/>
  <c r="D53" i="8"/>
  <c r="E53" i="8"/>
  <c r="F53" i="8"/>
  <c r="G53" i="8"/>
  <c r="H53" i="8"/>
  <c r="I53" i="8"/>
  <c r="J53" i="8"/>
  <c r="K53" i="8"/>
  <c r="L53" i="8"/>
  <c r="M53" i="8"/>
  <c r="N53" i="8"/>
  <c r="O53" i="8"/>
  <c r="P53" i="8"/>
  <c r="Q53" i="8"/>
  <c r="R53" i="8"/>
  <c r="S53" i="8"/>
  <c r="T53" i="8"/>
  <c r="U53" i="8"/>
  <c r="V53" i="8"/>
  <c r="W53" i="8"/>
  <c r="X53" i="8"/>
  <c r="Y53" i="8"/>
  <c r="Z53" i="8"/>
  <c r="AA53" i="8"/>
  <c r="AB53" i="8"/>
  <c r="AC53" i="8"/>
  <c r="AD53" i="8"/>
  <c r="D54" i="8"/>
  <c r="E54" i="8"/>
  <c r="F54" i="8"/>
  <c r="G54" i="8"/>
  <c r="H54" i="8"/>
  <c r="I54" i="8"/>
  <c r="J54" i="8"/>
  <c r="K54" i="8"/>
  <c r="L54" i="8"/>
  <c r="M54" i="8"/>
  <c r="N54" i="8"/>
  <c r="O54" i="8"/>
  <c r="P54" i="8"/>
  <c r="Q54" i="8"/>
  <c r="R54" i="8"/>
  <c r="S54" i="8"/>
  <c r="T54" i="8"/>
  <c r="U54" i="8"/>
  <c r="V54" i="8"/>
  <c r="W54" i="8"/>
  <c r="X54" i="8"/>
  <c r="Y54" i="8"/>
  <c r="Z54" i="8"/>
  <c r="AA54" i="8"/>
  <c r="AB54" i="8"/>
  <c r="AC54" i="8"/>
  <c r="AD54" i="8"/>
  <c r="D55" i="8"/>
  <c r="E55" i="8"/>
  <c r="F55" i="8"/>
  <c r="G55" i="8"/>
  <c r="H55" i="8"/>
  <c r="I55" i="8"/>
  <c r="J55" i="8"/>
  <c r="K55" i="8"/>
  <c r="L55" i="8"/>
  <c r="M55" i="8"/>
  <c r="N55" i="8"/>
  <c r="O55" i="8"/>
  <c r="P55" i="8"/>
  <c r="Q55" i="8"/>
  <c r="R55" i="8"/>
  <c r="S55" i="8"/>
  <c r="T55" i="8"/>
  <c r="U55" i="8"/>
  <c r="V55" i="8"/>
  <c r="W55" i="8"/>
  <c r="X55" i="8"/>
  <c r="Y55" i="8"/>
  <c r="Z55" i="8"/>
  <c r="AA55" i="8"/>
  <c r="AB55" i="8"/>
  <c r="AC55" i="8"/>
  <c r="AD55" i="8"/>
  <c r="D56" i="8"/>
  <c r="E56" i="8"/>
  <c r="F56" i="8"/>
  <c r="G56" i="8"/>
  <c r="H56" i="8"/>
  <c r="I56" i="8"/>
  <c r="J56" i="8"/>
  <c r="K56" i="8"/>
  <c r="L56" i="8"/>
  <c r="M56" i="8"/>
  <c r="N56" i="8"/>
  <c r="O56" i="8"/>
  <c r="P56" i="8"/>
  <c r="Q56" i="8"/>
  <c r="R56" i="8"/>
  <c r="S56" i="8"/>
  <c r="T56" i="8"/>
  <c r="U56" i="8"/>
  <c r="V56" i="8"/>
  <c r="W56" i="8"/>
  <c r="X56" i="8"/>
  <c r="Y56" i="8"/>
  <c r="Z56" i="8"/>
  <c r="AA56" i="8"/>
  <c r="AB56" i="8"/>
  <c r="AC56" i="8"/>
  <c r="AD56" i="8"/>
  <c r="D57" i="8"/>
  <c r="E57" i="8"/>
  <c r="F57" i="8"/>
  <c r="G57" i="8"/>
  <c r="H57" i="8"/>
  <c r="I57" i="8"/>
  <c r="J57" i="8"/>
  <c r="K57" i="8"/>
  <c r="L57" i="8"/>
  <c r="M57" i="8"/>
  <c r="N57" i="8"/>
  <c r="O57" i="8"/>
  <c r="P57" i="8"/>
  <c r="Q57" i="8"/>
  <c r="R57" i="8"/>
  <c r="S57" i="8"/>
  <c r="T57" i="8"/>
  <c r="U57" i="8"/>
  <c r="V57" i="8"/>
  <c r="W57" i="8"/>
  <c r="X57" i="8"/>
  <c r="Y57" i="8"/>
  <c r="Z57" i="8"/>
  <c r="AA57" i="8"/>
  <c r="AB57" i="8"/>
  <c r="AC57" i="8"/>
  <c r="AD57" i="8"/>
  <c r="D58" i="8"/>
  <c r="E58" i="8"/>
  <c r="F58" i="8"/>
  <c r="G58" i="8"/>
  <c r="H58" i="8"/>
  <c r="I58" i="8"/>
  <c r="J58" i="8"/>
  <c r="K58" i="8"/>
  <c r="L58" i="8"/>
  <c r="M58" i="8"/>
  <c r="N58" i="8"/>
  <c r="O58" i="8"/>
  <c r="P58" i="8"/>
  <c r="Q58" i="8"/>
  <c r="R58" i="8"/>
  <c r="S58" i="8"/>
  <c r="T58" i="8"/>
  <c r="U58" i="8"/>
  <c r="V58" i="8"/>
  <c r="W58" i="8"/>
  <c r="X58" i="8"/>
  <c r="Y58" i="8"/>
  <c r="Z58" i="8"/>
  <c r="AA58" i="8"/>
  <c r="AB58" i="8"/>
  <c r="AC58" i="8"/>
  <c r="AD58" i="8"/>
  <c r="D59" i="8"/>
  <c r="E59" i="8"/>
  <c r="F59" i="8"/>
  <c r="G59" i="8"/>
  <c r="H59" i="8"/>
  <c r="I59" i="8"/>
  <c r="J59" i="8"/>
  <c r="K59" i="8"/>
  <c r="L59" i="8"/>
  <c r="M59" i="8"/>
  <c r="N59" i="8"/>
  <c r="O59" i="8"/>
  <c r="P59" i="8"/>
  <c r="Q59" i="8"/>
  <c r="R59" i="8"/>
  <c r="S59" i="8"/>
  <c r="T59" i="8"/>
  <c r="U59" i="8"/>
  <c r="V59" i="8"/>
  <c r="W59" i="8"/>
  <c r="X59" i="8"/>
  <c r="Y59" i="8"/>
  <c r="Z59" i="8"/>
  <c r="AA59" i="8"/>
  <c r="AB59" i="8"/>
  <c r="AC59" i="8"/>
  <c r="AD59" i="8"/>
  <c r="D60" i="8"/>
  <c r="E60" i="8"/>
  <c r="F60" i="8"/>
  <c r="G60" i="8"/>
  <c r="H60" i="8"/>
  <c r="I60" i="8"/>
  <c r="J60" i="8"/>
  <c r="K60" i="8"/>
  <c r="L60" i="8"/>
  <c r="M60" i="8"/>
  <c r="N60" i="8"/>
  <c r="O60" i="8"/>
  <c r="P60" i="8"/>
  <c r="Q60" i="8"/>
  <c r="R60" i="8"/>
  <c r="S60" i="8"/>
  <c r="T60" i="8"/>
  <c r="U60" i="8"/>
  <c r="V60" i="8"/>
  <c r="W60" i="8"/>
  <c r="X60" i="8"/>
  <c r="Y60" i="8"/>
  <c r="Z60" i="8"/>
  <c r="AA60" i="8"/>
  <c r="AB60" i="8"/>
  <c r="AC60" i="8"/>
  <c r="AD60" i="8"/>
  <c r="D61" i="8"/>
  <c r="E61" i="8"/>
  <c r="F61" i="8"/>
  <c r="G61" i="8"/>
  <c r="H61" i="8"/>
  <c r="I61" i="8"/>
  <c r="J61" i="8"/>
  <c r="K61" i="8"/>
  <c r="L61" i="8"/>
  <c r="M61" i="8"/>
  <c r="N61" i="8"/>
  <c r="O61" i="8"/>
  <c r="P61" i="8"/>
  <c r="Q61" i="8"/>
  <c r="R61" i="8"/>
  <c r="S61" i="8"/>
  <c r="T61" i="8"/>
  <c r="U61" i="8"/>
  <c r="V61" i="8"/>
  <c r="W61" i="8"/>
  <c r="X61" i="8"/>
  <c r="Y61" i="8"/>
  <c r="Z61" i="8"/>
  <c r="AA61" i="8"/>
  <c r="AB61" i="8"/>
  <c r="AC61" i="8"/>
  <c r="AD61" i="8"/>
  <c r="D62" i="8"/>
  <c r="E62" i="8"/>
  <c r="F62" i="8"/>
  <c r="G62" i="8"/>
  <c r="H62" i="8"/>
  <c r="I62" i="8"/>
  <c r="J62" i="8"/>
  <c r="K62" i="8"/>
  <c r="L62" i="8"/>
  <c r="M62" i="8"/>
  <c r="N62" i="8"/>
  <c r="O62" i="8"/>
  <c r="P62" i="8"/>
  <c r="Q62" i="8"/>
  <c r="R62" i="8"/>
  <c r="S62" i="8"/>
  <c r="T62" i="8"/>
  <c r="U62" i="8"/>
  <c r="V62" i="8"/>
  <c r="W62" i="8"/>
  <c r="X62" i="8"/>
  <c r="Y62" i="8"/>
  <c r="Z62" i="8"/>
  <c r="AA62" i="8"/>
  <c r="AB62" i="8"/>
  <c r="AC62" i="8"/>
  <c r="AD62" i="8"/>
  <c r="D63" i="8"/>
  <c r="E63" i="8"/>
  <c r="F63" i="8"/>
  <c r="G63" i="8"/>
  <c r="H63" i="8"/>
  <c r="I63" i="8"/>
  <c r="J63" i="8"/>
  <c r="K63" i="8"/>
  <c r="L63" i="8"/>
  <c r="M63" i="8"/>
  <c r="N63" i="8"/>
  <c r="O63" i="8"/>
  <c r="P63" i="8"/>
  <c r="Q63" i="8"/>
  <c r="R63" i="8"/>
  <c r="S63" i="8"/>
  <c r="T63" i="8"/>
  <c r="U63" i="8"/>
  <c r="V63" i="8"/>
  <c r="W63" i="8"/>
  <c r="X63" i="8"/>
  <c r="Y63" i="8"/>
  <c r="Z63" i="8"/>
  <c r="AA63" i="8"/>
  <c r="AB63" i="8"/>
  <c r="AC63" i="8"/>
  <c r="AD63" i="8"/>
  <c r="C39" i="8"/>
  <c r="C40" i="8"/>
  <c r="C41" i="8"/>
  <c r="C42" i="8"/>
  <c r="C43" i="8"/>
  <c r="C44" i="8"/>
  <c r="C45" i="8"/>
  <c r="C46" i="8"/>
  <c r="C47" i="8"/>
  <c r="C48" i="8"/>
  <c r="C49" i="8"/>
  <c r="C50" i="8"/>
  <c r="C51" i="8"/>
  <c r="C52" i="8"/>
  <c r="C53" i="8"/>
  <c r="C54" i="8"/>
  <c r="C55" i="8"/>
  <c r="C56" i="8"/>
  <c r="C57" i="8"/>
  <c r="C58" i="8"/>
  <c r="C59" i="8"/>
  <c r="C60" i="8"/>
  <c r="C61" i="8"/>
  <c r="C62" i="8"/>
  <c r="C63" i="8"/>
  <c r="AD10" i="8"/>
  <c r="AD11" i="8"/>
  <c r="AD12" i="8"/>
  <c r="AD13" i="8"/>
  <c r="AD14" i="8"/>
  <c r="AD15" i="8"/>
  <c r="AD16" i="8"/>
  <c r="AD17" i="8"/>
  <c r="AD18" i="8"/>
  <c r="AD19" i="8"/>
  <c r="AD20" i="8"/>
  <c r="AD21" i="8"/>
  <c r="AD22" i="8"/>
  <c r="AD23" i="8"/>
  <c r="AD24" i="8"/>
  <c r="AD25" i="8"/>
  <c r="AD26" i="8"/>
  <c r="AD27" i="8"/>
  <c r="AD28" i="8"/>
  <c r="AD29" i="8"/>
  <c r="AD30" i="8"/>
  <c r="AD31" i="8"/>
  <c r="AD32" i="8"/>
  <c r="AD33" i="8"/>
  <c r="AD34" i="8"/>
  <c r="AD9" i="8"/>
  <c r="AD79" i="7"/>
  <c r="AD80" i="7"/>
  <c r="AD89" i="7"/>
  <c r="AD76" i="7"/>
  <c r="AD75" i="7"/>
  <c r="AD82" i="7"/>
  <c r="AD85" i="7"/>
  <c r="AD88" i="7"/>
  <c r="AD72" i="7"/>
  <c r="AD71" i="7"/>
  <c r="AD70" i="7"/>
  <c r="AD69" i="7"/>
  <c r="AD73" i="7"/>
  <c r="AD74" i="7"/>
  <c r="AD77" i="7"/>
  <c r="AD78" i="7"/>
  <c r="AD81" i="7"/>
  <c r="AD83" i="7"/>
  <c r="AD84" i="7"/>
  <c r="AD86" i="7"/>
  <c r="AD87" i="7"/>
  <c r="AD90" i="7"/>
  <c r="AD91" i="7"/>
  <c r="AD92" i="7"/>
  <c r="AD68" i="7"/>
  <c r="AD67" i="7"/>
  <c r="E67" i="7"/>
  <c r="F67" i="7"/>
  <c r="G67" i="7"/>
  <c r="H67" i="7"/>
  <c r="I67" i="7"/>
  <c r="J67" i="7"/>
  <c r="K67" i="7"/>
  <c r="L67" i="7"/>
  <c r="M67" i="7"/>
  <c r="N67" i="7"/>
  <c r="O67" i="7"/>
  <c r="P67" i="7"/>
  <c r="Q67" i="7"/>
  <c r="R67" i="7"/>
  <c r="S67" i="7"/>
  <c r="T67" i="7"/>
  <c r="U67" i="7"/>
  <c r="V67" i="7"/>
  <c r="W67" i="7"/>
  <c r="X67" i="7"/>
  <c r="Y67" i="7"/>
  <c r="Z67" i="7"/>
  <c r="AA67" i="7"/>
  <c r="AB67" i="7"/>
  <c r="AC67" i="7"/>
  <c r="E68" i="7"/>
  <c r="F68" i="7"/>
  <c r="G68" i="7"/>
  <c r="H68" i="7"/>
  <c r="I68" i="7"/>
  <c r="J68" i="7"/>
  <c r="K68" i="7"/>
  <c r="L68" i="7"/>
  <c r="M68" i="7"/>
  <c r="N68" i="7"/>
  <c r="O68" i="7"/>
  <c r="P68" i="7"/>
  <c r="Q68" i="7"/>
  <c r="R68" i="7"/>
  <c r="S68" i="7"/>
  <c r="T68" i="7"/>
  <c r="U68" i="7"/>
  <c r="V68" i="7"/>
  <c r="W68" i="7"/>
  <c r="X68" i="7"/>
  <c r="Y68" i="7"/>
  <c r="Z68" i="7"/>
  <c r="AA68" i="7"/>
  <c r="AB68" i="7"/>
  <c r="AC68" i="7"/>
  <c r="E69" i="7"/>
  <c r="F69" i="7"/>
  <c r="G69" i="7"/>
  <c r="H69" i="7"/>
  <c r="I69" i="7"/>
  <c r="J69" i="7"/>
  <c r="K69" i="7"/>
  <c r="L69" i="7"/>
  <c r="M69" i="7"/>
  <c r="N69" i="7"/>
  <c r="O69" i="7"/>
  <c r="P69" i="7"/>
  <c r="Q69" i="7"/>
  <c r="R69" i="7"/>
  <c r="S69" i="7"/>
  <c r="T69" i="7"/>
  <c r="U69" i="7"/>
  <c r="V69" i="7"/>
  <c r="W69" i="7"/>
  <c r="X69" i="7"/>
  <c r="Y69" i="7"/>
  <c r="Z69" i="7"/>
  <c r="AA69" i="7"/>
  <c r="AB69" i="7"/>
  <c r="AC69" i="7"/>
  <c r="E70" i="7"/>
  <c r="F70" i="7"/>
  <c r="G70" i="7"/>
  <c r="H70" i="7"/>
  <c r="I70" i="7"/>
  <c r="J70" i="7"/>
  <c r="K70" i="7"/>
  <c r="L70" i="7"/>
  <c r="M70" i="7"/>
  <c r="N70" i="7"/>
  <c r="O70" i="7"/>
  <c r="P70" i="7"/>
  <c r="Q70" i="7"/>
  <c r="R70" i="7"/>
  <c r="S70" i="7"/>
  <c r="T70" i="7"/>
  <c r="U70" i="7"/>
  <c r="V70" i="7"/>
  <c r="W70" i="7"/>
  <c r="X70" i="7"/>
  <c r="Y70" i="7"/>
  <c r="Z70" i="7"/>
  <c r="AA70" i="7"/>
  <c r="AB70" i="7"/>
  <c r="AC70" i="7"/>
  <c r="E71" i="7"/>
  <c r="F71" i="7"/>
  <c r="G71" i="7"/>
  <c r="H71" i="7"/>
  <c r="I71" i="7"/>
  <c r="J71" i="7"/>
  <c r="K71" i="7"/>
  <c r="L71" i="7"/>
  <c r="M71" i="7"/>
  <c r="N71" i="7"/>
  <c r="O71" i="7"/>
  <c r="P71" i="7"/>
  <c r="Q71" i="7"/>
  <c r="R71" i="7"/>
  <c r="S71" i="7"/>
  <c r="T71" i="7"/>
  <c r="U71" i="7"/>
  <c r="V71" i="7"/>
  <c r="W71" i="7"/>
  <c r="X71" i="7"/>
  <c r="Y71" i="7"/>
  <c r="Z71" i="7"/>
  <c r="AA71" i="7"/>
  <c r="AB71" i="7"/>
  <c r="AC71" i="7"/>
  <c r="E72" i="7"/>
  <c r="F72" i="7"/>
  <c r="G72" i="7"/>
  <c r="H72" i="7"/>
  <c r="I72" i="7"/>
  <c r="J72" i="7"/>
  <c r="K72" i="7"/>
  <c r="L72" i="7"/>
  <c r="M72" i="7"/>
  <c r="N72" i="7"/>
  <c r="O72" i="7"/>
  <c r="P72" i="7"/>
  <c r="Q72" i="7"/>
  <c r="R72" i="7"/>
  <c r="S72" i="7"/>
  <c r="T72" i="7"/>
  <c r="U72" i="7"/>
  <c r="V72" i="7"/>
  <c r="W72" i="7"/>
  <c r="X72" i="7"/>
  <c r="Y72" i="7"/>
  <c r="Z72" i="7"/>
  <c r="AA72" i="7"/>
  <c r="AB72" i="7"/>
  <c r="AC72" i="7"/>
  <c r="E73" i="7"/>
  <c r="F73" i="7"/>
  <c r="G73" i="7"/>
  <c r="H73" i="7"/>
  <c r="I73" i="7"/>
  <c r="J73" i="7"/>
  <c r="K73" i="7"/>
  <c r="L73" i="7"/>
  <c r="M73" i="7"/>
  <c r="N73" i="7"/>
  <c r="O73" i="7"/>
  <c r="P73" i="7"/>
  <c r="Q73" i="7"/>
  <c r="R73" i="7"/>
  <c r="S73" i="7"/>
  <c r="T73" i="7"/>
  <c r="U73" i="7"/>
  <c r="V73" i="7"/>
  <c r="W73" i="7"/>
  <c r="X73" i="7"/>
  <c r="Y73" i="7"/>
  <c r="Z73" i="7"/>
  <c r="AA73" i="7"/>
  <c r="AB73" i="7"/>
  <c r="AC73" i="7"/>
  <c r="E74" i="7"/>
  <c r="F74" i="7"/>
  <c r="G74" i="7"/>
  <c r="H74" i="7"/>
  <c r="I74" i="7"/>
  <c r="J74" i="7"/>
  <c r="K74" i="7"/>
  <c r="L74" i="7"/>
  <c r="M74" i="7"/>
  <c r="N74" i="7"/>
  <c r="O74" i="7"/>
  <c r="P74" i="7"/>
  <c r="Q74" i="7"/>
  <c r="R74" i="7"/>
  <c r="S74" i="7"/>
  <c r="T74" i="7"/>
  <c r="U74" i="7"/>
  <c r="V74" i="7"/>
  <c r="W74" i="7"/>
  <c r="X74" i="7"/>
  <c r="Y74" i="7"/>
  <c r="Z74" i="7"/>
  <c r="AA74" i="7"/>
  <c r="AB74" i="7"/>
  <c r="AC74" i="7"/>
  <c r="E75" i="7"/>
  <c r="F75" i="7"/>
  <c r="G75" i="7"/>
  <c r="H75" i="7"/>
  <c r="I75" i="7"/>
  <c r="J75" i="7"/>
  <c r="K75" i="7"/>
  <c r="L75" i="7"/>
  <c r="M75" i="7"/>
  <c r="N75" i="7"/>
  <c r="O75" i="7"/>
  <c r="P75" i="7"/>
  <c r="Q75" i="7"/>
  <c r="R75" i="7"/>
  <c r="S75" i="7"/>
  <c r="T75" i="7"/>
  <c r="U75" i="7"/>
  <c r="V75" i="7"/>
  <c r="W75" i="7"/>
  <c r="X75" i="7"/>
  <c r="Y75" i="7"/>
  <c r="Z75" i="7"/>
  <c r="AA75" i="7"/>
  <c r="AB75" i="7"/>
  <c r="AC75" i="7"/>
  <c r="E76" i="7"/>
  <c r="F76" i="7"/>
  <c r="G76" i="7"/>
  <c r="H76" i="7"/>
  <c r="I76" i="7"/>
  <c r="J76" i="7"/>
  <c r="K76" i="7"/>
  <c r="L76" i="7"/>
  <c r="M76" i="7"/>
  <c r="N76" i="7"/>
  <c r="O76" i="7"/>
  <c r="P76" i="7"/>
  <c r="Q76" i="7"/>
  <c r="R76" i="7"/>
  <c r="S76" i="7"/>
  <c r="T76" i="7"/>
  <c r="U76" i="7"/>
  <c r="V76" i="7"/>
  <c r="W76" i="7"/>
  <c r="X76" i="7"/>
  <c r="Y76" i="7"/>
  <c r="Z76" i="7"/>
  <c r="AA76" i="7"/>
  <c r="AB76" i="7"/>
  <c r="AC76" i="7"/>
  <c r="E77" i="7"/>
  <c r="F77" i="7"/>
  <c r="G77" i="7"/>
  <c r="H77" i="7"/>
  <c r="I77" i="7"/>
  <c r="J77" i="7"/>
  <c r="K77" i="7"/>
  <c r="L77" i="7"/>
  <c r="M77" i="7"/>
  <c r="N77" i="7"/>
  <c r="O77" i="7"/>
  <c r="P77" i="7"/>
  <c r="Q77" i="7"/>
  <c r="R77" i="7"/>
  <c r="S77" i="7"/>
  <c r="T77" i="7"/>
  <c r="U77" i="7"/>
  <c r="V77" i="7"/>
  <c r="W77" i="7"/>
  <c r="X77" i="7"/>
  <c r="Y77" i="7"/>
  <c r="Z77" i="7"/>
  <c r="AA77" i="7"/>
  <c r="AB77" i="7"/>
  <c r="AC77" i="7"/>
  <c r="E78" i="7"/>
  <c r="F78" i="7"/>
  <c r="G78" i="7"/>
  <c r="H78" i="7"/>
  <c r="I78" i="7"/>
  <c r="J78" i="7"/>
  <c r="K78" i="7"/>
  <c r="L78" i="7"/>
  <c r="M78" i="7"/>
  <c r="N78" i="7"/>
  <c r="O78" i="7"/>
  <c r="P78" i="7"/>
  <c r="Q78" i="7"/>
  <c r="R78" i="7"/>
  <c r="S78" i="7"/>
  <c r="T78" i="7"/>
  <c r="U78" i="7"/>
  <c r="V78" i="7"/>
  <c r="W78" i="7"/>
  <c r="X78" i="7"/>
  <c r="Y78" i="7"/>
  <c r="Z78" i="7"/>
  <c r="AA78" i="7"/>
  <c r="AB78" i="7"/>
  <c r="AC78" i="7"/>
  <c r="E79" i="7"/>
  <c r="F79" i="7"/>
  <c r="G79" i="7"/>
  <c r="H79" i="7"/>
  <c r="I79" i="7"/>
  <c r="J79" i="7"/>
  <c r="K79" i="7"/>
  <c r="L79" i="7"/>
  <c r="M79" i="7"/>
  <c r="N79" i="7"/>
  <c r="O79" i="7"/>
  <c r="P79" i="7"/>
  <c r="Q79" i="7"/>
  <c r="R79" i="7"/>
  <c r="S79" i="7"/>
  <c r="T79" i="7"/>
  <c r="U79" i="7"/>
  <c r="V79" i="7"/>
  <c r="W79" i="7"/>
  <c r="X79" i="7"/>
  <c r="Y79" i="7"/>
  <c r="Z79" i="7"/>
  <c r="AA79" i="7"/>
  <c r="AB79" i="7"/>
  <c r="AC79" i="7"/>
  <c r="E80" i="7"/>
  <c r="F80" i="7"/>
  <c r="G80" i="7"/>
  <c r="H80" i="7"/>
  <c r="I80" i="7"/>
  <c r="J80" i="7"/>
  <c r="K80" i="7"/>
  <c r="L80" i="7"/>
  <c r="M80" i="7"/>
  <c r="N80" i="7"/>
  <c r="O80" i="7"/>
  <c r="P80" i="7"/>
  <c r="Q80" i="7"/>
  <c r="R80" i="7"/>
  <c r="S80" i="7"/>
  <c r="T80" i="7"/>
  <c r="U80" i="7"/>
  <c r="V80" i="7"/>
  <c r="W80" i="7"/>
  <c r="X80" i="7"/>
  <c r="Y80" i="7"/>
  <c r="Z80" i="7"/>
  <c r="AA80" i="7"/>
  <c r="AB80" i="7"/>
  <c r="AC80" i="7"/>
  <c r="E81" i="7"/>
  <c r="F81" i="7"/>
  <c r="G81" i="7"/>
  <c r="H81" i="7"/>
  <c r="I81" i="7"/>
  <c r="J81" i="7"/>
  <c r="K81" i="7"/>
  <c r="L81" i="7"/>
  <c r="M81" i="7"/>
  <c r="N81" i="7"/>
  <c r="O81" i="7"/>
  <c r="P81" i="7"/>
  <c r="Q81" i="7"/>
  <c r="R81" i="7"/>
  <c r="S81" i="7"/>
  <c r="T81" i="7"/>
  <c r="U81" i="7"/>
  <c r="V81" i="7"/>
  <c r="W81" i="7"/>
  <c r="X81" i="7"/>
  <c r="Y81" i="7"/>
  <c r="Z81" i="7"/>
  <c r="AA81" i="7"/>
  <c r="AB81" i="7"/>
  <c r="AC81" i="7"/>
  <c r="E82" i="7"/>
  <c r="F82" i="7"/>
  <c r="G82" i="7"/>
  <c r="H82" i="7"/>
  <c r="I82" i="7"/>
  <c r="J82" i="7"/>
  <c r="K82" i="7"/>
  <c r="L82" i="7"/>
  <c r="M82" i="7"/>
  <c r="N82" i="7"/>
  <c r="O82" i="7"/>
  <c r="P82" i="7"/>
  <c r="Q82" i="7"/>
  <c r="R82" i="7"/>
  <c r="S82" i="7"/>
  <c r="T82" i="7"/>
  <c r="U82" i="7"/>
  <c r="V82" i="7"/>
  <c r="W82" i="7"/>
  <c r="X82" i="7"/>
  <c r="Y82" i="7"/>
  <c r="Z82" i="7"/>
  <c r="AA82" i="7"/>
  <c r="AB82" i="7"/>
  <c r="AC82" i="7"/>
  <c r="E83" i="7"/>
  <c r="F83" i="7"/>
  <c r="G83" i="7"/>
  <c r="H83" i="7"/>
  <c r="I83" i="7"/>
  <c r="J83" i="7"/>
  <c r="K83" i="7"/>
  <c r="L83" i="7"/>
  <c r="M83" i="7"/>
  <c r="N83" i="7"/>
  <c r="O83" i="7"/>
  <c r="P83" i="7"/>
  <c r="Q83" i="7"/>
  <c r="R83" i="7"/>
  <c r="S83" i="7"/>
  <c r="T83" i="7"/>
  <c r="U83" i="7"/>
  <c r="V83" i="7"/>
  <c r="W83" i="7"/>
  <c r="X83" i="7"/>
  <c r="Y83" i="7"/>
  <c r="Z83" i="7"/>
  <c r="AA83" i="7"/>
  <c r="AB83" i="7"/>
  <c r="AC83" i="7"/>
  <c r="E84" i="7"/>
  <c r="F84" i="7"/>
  <c r="G84" i="7"/>
  <c r="H84" i="7"/>
  <c r="I84" i="7"/>
  <c r="J84" i="7"/>
  <c r="K84" i="7"/>
  <c r="L84" i="7"/>
  <c r="M84" i="7"/>
  <c r="N84" i="7"/>
  <c r="O84" i="7"/>
  <c r="P84" i="7"/>
  <c r="Q84" i="7"/>
  <c r="R84" i="7"/>
  <c r="S84" i="7"/>
  <c r="T84" i="7"/>
  <c r="U84" i="7"/>
  <c r="V84" i="7"/>
  <c r="W84" i="7"/>
  <c r="X84" i="7"/>
  <c r="Y84" i="7"/>
  <c r="Z84" i="7"/>
  <c r="AA84" i="7"/>
  <c r="AB84" i="7"/>
  <c r="AC84" i="7"/>
  <c r="E85" i="7"/>
  <c r="F85" i="7"/>
  <c r="G85" i="7"/>
  <c r="H85" i="7"/>
  <c r="I85" i="7"/>
  <c r="J85" i="7"/>
  <c r="K85" i="7"/>
  <c r="L85" i="7"/>
  <c r="M85" i="7"/>
  <c r="N85" i="7"/>
  <c r="O85" i="7"/>
  <c r="P85" i="7"/>
  <c r="Q85" i="7"/>
  <c r="R85" i="7"/>
  <c r="S85" i="7"/>
  <c r="T85" i="7"/>
  <c r="U85" i="7"/>
  <c r="V85" i="7"/>
  <c r="W85" i="7"/>
  <c r="X85" i="7"/>
  <c r="Y85" i="7"/>
  <c r="Z85" i="7"/>
  <c r="AA85" i="7"/>
  <c r="AB85" i="7"/>
  <c r="AC85" i="7"/>
  <c r="E86" i="7"/>
  <c r="F86" i="7"/>
  <c r="G86" i="7"/>
  <c r="H86" i="7"/>
  <c r="I86" i="7"/>
  <c r="J86" i="7"/>
  <c r="K86" i="7"/>
  <c r="L86" i="7"/>
  <c r="M86" i="7"/>
  <c r="N86" i="7"/>
  <c r="O86" i="7"/>
  <c r="P86" i="7"/>
  <c r="Q86" i="7"/>
  <c r="R86" i="7"/>
  <c r="S86" i="7"/>
  <c r="T86" i="7"/>
  <c r="U86" i="7"/>
  <c r="V86" i="7"/>
  <c r="W86" i="7"/>
  <c r="X86" i="7"/>
  <c r="Y86" i="7"/>
  <c r="Z86" i="7"/>
  <c r="AA86" i="7"/>
  <c r="AB86" i="7"/>
  <c r="AC86" i="7"/>
  <c r="E87" i="7"/>
  <c r="F87" i="7"/>
  <c r="G87" i="7"/>
  <c r="H87" i="7"/>
  <c r="I87" i="7"/>
  <c r="J87" i="7"/>
  <c r="K87" i="7"/>
  <c r="L87" i="7"/>
  <c r="M87" i="7"/>
  <c r="N87" i="7"/>
  <c r="O87" i="7"/>
  <c r="P87" i="7"/>
  <c r="Q87" i="7"/>
  <c r="R87" i="7"/>
  <c r="S87" i="7"/>
  <c r="T87" i="7"/>
  <c r="U87" i="7"/>
  <c r="V87" i="7"/>
  <c r="W87" i="7"/>
  <c r="X87" i="7"/>
  <c r="Y87" i="7"/>
  <c r="Z87" i="7"/>
  <c r="AA87" i="7"/>
  <c r="AB87" i="7"/>
  <c r="AC87" i="7"/>
  <c r="E88" i="7"/>
  <c r="F88" i="7"/>
  <c r="G88" i="7"/>
  <c r="H88" i="7"/>
  <c r="I88" i="7"/>
  <c r="J88" i="7"/>
  <c r="K88" i="7"/>
  <c r="L88" i="7"/>
  <c r="M88" i="7"/>
  <c r="N88" i="7"/>
  <c r="O88" i="7"/>
  <c r="P88" i="7"/>
  <c r="Q88" i="7"/>
  <c r="R88" i="7"/>
  <c r="S88" i="7"/>
  <c r="T88" i="7"/>
  <c r="U88" i="7"/>
  <c r="V88" i="7"/>
  <c r="W88" i="7"/>
  <c r="X88" i="7"/>
  <c r="Y88" i="7"/>
  <c r="Z88" i="7"/>
  <c r="AA88" i="7"/>
  <c r="AB88" i="7"/>
  <c r="AC88" i="7"/>
  <c r="E89" i="7"/>
  <c r="F89" i="7"/>
  <c r="G89" i="7"/>
  <c r="H89" i="7"/>
  <c r="I89" i="7"/>
  <c r="J89" i="7"/>
  <c r="K89" i="7"/>
  <c r="L89" i="7"/>
  <c r="M89" i="7"/>
  <c r="N89" i="7"/>
  <c r="O89" i="7"/>
  <c r="P89" i="7"/>
  <c r="Q89" i="7"/>
  <c r="R89" i="7"/>
  <c r="S89" i="7"/>
  <c r="T89" i="7"/>
  <c r="U89" i="7"/>
  <c r="V89" i="7"/>
  <c r="W89" i="7"/>
  <c r="X89" i="7"/>
  <c r="Y89" i="7"/>
  <c r="Z89" i="7"/>
  <c r="AA89" i="7"/>
  <c r="AB89" i="7"/>
  <c r="AC89" i="7"/>
  <c r="E90" i="7"/>
  <c r="F90" i="7"/>
  <c r="G90" i="7"/>
  <c r="H90" i="7"/>
  <c r="I90" i="7"/>
  <c r="J90" i="7"/>
  <c r="K90" i="7"/>
  <c r="L90" i="7"/>
  <c r="M90" i="7"/>
  <c r="N90" i="7"/>
  <c r="O90" i="7"/>
  <c r="P90" i="7"/>
  <c r="Q90" i="7"/>
  <c r="R90" i="7"/>
  <c r="S90" i="7"/>
  <c r="T90" i="7"/>
  <c r="U90" i="7"/>
  <c r="V90" i="7"/>
  <c r="W90" i="7"/>
  <c r="X90" i="7"/>
  <c r="Y90" i="7"/>
  <c r="Z90" i="7"/>
  <c r="AA90" i="7"/>
  <c r="AB90" i="7"/>
  <c r="AC90" i="7"/>
  <c r="E91" i="7"/>
  <c r="F91" i="7"/>
  <c r="G91" i="7"/>
  <c r="H91" i="7"/>
  <c r="I91" i="7"/>
  <c r="J91" i="7"/>
  <c r="K91" i="7"/>
  <c r="L91" i="7"/>
  <c r="M91" i="7"/>
  <c r="N91" i="7"/>
  <c r="O91" i="7"/>
  <c r="P91" i="7"/>
  <c r="Q91" i="7"/>
  <c r="R91" i="7"/>
  <c r="S91" i="7"/>
  <c r="T91" i="7"/>
  <c r="U91" i="7"/>
  <c r="V91" i="7"/>
  <c r="W91" i="7"/>
  <c r="X91" i="7"/>
  <c r="Y91" i="7"/>
  <c r="Z91" i="7"/>
  <c r="AA91" i="7"/>
  <c r="AB91" i="7"/>
  <c r="AC91" i="7"/>
  <c r="E92" i="7"/>
  <c r="F92" i="7"/>
  <c r="G92" i="7"/>
  <c r="H92" i="7"/>
  <c r="I92" i="7"/>
  <c r="J92" i="7"/>
  <c r="K92" i="7"/>
  <c r="L92" i="7"/>
  <c r="M92" i="7"/>
  <c r="N92" i="7"/>
  <c r="O92" i="7"/>
  <c r="P92" i="7"/>
  <c r="Q92" i="7"/>
  <c r="R92" i="7"/>
  <c r="S92" i="7"/>
  <c r="T92" i="7"/>
  <c r="U92" i="7"/>
  <c r="V92" i="7"/>
  <c r="W92" i="7"/>
  <c r="X92" i="7"/>
  <c r="Y92" i="7"/>
  <c r="Z92" i="7"/>
  <c r="AA92" i="7"/>
  <c r="AB92" i="7"/>
  <c r="AC92" i="7"/>
  <c r="D68" i="7"/>
  <c r="D69" i="7"/>
  <c r="D70" i="7"/>
  <c r="D71" i="7"/>
  <c r="D72" i="7"/>
  <c r="D73" i="7"/>
  <c r="D74" i="7"/>
  <c r="D75" i="7"/>
  <c r="D76" i="7"/>
  <c r="D77" i="7"/>
  <c r="D78" i="7"/>
  <c r="D79" i="7"/>
  <c r="D80" i="7"/>
  <c r="D81" i="7"/>
  <c r="D82" i="7"/>
  <c r="D83" i="7"/>
  <c r="D84" i="7"/>
  <c r="D85" i="7"/>
  <c r="D86" i="7"/>
  <c r="D87" i="7"/>
  <c r="D88" i="7"/>
  <c r="D89" i="7"/>
  <c r="D90" i="7"/>
  <c r="D91" i="7"/>
  <c r="D92" i="7"/>
  <c r="D38" i="7"/>
  <c r="E38" i="7"/>
  <c r="F38" i="7"/>
  <c r="G38" i="7"/>
  <c r="H38" i="7"/>
  <c r="I38" i="7"/>
  <c r="J38" i="7"/>
  <c r="K38" i="7"/>
  <c r="L38" i="7"/>
  <c r="M38" i="7"/>
  <c r="N38" i="7"/>
  <c r="O38" i="7"/>
  <c r="P38" i="7"/>
  <c r="Q38" i="7"/>
  <c r="R38" i="7"/>
  <c r="S38" i="7"/>
  <c r="T38" i="7"/>
  <c r="U38" i="7"/>
  <c r="V38" i="7"/>
  <c r="W38" i="7"/>
  <c r="X38" i="7"/>
  <c r="Y38" i="7"/>
  <c r="Z38" i="7"/>
  <c r="AA38" i="7"/>
  <c r="AB38" i="7"/>
  <c r="AC38" i="7"/>
  <c r="AD38" i="7"/>
  <c r="D39" i="7"/>
  <c r="E39" i="7"/>
  <c r="F39" i="7"/>
  <c r="G39" i="7"/>
  <c r="H39" i="7"/>
  <c r="I39" i="7"/>
  <c r="J39" i="7"/>
  <c r="K39" i="7"/>
  <c r="L39" i="7"/>
  <c r="M39" i="7"/>
  <c r="N39" i="7"/>
  <c r="O39" i="7"/>
  <c r="P39" i="7"/>
  <c r="Q39" i="7"/>
  <c r="R39" i="7"/>
  <c r="S39" i="7"/>
  <c r="T39" i="7"/>
  <c r="U39" i="7"/>
  <c r="V39" i="7"/>
  <c r="W39" i="7"/>
  <c r="X39" i="7"/>
  <c r="Y39" i="7"/>
  <c r="Z39" i="7"/>
  <c r="AA39" i="7"/>
  <c r="AB39" i="7"/>
  <c r="AC39" i="7"/>
  <c r="AD39" i="7"/>
  <c r="D40" i="7"/>
  <c r="E40" i="7"/>
  <c r="F40" i="7"/>
  <c r="G40" i="7"/>
  <c r="H40" i="7"/>
  <c r="I40" i="7"/>
  <c r="J40" i="7"/>
  <c r="K40" i="7"/>
  <c r="L40" i="7"/>
  <c r="M40" i="7"/>
  <c r="N40" i="7"/>
  <c r="O40" i="7"/>
  <c r="P40" i="7"/>
  <c r="Q40" i="7"/>
  <c r="R40" i="7"/>
  <c r="S40" i="7"/>
  <c r="T40" i="7"/>
  <c r="U40" i="7"/>
  <c r="V40" i="7"/>
  <c r="W40" i="7"/>
  <c r="X40" i="7"/>
  <c r="Y40" i="7"/>
  <c r="Z40" i="7"/>
  <c r="AA40" i="7"/>
  <c r="AB40" i="7"/>
  <c r="AC40" i="7"/>
  <c r="AD40" i="7"/>
  <c r="D41" i="7"/>
  <c r="E41" i="7"/>
  <c r="F41" i="7"/>
  <c r="G41" i="7"/>
  <c r="H41" i="7"/>
  <c r="I41" i="7"/>
  <c r="J41" i="7"/>
  <c r="K41" i="7"/>
  <c r="L41" i="7"/>
  <c r="M41" i="7"/>
  <c r="N41" i="7"/>
  <c r="O41" i="7"/>
  <c r="P41" i="7"/>
  <c r="Q41" i="7"/>
  <c r="R41" i="7"/>
  <c r="S41" i="7"/>
  <c r="T41" i="7"/>
  <c r="U41" i="7"/>
  <c r="V41" i="7"/>
  <c r="W41" i="7"/>
  <c r="X41" i="7"/>
  <c r="Y41" i="7"/>
  <c r="Z41" i="7"/>
  <c r="AA41" i="7"/>
  <c r="AB41" i="7"/>
  <c r="AC41" i="7"/>
  <c r="AD41" i="7"/>
  <c r="D42" i="7"/>
  <c r="E42" i="7"/>
  <c r="F42" i="7"/>
  <c r="G42" i="7"/>
  <c r="H42" i="7"/>
  <c r="I42" i="7"/>
  <c r="J42" i="7"/>
  <c r="K42" i="7"/>
  <c r="L42" i="7"/>
  <c r="M42" i="7"/>
  <c r="N42" i="7"/>
  <c r="O42" i="7"/>
  <c r="P42" i="7"/>
  <c r="Q42" i="7"/>
  <c r="R42" i="7"/>
  <c r="S42" i="7"/>
  <c r="T42" i="7"/>
  <c r="U42" i="7"/>
  <c r="V42" i="7"/>
  <c r="W42" i="7"/>
  <c r="X42" i="7"/>
  <c r="Y42" i="7"/>
  <c r="Z42" i="7"/>
  <c r="AA42" i="7"/>
  <c r="AB42" i="7"/>
  <c r="AC42" i="7"/>
  <c r="AD42" i="7"/>
  <c r="D43" i="7"/>
  <c r="E43" i="7"/>
  <c r="F43" i="7"/>
  <c r="G43" i="7"/>
  <c r="H43" i="7"/>
  <c r="I43" i="7"/>
  <c r="J43" i="7"/>
  <c r="K43" i="7"/>
  <c r="L43" i="7"/>
  <c r="M43" i="7"/>
  <c r="N43" i="7"/>
  <c r="O43" i="7"/>
  <c r="P43" i="7"/>
  <c r="Q43" i="7"/>
  <c r="R43" i="7"/>
  <c r="S43" i="7"/>
  <c r="T43" i="7"/>
  <c r="U43" i="7"/>
  <c r="V43" i="7"/>
  <c r="W43" i="7"/>
  <c r="X43" i="7"/>
  <c r="Y43" i="7"/>
  <c r="Z43" i="7"/>
  <c r="AA43" i="7"/>
  <c r="AB43" i="7"/>
  <c r="AC43" i="7"/>
  <c r="AD43" i="7"/>
  <c r="D44" i="7"/>
  <c r="E44" i="7"/>
  <c r="F44" i="7"/>
  <c r="G44" i="7"/>
  <c r="H44" i="7"/>
  <c r="I44" i="7"/>
  <c r="J44" i="7"/>
  <c r="K44" i="7"/>
  <c r="L44" i="7"/>
  <c r="M44" i="7"/>
  <c r="N44" i="7"/>
  <c r="O44" i="7"/>
  <c r="P44" i="7"/>
  <c r="Q44" i="7"/>
  <c r="R44" i="7"/>
  <c r="S44" i="7"/>
  <c r="T44" i="7"/>
  <c r="U44" i="7"/>
  <c r="V44" i="7"/>
  <c r="W44" i="7"/>
  <c r="X44" i="7"/>
  <c r="Y44" i="7"/>
  <c r="Z44" i="7"/>
  <c r="AA44" i="7"/>
  <c r="AB44" i="7"/>
  <c r="AC44" i="7"/>
  <c r="AD44" i="7"/>
  <c r="D45" i="7"/>
  <c r="E45" i="7"/>
  <c r="F45" i="7"/>
  <c r="G45" i="7"/>
  <c r="H45" i="7"/>
  <c r="I45" i="7"/>
  <c r="J45" i="7"/>
  <c r="K45" i="7"/>
  <c r="L45" i="7"/>
  <c r="M45" i="7"/>
  <c r="N45" i="7"/>
  <c r="O45" i="7"/>
  <c r="P45" i="7"/>
  <c r="Q45" i="7"/>
  <c r="R45" i="7"/>
  <c r="S45" i="7"/>
  <c r="T45" i="7"/>
  <c r="U45" i="7"/>
  <c r="V45" i="7"/>
  <c r="W45" i="7"/>
  <c r="X45" i="7"/>
  <c r="Y45" i="7"/>
  <c r="Z45" i="7"/>
  <c r="AA45" i="7"/>
  <c r="AB45" i="7"/>
  <c r="AC45" i="7"/>
  <c r="AD45" i="7"/>
  <c r="D46" i="7"/>
  <c r="E46" i="7"/>
  <c r="F46" i="7"/>
  <c r="G46" i="7"/>
  <c r="H46" i="7"/>
  <c r="I46" i="7"/>
  <c r="J46" i="7"/>
  <c r="K46" i="7"/>
  <c r="L46" i="7"/>
  <c r="M46" i="7"/>
  <c r="N46" i="7"/>
  <c r="O46" i="7"/>
  <c r="P46" i="7"/>
  <c r="Q46" i="7"/>
  <c r="R46" i="7"/>
  <c r="S46" i="7"/>
  <c r="T46" i="7"/>
  <c r="U46" i="7"/>
  <c r="V46" i="7"/>
  <c r="W46" i="7"/>
  <c r="X46" i="7"/>
  <c r="Y46" i="7"/>
  <c r="Z46" i="7"/>
  <c r="AA46" i="7"/>
  <c r="AB46" i="7"/>
  <c r="AC46" i="7"/>
  <c r="AD46" i="7"/>
  <c r="D47" i="7"/>
  <c r="E47" i="7"/>
  <c r="F47" i="7"/>
  <c r="G47" i="7"/>
  <c r="H47" i="7"/>
  <c r="I47" i="7"/>
  <c r="J47" i="7"/>
  <c r="K47" i="7"/>
  <c r="L47" i="7"/>
  <c r="M47" i="7"/>
  <c r="N47" i="7"/>
  <c r="O47" i="7"/>
  <c r="P47" i="7"/>
  <c r="Q47" i="7"/>
  <c r="R47" i="7"/>
  <c r="S47" i="7"/>
  <c r="T47" i="7"/>
  <c r="U47" i="7"/>
  <c r="V47" i="7"/>
  <c r="W47" i="7"/>
  <c r="X47" i="7"/>
  <c r="Y47" i="7"/>
  <c r="Z47" i="7"/>
  <c r="AA47" i="7"/>
  <c r="AB47" i="7"/>
  <c r="AC47" i="7"/>
  <c r="AD47" i="7"/>
  <c r="D48" i="7"/>
  <c r="E48" i="7"/>
  <c r="F48" i="7"/>
  <c r="G48" i="7"/>
  <c r="H48" i="7"/>
  <c r="I48" i="7"/>
  <c r="J48" i="7"/>
  <c r="K48" i="7"/>
  <c r="L48" i="7"/>
  <c r="M48" i="7"/>
  <c r="N48" i="7"/>
  <c r="O48" i="7"/>
  <c r="P48" i="7"/>
  <c r="Q48" i="7"/>
  <c r="R48" i="7"/>
  <c r="S48" i="7"/>
  <c r="T48" i="7"/>
  <c r="U48" i="7"/>
  <c r="V48" i="7"/>
  <c r="W48" i="7"/>
  <c r="X48" i="7"/>
  <c r="Y48" i="7"/>
  <c r="Z48" i="7"/>
  <c r="AA48" i="7"/>
  <c r="AB48" i="7"/>
  <c r="AC48" i="7"/>
  <c r="AD48" i="7"/>
  <c r="D49" i="7"/>
  <c r="E49" i="7"/>
  <c r="F49" i="7"/>
  <c r="G49" i="7"/>
  <c r="H49" i="7"/>
  <c r="I49" i="7"/>
  <c r="J49" i="7"/>
  <c r="K49" i="7"/>
  <c r="L49" i="7"/>
  <c r="M49" i="7"/>
  <c r="N49" i="7"/>
  <c r="O49" i="7"/>
  <c r="P49" i="7"/>
  <c r="Q49" i="7"/>
  <c r="R49" i="7"/>
  <c r="S49" i="7"/>
  <c r="T49" i="7"/>
  <c r="U49" i="7"/>
  <c r="V49" i="7"/>
  <c r="W49" i="7"/>
  <c r="X49" i="7"/>
  <c r="Y49" i="7"/>
  <c r="Z49" i="7"/>
  <c r="AA49" i="7"/>
  <c r="AB49" i="7"/>
  <c r="AC49" i="7"/>
  <c r="AD49" i="7"/>
  <c r="D50" i="7"/>
  <c r="E50" i="7"/>
  <c r="F50" i="7"/>
  <c r="G50" i="7"/>
  <c r="H50" i="7"/>
  <c r="I50" i="7"/>
  <c r="J50" i="7"/>
  <c r="K50" i="7"/>
  <c r="L50" i="7"/>
  <c r="M50" i="7"/>
  <c r="N50" i="7"/>
  <c r="O50" i="7"/>
  <c r="P50" i="7"/>
  <c r="Q50" i="7"/>
  <c r="R50" i="7"/>
  <c r="S50" i="7"/>
  <c r="T50" i="7"/>
  <c r="U50" i="7"/>
  <c r="V50" i="7"/>
  <c r="W50" i="7"/>
  <c r="X50" i="7"/>
  <c r="Y50" i="7"/>
  <c r="Z50" i="7"/>
  <c r="AA50" i="7"/>
  <c r="AB50" i="7"/>
  <c r="AC50" i="7"/>
  <c r="AD50" i="7"/>
  <c r="D51" i="7"/>
  <c r="E51" i="7"/>
  <c r="F51" i="7"/>
  <c r="G51" i="7"/>
  <c r="H51" i="7"/>
  <c r="I51" i="7"/>
  <c r="J51" i="7"/>
  <c r="K51" i="7"/>
  <c r="L51" i="7"/>
  <c r="M51" i="7"/>
  <c r="N51" i="7"/>
  <c r="O51" i="7"/>
  <c r="P51" i="7"/>
  <c r="Q51" i="7"/>
  <c r="R51" i="7"/>
  <c r="S51" i="7"/>
  <c r="T51" i="7"/>
  <c r="U51" i="7"/>
  <c r="V51" i="7"/>
  <c r="W51" i="7"/>
  <c r="X51" i="7"/>
  <c r="Y51" i="7"/>
  <c r="Z51" i="7"/>
  <c r="AA51" i="7"/>
  <c r="AB51" i="7"/>
  <c r="AC51" i="7"/>
  <c r="AD51" i="7"/>
  <c r="D52" i="7"/>
  <c r="E52" i="7"/>
  <c r="F52" i="7"/>
  <c r="G52" i="7"/>
  <c r="H52" i="7"/>
  <c r="I52" i="7"/>
  <c r="J52" i="7"/>
  <c r="K52" i="7"/>
  <c r="L52" i="7"/>
  <c r="M52" i="7"/>
  <c r="N52" i="7"/>
  <c r="O52" i="7"/>
  <c r="P52" i="7"/>
  <c r="Q52" i="7"/>
  <c r="R52" i="7"/>
  <c r="S52" i="7"/>
  <c r="T52" i="7"/>
  <c r="U52" i="7"/>
  <c r="V52" i="7"/>
  <c r="W52" i="7"/>
  <c r="X52" i="7"/>
  <c r="Y52" i="7"/>
  <c r="Z52" i="7"/>
  <c r="AA52" i="7"/>
  <c r="AB52" i="7"/>
  <c r="AC52" i="7"/>
  <c r="AD52" i="7"/>
  <c r="D53" i="7"/>
  <c r="E53" i="7"/>
  <c r="F53" i="7"/>
  <c r="G53" i="7"/>
  <c r="H53" i="7"/>
  <c r="I53" i="7"/>
  <c r="J53" i="7"/>
  <c r="K53" i="7"/>
  <c r="L53" i="7"/>
  <c r="M53" i="7"/>
  <c r="N53" i="7"/>
  <c r="O53" i="7"/>
  <c r="P53" i="7"/>
  <c r="Q53" i="7"/>
  <c r="R53" i="7"/>
  <c r="S53" i="7"/>
  <c r="T53" i="7"/>
  <c r="U53" i="7"/>
  <c r="V53" i="7"/>
  <c r="W53" i="7"/>
  <c r="X53" i="7"/>
  <c r="Y53" i="7"/>
  <c r="Z53" i="7"/>
  <c r="AA53" i="7"/>
  <c r="AB53" i="7"/>
  <c r="AC53" i="7"/>
  <c r="AD53" i="7"/>
  <c r="D54" i="7"/>
  <c r="E54" i="7"/>
  <c r="F54" i="7"/>
  <c r="G54" i="7"/>
  <c r="H54" i="7"/>
  <c r="I54" i="7"/>
  <c r="J54" i="7"/>
  <c r="K54" i="7"/>
  <c r="L54" i="7"/>
  <c r="M54" i="7"/>
  <c r="N54" i="7"/>
  <c r="O54" i="7"/>
  <c r="P54" i="7"/>
  <c r="Q54" i="7"/>
  <c r="R54" i="7"/>
  <c r="S54" i="7"/>
  <c r="T54" i="7"/>
  <c r="U54" i="7"/>
  <c r="V54" i="7"/>
  <c r="W54" i="7"/>
  <c r="X54" i="7"/>
  <c r="Y54" i="7"/>
  <c r="Z54" i="7"/>
  <c r="AA54" i="7"/>
  <c r="AB54" i="7"/>
  <c r="AC54" i="7"/>
  <c r="AD54" i="7"/>
  <c r="D55" i="7"/>
  <c r="E55" i="7"/>
  <c r="F55" i="7"/>
  <c r="G55" i="7"/>
  <c r="H55" i="7"/>
  <c r="I55" i="7"/>
  <c r="J55" i="7"/>
  <c r="K55" i="7"/>
  <c r="L55" i="7"/>
  <c r="M55" i="7"/>
  <c r="N55" i="7"/>
  <c r="O55" i="7"/>
  <c r="P55" i="7"/>
  <c r="Q55" i="7"/>
  <c r="R55" i="7"/>
  <c r="S55" i="7"/>
  <c r="T55" i="7"/>
  <c r="U55" i="7"/>
  <c r="V55" i="7"/>
  <c r="W55" i="7"/>
  <c r="X55" i="7"/>
  <c r="Y55" i="7"/>
  <c r="Z55" i="7"/>
  <c r="AA55" i="7"/>
  <c r="AB55" i="7"/>
  <c r="AC55" i="7"/>
  <c r="AD55" i="7"/>
  <c r="D56" i="7"/>
  <c r="E56" i="7"/>
  <c r="F56" i="7"/>
  <c r="G56" i="7"/>
  <c r="H56" i="7"/>
  <c r="I56" i="7"/>
  <c r="J56" i="7"/>
  <c r="K56" i="7"/>
  <c r="L56" i="7"/>
  <c r="M56" i="7"/>
  <c r="N56" i="7"/>
  <c r="O56" i="7"/>
  <c r="P56" i="7"/>
  <c r="Q56" i="7"/>
  <c r="R56" i="7"/>
  <c r="S56" i="7"/>
  <c r="T56" i="7"/>
  <c r="U56" i="7"/>
  <c r="V56" i="7"/>
  <c r="W56" i="7"/>
  <c r="X56" i="7"/>
  <c r="Y56" i="7"/>
  <c r="Z56" i="7"/>
  <c r="AA56" i="7"/>
  <c r="AB56" i="7"/>
  <c r="AC56" i="7"/>
  <c r="AD56" i="7"/>
  <c r="D57" i="7"/>
  <c r="E57" i="7"/>
  <c r="F57" i="7"/>
  <c r="G57" i="7"/>
  <c r="H57" i="7"/>
  <c r="I57" i="7"/>
  <c r="J57" i="7"/>
  <c r="K57" i="7"/>
  <c r="L57" i="7"/>
  <c r="M57" i="7"/>
  <c r="N57" i="7"/>
  <c r="O57" i="7"/>
  <c r="P57" i="7"/>
  <c r="Q57" i="7"/>
  <c r="R57" i="7"/>
  <c r="S57" i="7"/>
  <c r="T57" i="7"/>
  <c r="U57" i="7"/>
  <c r="V57" i="7"/>
  <c r="W57" i="7"/>
  <c r="X57" i="7"/>
  <c r="Y57" i="7"/>
  <c r="Z57" i="7"/>
  <c r="AA57" i="7"/>
  <c r="AB57" i="7"/>
  <c r="AC57" i="7"/>
  <c r="AD57" i="7"/>
  <c r="D58" i="7"/>
  <c r="E58" i="7"/>
  <c r="F58" i="7"/>
  <c r="G58" i="7"/>
  <c r="H58" i="7"/>
  <c r="I58" i="7"/>
  <c r="J58" i="7"/>
  <c r="K58" i="7"/>
  <c r="L58" i="7"/>
  <c r="M58" i="7"/>
  <c r="N58" i="7"/>
  <c r="O58" i="7"/>
  <c r="P58" i="7"/>
  <c r="Q58" i="7"/>
  <c r="R58" i="7"/>
  <c r="S58" i="7"/>
  <c r="T58" i="7"/>
  <c r="U58" i="7"/>
  <c r="V58" i="7"/>
  <c r="W58" i="7"/>
  <c r="X58" i="7"/>
  <c r="Y58" i="7"/>
  <c r="Z58" i="7"/>
  <c r="AA58" i="7"/>
  <c r="AB58" i="7"/>
  <c r="AC58" i="7"/>
  <c r="AD58" i="7"/>
  <c r="D59" i="7"/>
  <c r="E59" i="7"/>
  <c r="F59" i="7"/>
  <c r="G59" i="7"/>
  <c r="H59" i="7"/>
  <c r="I59" i="7"/>
  <c r="J59" i="7"/>
  <c r="K59" i="7"/>
  <c r="L59" i="7"/>
  <c r="M59" i="7"/>
  <c r="N59" i="7"/>
  <c r="O59" i="7"/>
  <c r="P59" i="7"/>
  <c r="Q59" i="7"/>
  <c r="R59" i="7"/>
  <c r="S59" i="7"/>
  <c r="T59" i="7"/>
  <c r="U59" i="7"/>
  <c r="V59" i="7"/>
  <c r="W59" i="7"/>
  <c r="X59" i="7"/>
  <c r="Y59" i="7"/>
  <c r="Z59" i="7"/>
  <c r="AA59" i="7"/>
  <c r="AB59" i="7"/>
  <c r="AC59" i="7"/>
  <c r="AD59" i="7"/>
  <c r="D60" i="7"/>
  <c r="E60" i="7"/>
  <c r="F60" i="7"/>
  <c r="G60" i="7"/>
  <c r="H60" i="7"/>
  <c r="I60" i="7"/>
  <c r="J60" i="7"/>
  <c r="K60" i="7"/>
  <c r="L60" i="7"/>
  <c r="M60" i="7"/>
  <c r="N60" i="7"/>
  <c r="O60" i="7"/>
  <c r="P60" i="7"/>
  <c r="Q60" i="7"/>
  <c r="R60" i="7"/>
  <c r="S60" i="7"/>
  <c r="T60" i="7"/>
  <c r="U60" i="7"/>
  <c r="V60" i="7"/>
  <c r="W60" i="7"/>
  <c r="X60" i="7"/>
  <c r="Y60" i="7"/>
  <c r="Z60" i="7"/>
  <c r="AA60" i="7"/>
  <c r="AB60" i="7"/>
  <c r="AC60" i="7"/>
  <c r="AD60" i="7"/>
  <c r="D61" i="7"/>
  <c r="E61" i="7"/>
  <c r="F61" i="7"/>
  <c r="G61" i="7"/>
  <c r="H61" i="7"/>
  <c r="I61" i="7"/>
  <c r="J61" i="7"/>
  <c r="K61" i="7"/>
  <c r="L61" i="7"/>
  <c r="M61" i="7"/>
  <c r="N61" i="7"/>
  <c r="O61" i="7"/>
  <c r="P61" i="7"/>
  <c r="Q61" i="7"/>
  <c r="R61" i="7"/>
  <c r="S61" i="7"/>
  <c r="T61" i="7"/>
  <c r="U61" i="7"/>
  <c r="V61" i="7"/>
  <c r="W61" i="7"/>
  <c r="X61" i="7"/>
  <c r="Y61" i="7"/>
  <c r="Z61" i="7"/>
  <c r="AA61" i="7"/>
  <c r="AB61" i="7"/>
  <c r="AC61" i="7"/>
  <c r="AD61" i="7"/>
  <c r="D62" i="7"/>
  <c r="E62" i="7"/>
  <c r="F62" i="7"/>
  <c r="G62" i="7"/>
  <c r="H62" i="7"/>
  <c r="I62" i="7"/>
  <c r="J62" i="7"/>
  <c r="K62" i="7"/>
  <c r="L62" i="7"/>
  <c r="M62" i="7"/>
  <c r="N62" i="7"/>
  <c r="O62" i="7"/>
  <c r="P62" i="7"/>
  <c r="Q62" i="7"/>
  <c r="R62" i="7"/>
  <c r="S62" i="7"/>
  <c r="T62" i="7"/>
  <c r="U62" i="7"/>
  <c r="V62" i="7"/>
  <c r="W62" i="7"/>
  <c r="X62" i="7"/>
  <c r="Y62" i="7"/>
  <c r="Z62" i="7"/>
  <c r="AA62" i="7"/>
  <c r="AB62" i="7"/>
  <c r="AC62" i="7"/>
  <c r="AD62" i="7"/>
  <c r="D63" i="7"/>
  <c r="E63" i="7"/>
  <c r="F63" i="7"/>
  <c r="G63" i="7"/>
  <c r="H63" i="7"/>
  <c r="I63" i="7"/>
  <c r="J63" i="7"/>
  <c r="K63" i="7"/>
  <c r="L63" i="7"/>
  <c r="M63" i="7"/>
  <c r="N63" i="7"/>
  <c r="O63" i="7"/>
  <c r="P63" i="7"/>
  <c r="Q63" i="7"/>
  <c r="R63" i="7"/>
  <c r="S63" i="7"/>
  <c r="T63" i="7"/>
  <c r="U63" i="7"/>
  <c r="V63" i="7"/>
  <c r="W63" i="7"/>
  <c r="X63" i="7"/>
  <c r="Y63" i="7"/>
  <c r="Z63" i="7"/>
  <c r="AA63" i="7"/>
  <c r="AB63" i="7"/>
  <c r="AC63" i="7"/>
  <c r="AD63" i="7"/>
  <c r="C39" i="7"/>
  <c r="C40" i="7"/>
  <c r="C41" i="7"/>
  <c r="C42" i="7"/>
  <c r="C43" i="7"/>
  <c r="C44" i="7"/>
  <c r="C45" i="7"/>
  <c r="C46" i="7"/>
  <c r="C47" i="7"/>
  <c r="C48" i="7"/>
  <c r="C49" i="7"/>
  <c r="C50" i="7"/>
  <c r="C51" i="7"/>
  <c r="C52" i="7"/>
  <c r="C53" i="7"/>
  <c r="C54" i="7"/>
  <c r="C55" i="7"/>
  <c r="C56" i="7"/>
  <c r="C57" i="7"/>
  <c r="C58" i="7"/>
  <c r="C59" i="7"/>
  <c r="C60" i="7"/>
  <c r="C61" i="7"/>
  <c r="C62" i="7"/>
  <c r="C63" i="7"/>
  <c r="AD10" i="7"/>
  <c r="AD11" i="7"/>
  <c r="AD12" i="7"/>
  <c r="AD13" i="7"/>
  <c r="AD14" i="7"/>
  <c r="AD15" i="7"/>
  <c r="AD16" i="7"/>
  <c r="AD17" i="7"/>
  <c r="AD18" i="7"/>
  <c r="AD19" i="7"/>
  <c r="AD20" i="7"/>
  <c r="AD21" i="7"/>
  <c r="AD22" i="7"/>
  <c r="AD23" i="7"/>
  <c r="AD24" i="7"/>
  <c r="AD25" i="7"/>
  <c r="AD26" i="7"/>
  <c r="AD27" i="7"/>
  <c r="AD28" i="7"/>
  <c r="AD29" i="7"/>
  <c r="AD30" i="7"/>
  <c r="AD31" i="7"/>
  <c r="AD32" i="7"/>
  <c r="AD33" i="7"/>
  <c r="AD34" i="7"/>
  <c r="AD9" i="7"/>
  <c r="D8" i="6"/>
  <c r="E8" i="6"/>
  <c r="F8" i="6"/>
  <c r="G8" i="6"/>
  <c r="H8" i="6"/>
  <c r="I8" i="6"/>
  <c r="J8" i="6"/>
  <c r="K8" i="6"/>
  <c r="L8" i="6"/>
  <c r="M8" i="6"/>
  <c r="N8" i="6"/>
  <c r="O8" i="6"/>
  <c r="P8" i="6"/>
  <c r="Q8" i="6"/>
  <c r="R8" i="6"/>
  <c r="S8" i="6"/>
  <c r="T8" i="6"/>
  <c r="U8" i="6"/>
  <c r="V8" i="6"/>
  <c r="W8" i="6"/>
  <c r="X8" i="6"/>
  <c r="Y8" i="6"/>
  <c r="Z8" i="6"/>
  <c r="AA8" i="6"/>
  <c r="AB8" i="6"/>
  <c r="AC8" i="6"/>
  <c r="AD8" i="6"/>
  <c r="D9" i="6"/>
  <c r="E9" i="6"/>
  <c r="F9" i="6"/>
  <c r="G9" i="6"/>
  <c r="H9" i="6"/>
  <c r="I9" i="6"/>
  <c r="J9" i="6"/>
  <c r="K9" i="6"/>
  <c r="L9" i="6"/>
  <c r="M9" i="6"/>
  <c r="N9" i="6"/>
  <c r="O9" i="6"/>
  <c r="P9" i="6"/>
  <c r="Q9" i="6"/>
  <c r="R9" i="6"/>
  <c r="S9" i="6"/>
  <c r="T9" i="6"/>
  <c r="U9" i="6"/>
  <c r="V9" i="6"/>
  <c r="W9" i="6"/>
  <c r="X9" i="6"/>
  <c r="Y9" i="6"/>
  <c r="Z9" i="6"/>
  <c r="AA9" i="6"/>
  <c r="AB9" i="6"/>
  <c r="AC9" i="6"/>
  <c r="AD9" i="6"/>
  <c r="D10" i="6"/>
  <c r="E10" i="6"/>
  <c r="F10" i="6"/>
  <c r="G10" i="6"/>
  <c r="H10" i="6"/>
  <c r="I10" i="6"/>
  <c r="J10" i="6"/>
  <c r="K10" i="6"/>
  <c r="L10" i="6"/>
  <c r="M10" i="6"/>
  <c r="N10" i="6"/>
  <c r="O10" i="6"/>
  <c r="P10" i="6"/>
  <c r="Q10" i="6"/>
  <c r="R10" i="6"/>
  <c r="S10" i="6"/>
  <c r="T10" i="6"/>
  <c r="U10" i="6"/>
  <c r="V10" i="6"/>
  <c r="W10" i="6"/>
  <c r="X10" i="6"/>
  <c r="Y10" i="6"/>
  <c r="Z10" i="6"/>
  <c r="AA10" i="6"/>
  <c r="AB10" i="6"/>
  <c r="AC10" i="6"/>
  <c r="AD10" i="6"/>
  <c r="D11" i="6"/>
  <c r="E11" i="6"/>
  <c r="F11" i="6"/>
  <c r="G11" i="6"/>
  <c r="H11" i="6"/>
  <c r="I11" i="6"/>
  <c r="J11" i="6"/>
  <c r="K11" i="6"/>
  <c r="L11" i="6"/>
  <c r="M11" i="6"/>
  <c r="N11" i="6"/>
  <c r="O11" i="6"/>
  <c r="P11" i="6"/>
  <c r="Q11" i="6"/>
  <c r="R11" i="6"/>
  <c r="S11" i="6"/>
  <c r="T11" i="6"/>
  <c r="U11" i="6"/>
  <c r="V11" i="6"/>
  <c r="W11" i="6"/>
  <c r="X11" i="6"/>
  <c r="Y11" i="6"/>
  <c r="Z11" i="6"/>
  <c r="AA11" i="6"/>
  <c r="AB11" i="6"/>
  <c r="AC11" i="6"/>
  <c r="AD11" i="6"/>
  <c r="D12" i="6"/>
  <c r="E12" i="6"/>
  <c r="F12" i="6"/>
  <c r="G12" i="6"/>
  <c r="H12" i="6"/>
  <c r="I12" i="6"/>
  <c r="J12" i="6"/>
  <c r="K12" i="6"/>
  <c r="L12" i="6"/>
  <c r="M12" i="6"/>
  <c r="N12" i="6"/>
  <c r="O12" i="6"/>
  <c r="P12" i="6"/>
  <c r="Q12" i="6"/>
  <c r="R12" i="6"/>
  <c r="S12" i="6"/>
  <c r="T12" i="6"/>
  <c r="U12" i="6"/>
  <c r="V12" i="6"/>
  <c r="W12" i="6"/>
  <c r="X12" i="6"/>
  <c r="Y12" i="6"/>
  <c r="Z12" i="6"/>
  <c r="AA12" i="6"/>
  <c r="AB12" i="6"/>
  <c r="AC12" i="6"/>
  <c r="AD12" i="6"/>
  <c r="D13" i="6"/>
  <c r="E13" i="6"/>
  <c r="F13" i="6"/>
  <c r="G13" i="6"/>
  <c r="H13" i="6"/>
  <c r="I13" i="6"/>
  <c r="J13" i="6"/>
  <c r="K13" i="6"/>
  <c r="L13" i="6"/>
  <c r="M13" i="6"/>
  <c r="N13" i="6"/>
  <c r="O13" i="6"/>
  <c r="P13" i="6"/>
  <c r="Q13" i="6"/>
  <c r="R13" i="6"/>
  <c r="S13" i="6"/>
  <c r="T13" i="6"/>
  <c r="U13" i="6"/>
  <c r="V13" i="6"/>
  <c r="W13" i="6"/>
  <c r="X13" i="6"/>
  <c r="Y13" i="6"/>
  <c r="Z13" i="6"/>
  <c r="AA13" i="6"/>
  <c r="AB13" i="6"/>
  <c r="AC13" i="6"/>
  <c r="AD13" i="6"/>
  <c r="D14" i="6"/>
  <c r="E14" i="6"/>
  <c r="F14" i="6"/>
  <c r="G14" i="6"/>
  <c r="H14" i="6"/>
  <c r="I14" i="6"/>
  <c r="J14" i="6"/>
  <c r="K14" i="6"/>
  <c r="L14" i="6"/>
  <c r="M14" i="6"/>
  <c r="N14" i="6"/>
  <c r="O14" i="6"/>
  <c r="P14" i="6"/>
  <c r="Q14" i="6"/>
  <c r="R14" i="6"/>
  <c r="S14" i="6"/>
  <c r="T14" i="6"/>
  <c r="U14" i="6"/>
  <c r="V14" i="6"/>
  <c r="W14" i="6"/>
  <c r="X14" i="6"/>
  <c r="Y14" i="6"/>
  <c r="Z14" i="6"/>
  <c r="AA14" i="6"/>
  <c r="AB14" i="6"/>
  <c r="AC14" i="6"/>
  <c r="AD14" i="6"/>
  <c r="D15" i="6"/>
  <c r="E15" i="6"/>
  <c r="F15" i="6"/>
  <c r="G15" i="6"/>
  <c r="H15" i="6"/>
  <c r="I15" i="6"/>
  <c r="J15" i="6"/>
  <c r="K15" i="6"/>
  <c r="L15" i="6"/>
  <c r="M15" i="6"/>
  <c r="N15" i="6"/>
  <c r="O15" i="6"/>
  <c r="P15" i="6"/>
  <c r="Q15" i="6"/>
  <c r="R15" i="6"/>
  <c r="S15" i="6"/>
  <c r="T15" i="6"/>
  <c r="U15" i="6"/>
  <c r="V15" i="6"/>
  <c r="W15" i="6"/>
  <c r="X15" i="6"/>
  <c r="Y15" i="6"/>
  <c r="Z15" i="6"/>
  <c r="AA15" i="6"/>
  <c r="AB15" i="6"/>
  <c r="AC15" i="6"/>
  <c r="AD15" i="6"/>
  <c r="D16" i="6"/>
  <c r="E16" i="6"/>
  <c r="F16" i="6"/>
  <c r="G16" i="6"/>
  <c r="H16" i="6"/>
  <c r="I16" i="6"/>
  <c r="J16" i="6"/>
  <c r="K16" i="6"/>
  <c r="L16" i="6"/>
  <c r="M16" i="6"/>
  <c r="N16" i="6"/>
  <c r="O16" i="6"/>
  <c r="P16" i="6"/>
  <c r="Q16" i="6"/>
  <c r="R16" i="6"/>
  <c r="S16" i="6"/>
  <c r="T16" i="6"/>
  <c r="U16" i="6"/>
  <c r="V16" i="6"/>
  <c r="W16" i="6"/>
  <c r="X16" i="6"/>
  <c r="Y16" i="6"/>
  <c r="Z16" i="6"/>
  <c r="AA16" i="6"/>
  <c r="AB16" i="6"/>
  <c r="AC16" i="6"/>
  <c r="AD16" i="6"/>
  <c r="D17" i="6"/>
  <c r="E17" i="6"/>
  <c r="F17" i="6"/>
  <c r="G17" i="6"/>
  <c r="H17" i="6"/>
  <c r="I17" i="6"/>
  <c r="J17" i="6"/>
  <c r="K17" i="6"/>
  <c r="L17" i="6"/>
  <c r="M17" i="6"/>
  <c r="N17" i="6"/>
  <c r="O17" i="6"/>
  <c r="P17" i="6"/>
  <c r="Q17" i="6"/>
  <c r="R17" i="6"/>
  <c r="S17" i="6"/>
  <c r="T17" i="6"/>
  <c r="U17" i="6"/>
  <c r="V17" i="6"/>
  <c r="W17" i="6"/>
  <c r="X17" i="6"/>
  <c r="Y17" i="6"/>
  <c r="Z17" i="6"/>
  <c r="AA17" i="6"/>
  <c r="AB17" i="6"/>
  <c r="AC17" i="6"/>
  <c r="AD17" i="6"/>
  <c r="D18" i="6"/>
  <c r="E18" i="6"/>
  <c r="F18" i="6"/>
  <c r="G18" i="6"/>
  <c r="H18" i="6"/>
  <c r="I18" i="6"/>
  <c r="J18" i="6"/>
  <c r="K18" i="6"/>
  <c r="L18" i="6"/>
  <c r="M18" i="6"/>
  <c r="N18" i="6"/>
  <c r="O18" i="6"/>
  <c r="P18" i="6"/>
  <c r="Q18" i="6"/>
  <c r="R18" i="6"/>
  <c r="S18" i="6"/>
  <c r="T18" i="6"/>
  <c r="U18" i="6"/>
  <c r="V18" i="6"/>
  <c r="W18" i="6"/>
  <c r="X18" i="6"/>
  <c r="Y18" i="6"/>
  <c r="Z18" i="6"/>
  <c r="AA18" i="6"/>
  <c r="AB18" i="6"/>
  <c r="AC18" i="6"/>
  <c r="AD18" i="6"/>
  <c r="D19" i="6"/>
  <c r="E19" i="6"/>
  <c r="F19" i="6"/>
  <c r="G19" i="6"/>
  <c r="H19" i="6"/>
  <c r="I19" i="6"/>
  <c r="J19" i="6"/>
  <c r="K19" i="6"/>
  <c r="L19" i="6"/>
  <c r="M19" i="6"/>
  <c r="N19" i="6"/>
  <c r="O19" i="6"/>
  <c r="P19" i="6"/>
  <c r="Q19" i="6"/>
  <c r="R19" i="6"/>
  <c r="S19" i="6"/>
  <c r="T19" i="6"/>
  <c r="U19" i="6"/>
  <c r="V19" i="6"/>
  <c r="W19" i="6"/>
  <c r="X19" i="6"/>
  <c r="Y19" i="6"/>
  <c r="Z19" i="6"/>
  <c r="AA19" i="6"/>
  <c r="AB19" i="6"/>
  <c r="AC19" i="6"/>
  <c r="AD19" i="6"/>
  <c r="D20" i="6"/>
  <c r="E20" i="6"/>
  <c r="F20" i="6"/>
  <c r="G20" i="6"/>
  <c r="H20" i="6"/>
  <c r="I20" i="6"/>
  <c r="J20" i="6"/>
  <c r="K20" i="6"/>
  <c r="L20" i="6"/>
  <c r="M20" i="6"/>
  <c r="N20" i="6"/>
  <c r="O20" i="6"/>
  <c r="P20" i="6"/>
  <c r="Q20" i="6"/>
  <c r="R20" i="6"/>
  <c r="S20" i="6"/>
  <c r="T20" i="6"/>
  <c r="U20" i="6"/>
  <c r="V20" i="6"/>
  <c r="W20" i="6"/>
  <c r="X20" i="6"/>
  <c r="Y20" i="6"/>
  <c r="Z20" i="6"/>
  <c r="AA20" i="6"/>
  <c r="AB20" i="6"/>
  <c r="AC20" i="6"/>
  <c r="AD20" i="6"/>
  <c r="D21" i="6"/>
  <c r="E21" i="6"/>
  <c r="F21" i="6"/>
  <c r="G21" i="6"/>
  <c r="H21" i="6"/>
  <c r="I21" i="6"/>
  <c r="J21" i="6"/>
  <c r="K21" i="6"/>
  <c r="L21" i="6"/>
  <c r="M21" i="6"/>
  <c r="N21" i="6"/>
  <c r="O21" i="6"/>
  <c r="P21" i="6"/>
  <c r="Q21" i="6"/>
  <c r="R21" i="6"/>
  <c r="S21" i="6"/>
  <c r="T21" i="6"/>
  <c r="U21" i="6"/>
  <c r="V21" i="6"/>
  <c r="W21" i="6"/>
  <c r="X21" i="6"/>
  <c r="Y21" i="6"/>
  <c r="Z21" i="6"/>
  <c r="AA21" i="6"/>
  <c r="AB21" i="6"/>
  <c r="AC21" i="6"/>
  <c r="AD21" i="6"/>
  <c r="D22" i="6"/>
  <c r="E22" i="6"/>
  <c r="F22" i="6"/>
  <c r="G22" i="6"/>
  <c r="H22" i="6"/>
  <c r="I22" i="6"/>
  <c r="J22" i="6"/>
  <c r="K22" i="6"/>
  <c r="L22" i="6"/>
  <c r="M22" i="6"/>
  <c r="N22" i="6"/>
  <c r="O22" i="6"/>
  <c r="P22" i="6"/>
  <c r="Q22" i="6"/>
  <c r="R22" i="6"/>
  <c r="S22" i="6"/>
  <c r="T22" i="6"/>
  <c r="U22" i="6"/>
  <c r="V22" i="6"/>
  <c r="W22" i="6"/>
  <c r="X22" i="6"/>
  <c r="Y22" i="6"/>
  <c r="Z22" i="6"/>
  <c r="AA22" i="6"/>
  <c r="AB22" i="6"/>
  <c r="AC22" i="6"/>
  <c r="AD22" i="6"/>
  <c r="D23" i="6"/>
  <c r="E23" i="6"/>
  <c r="F23" i="6"/>
  <c r="G23" i="6"/>
  <c r="H23" i="6"/>
  <c r="I23" i="6"/>
  <c r="J23" i="6"/>
  <c r="K23" i="6"/>
  <c r="L23" i="6"/>
  <c r="M23" i="6"/>
  <c r="N23" i="6"/>
  <c r="O23" i="6"/>
  <c r="P23" i="6"/>
  <c r="Q23" i="6"/>
  <c r="R23" i="6"/>
  <c r="S23" i="6"/>
  <c r="T23" i="6"/>
  <c r="U23" i="6"/>
  <c r="V23" i="6"/>
  <c r="W23" i="6"/>
  <c r="X23" i="6"/>
  <c r="Y23" i="6"/>
  <c r="Z23" i="6"/>
  <c r="AA23" i="6"/>
  <c r="AB23" i="6"/>
  <c r="AC23" i="6"/>
  <c r="AD23" i="6"/>
  <c r="D24" i="6"/>
  <c r="E24" i="6"/>
  <c r="F24" i="6"/>
  <c r="G24" i="6"/>
  <c r="H24" i="6"/>
  <c r="I24" i="6"/>
  <c r="J24" i="6"/>
  <c r="K24" i="6"/>
  <c r="L24" i="6"/>
  <c r="M24" i="6"/>
  <c r="N24" i="6"/>
  <c r="O24" i="6"/>
  <c r="P24" i="6"/>
  <c r="Q24" i="6"/>
  <c r="R24" i="6"/>
  <c r="S24" i="6"/>
  <c r="T24" i="6"/>
  <c r="U24" i="6"/>
  <c r="V24" i="6"/>
  <c r="W24" i="6"/>
  <c r="X24" i="6"/>
  <c r="Y24" i="6"/>
  <c r="Z24" i="6"/>
  <c r="AA24" i="6"/>
  <c r="AB24" i="6"/>
  <c r="AC24" i="6"/>
  <c r="AD24" i="6"/>
  <c r="D25" i="6"/>
  <c r="E25" i="6"/>
  <c r="F25" i="6"/>
  <c r="G25" i="6"/>
  <c r="H25" i="6"/>
  <c r="I25" i="6"/>
  <c r="J25" i="6"/>
  <c r="K25" i="6"/>
  <c r="L25" i="6"/>
  <c r="M25" i="6"/>
  <c r="N25" i="6"/>
  <c r="O25" i="6"/>
  <c r="P25" i="6"/>
  <c r="Q25" i="6"/>
  <c r="R25" i="6"/>
  <c r="S25" i="6"/>
  <c r="T25" i="6"/>
  <c r="U25" i="6"/>
  <c r="V25" i="6"/>
  <c r="W25" i="6"/>
  <c r="X25" i="6"/>
  <c r="Y25" i="6"/>
  <c r="Z25" i="6"/>
  <c r="AA25" i="6"/>
  <c r="AB25" i="6"/>
  <c r="AC25" i="6"/>
  <c r="AD25" i="6"/>
  <c r="D26" i="6"/>
  <c r="E26" i="6"/>
  <c r="F26" i="6"/>
  <c r="G26" i="6"/>
  <c r="H26" i="6"/>
  <c r="I26" i="6"/>
  <c r="J26" i="6"/>
  <c r="K26" i="6"/>
  <c r="L26" i="6"/>
  <c r="M26" i="6"/>
  <c r="N26" i="6"/>
  <c r="O26" i="6"/>
  <c r="P26" i="6"/>
  <c r="Q26" i="6"/>
  <c r="R26" i="6"/>
  <c r="S26" i="6"/>
  <c r="T26" i="6"/>
  <c r="U26" i="6"/>
  <c r="V26" i="6"/>
  <c r="W26" i="6"/>
  <c r="X26" i="6"/>
  <c r="Y26" i="6"/>
  <c r="Z26" i="6"/>
  <c r="AA26" i="6"/>
  <c r="AB26" i="6"/>
  <c r="AC26" i="6"/>
  <c r="AD26" i="6"/>
  <c r="D27" i="6"/>
  <c r="E27" i="6"/>
  <c r="F27" i="6"/>
  <c r="G27" i="6"/>
  <c r="H27" i="6"/>
  <c r="I27" i="6"/>
  <c r="J27" i="6"/>
  <c r="K27" i="6"/>
  <c r="L27" i="6"/>
  <c r="M27" i="6"/>
  <c r="N27" i="6"/>
  <c r="O27" i="6"/>
  <c r="P27" i="6"/>
  <c r="Q27" i="6"/>
  <c r="R27" i="6"/>
  <c r="S27" i="6"/>
  <c r="T27" i="6"/>
  <c r="U27" i="6"/>
  <c r="V27" i="6"/>
  <c r="W27" i="6"/>
  <c r="X27" i="6"/>
  <c r="Y27" i="6"/>
  <c r="Z27" i="6"/>
  <c r="AA27" i="6"/>
  <c r="AB27" i="6"/>
  <c r="AC27" i="6"/>
  <c r="AD27" i="6"/>
  <c r="D28" i="6"/>
  <c r="E28" i="6"/>
  <c r="F28" i="6"/>
  <c r="G28" i="6"/>
  <c r="H28" i="6"/>
  <c r="I28" i="6"/>
  <c r="J28" i="6"/>
  <c r="K28" i="6"/>
  <c r="L28" i="6"/>
  <c r="M28" i="6"/>
  <c r="N28" i="6"/>
  <c r="O28" i="6"/>
  <c r="P28" i="6"/>
  <c r="Q28" i="6"/>
  <c r="R28" i="6"/>
  <c r="S28" i="6"/>
  <c r="T28" i="6"/>
  <c r="U28" i="6"/>
  <c r="V28" i="6"/>
  <c r="W28" i="6"/>
  <c r="X28" i="6"/>
  <c r="Y28" i="6"/>
  <c r="Z28" i="6"/>
  <c r="AA28" i="6"/>
  <c r="AB28" i="6"/>
  <c r="AC28" i="6"/>
  <c r="AD28" i="6"/>
  <c r="D29" i="6"/>
  <c r="E29" i="6"/>
  <c r="F29" i="6"/>
  <c r="G29" i="6"/>
  <c r="H29" i="6"/>
  <c r="I29" i="6"/>
  <c r="J29" i="6"/>
  <c r="K29" i="6"/>
  <c r="L29" i="6"/>
  <c r="M29" i="6"/>
  <c r="N29" i="6"/>
  <c r="O29" i="6"/>
  <c r="P29" i="6"/>
  <c r="Q29" i="6"/>
  <c r="R29" i="6"/>
  <c r="S29" i="6"/>
  <c r="T29" i="6"/>
  <c r="U29" i="6"/>
  <c r="V29" i="6"/>
  <c r="W29" i="6"/>
  <c r="X29" i="6"/>
  <c r="Y29" i="6"/>
  <c r="Z29" i="6"/>
  <c r="AA29" i="6"/>
  <c r="AB29" i="6"/>
  <c r="AC29" i="6"/>
  <c r="AD29" i="6"/>
  <c r="D30" i="6"/>
  <c r="E30" i="6"/>
  <c r="F30" i="6"/>
  <c r="G30" i="6"/>
  <c r="H30" i="6"/>
  <c r="I30" i="6"/>
  <c r="J30" i="6"/>
  <c r="K30" i="6"/>
  <c r="L30" i="6"/>
  <c r="M30" i="6"/>
  <c r="N30" i="6"/>
  <c r="O30" i="6"/>
  <c r="P30" i="6"/>
  <c r="Q30" i="6"/>
  <c r="R30" i="6"/>
  <c r="S30" i="6"/>
  <c r="T30" i="6"/>
  <c r="U30" i="6"/>
  <c r="V30" i="6"/>
  <c r="W30" i="6"/>
  <c r="X30" i="6"/>
  <c r="Y30" i="6"/>
  <c r="Z30" i="6"/>
  <c r="AA30" i="6"/>
  <c r="AB30" i="6"/>
  <c r="AC30" i="6"/>
  <c r="AD30" i="6"/>
  <c r="D31" i="6"/>
  <c r="E31" i="6"/>
  <c r="F31" i="6"/>
  <c r="G31" i="6"/>
  <c r="H31" i="6"/>
  <c r="I31" i="6"/>
  <c r="J31" i="6"/>
  <c r="K31" i="6"/>
  <c r="L31" i="6"/>
  <c r="M31" i="6"/>
  <c r="N31" i="6"/>
  <c r="O31" i="6"/>
  <c r="P31" i="6"/>
  <c r="Q31" i="6"/>
  <c r="R31" i="6"/>
  <c r="S31" i="6"/>
  <c r="T31" i="6"/>
  <c r="U31" i="6"/>
  <c r="V31" i="6"/>
  <c r="W31" i="6"/>
  <c r="X31" i="6"/>
  <c r="Y31" i="6"/>
  <c r="Z31" i="6"/>
  <c r="AA31" i="6"/>
  <c r="AB31" i="6"/>
  <c r="AC31" i="6"/>
  <c r="AD31" i="6"/>
  <c r="D32" i="6"/>
  <c r="E32" i="6"/>
  <c r="F32" i="6"/>
  <c r="G32" i="6"/>
  <c r="H32" i="6"/>
  <c r="I32" i="6"/>
  <c r="J32" i="6"/>
  <c r="K32" i="6"/>
  <c r="L32" i="6"/>
  <c r="M32" i="6"/>
  <c r="N32" i="6"/>
  <c r="O32" i="6"/>
  <c r="P32" i="6"/>
  <c r="Q32" i="6"/>
  <c r="R32" i="6"/>
  <c r="S32" i="6"/>
  <c r="T32" i="6"/>
  <c r="U32" i="6"/>
  <c r="V32" i="6"/>
  <c r="W32" i="6"/>
  <c r="X32" i="6"/>
  <c r="Y32" i="6"/>
  <c r="Z32" i="6"/>
  <c r="AA32" i="6"/>
  <c r="AB32" i="6"/>
  <c r="AC32" i="6"/>
  <c r="AD32" i="6"/>
  <c r="D33" i="6"/>
  <c r="E33" i="6"/>
  <c r="F33" i="6"/>
  <c r="G33" i="6"/>
  <c r="H33" i="6"/>
  <c r="I33" i="6"/>
  <c r="J33" i="6"/>
  <c r="K33" i="6"/>
  <c r="L33" i="6"/>
  <c r="M33" i="6"/>
  <c r="N33" i="6"/>
  <c r="O33" i="6"/>
  <c r="P33" i="6"/>
  <c r="Q33" i="6"/>
  <c r="R33" i="6"/>
  <c r="S33" i="6"/>
  <c r="T33" i="6"/>
  <c r="U33" i="6"/>
  <c r="V33" i="6"/>
  <c r="W33" i="6"/>
  <c r="X33" i="6"/>
  <c r="Y33" i="6"/>
  <c r="Z33" i="6"/>
  <c r="AA33" i="6"/>
  <c r="AB33" i="6"/>
  <c r="AC33" i="6"/>
  <c r="AD33" i="6"/>
  <c r="C9" i="6"/>
  <c r="C10" i="6"/>
  <c r="C11" i="6"/>
  <c r="C12" i="6"/>
  <c r="C13" i="6"/>
  <c r="C14" i="6"/>
  <c r="C15" i="6"/>
  <c r="C16" i="6"/>
  <c r="C17" i="6"/>
  <c r="C18" i="6"/>
  <c r="C19" i="6"/>
  <c r="C20" i="6"/>
  <c r="C21" i="6"/>
  <c r="C22" i="6"/>
  <c r="C23" i="6"/>
  <c r="C24" i="6"/>
  <c r="C25" i="6"/>
  <c r="C26" i="6"/>
  <c r="C27" i="6"/>
  <c r="C28" i="6"/>
  <c r="C29" i="6"/>
  <c r="C30" i="6"/>
  <c r="C31" i="6"/>
  <c r="C32" i="6"/>
  <c r="C33" i="6"/>
  <c r="AD70" i="5"/>
  <c r="AD71" i="5"/>
  <c r="AD72" i="5"/>
  <c r="AD73" i="5"/>
  <c r="AD74" i="5"/>
  <c r="AD75" i="5"/>
  <c r="AD76" i="5"/>
  <c r="AD77" i="5"/>
  <c r="AD78" i="5"/>
  <c r="AD79" i="5"/>
  <c r="AD80" i="5"/>
  <c r="AD81" i="5"/>
  <c r="AD82" i="5"/>
  <c r="AD83" i="5"/>
  <c r="AD84" i="5"/>
  <c r="AD85" i="5"/>
  <c r="AD86" i="5"/>
  <c r="AD87" i="5"/>
  <c r="AD88" i="5"/>
  <c r="AD89" i="5"/>
  <c r="AD90" i="5"/>
  <c r="AD91" i="5"/>
  <c r="AD92" i="5"/>
  <c r="AD93" i="5"/>
  <c r="AD94" i="5"/>
  <c r="AD69" i="5"/>
  <c r="E69" i="5"/>
  <c r="F69" i="5"/>
  <c r="G69" i="5"/>
  <c r="H69" i="5"/>
  <c r="I69" i="5"/>
  <c r="J69" i="5"/>
  <c r="K69" i="5"/>
  <c r="L69" i="5"/>
  <c r="M69" i="5"/>
  <c r="N69" i="5"/>
  <c r="O69" i="5"/>
  <c r="P69" i="5"/>
  <c r="Q69" i="5"/>
  <c r="R69" i="5"/>
  <c r="S69" i="5"/>
  <c r="T69" i="5"/>
  <c r="U69" i="5"/>
  <c r="V69" i="5"/>
  <c r="W69" i="5"/>
  <c r="X69" i="5"/>
  <c r="Y69" i="5"/>
  <c r="Z69" i="5"/>
  <c r="AA69" i="5"/>
  <c r="AB69" i="5"/>
  <c r="AC69" i="5"/>
  <c r="E70" i="5"/>
  <c r="F70" i="5"/>
  <c r="G70" i="5"/>
  <c r="H70" i="5"/>
  <c r="I70" i="5"/>
  <c r="J70" i="5"/>
  <c r="K70" i="5"/>
  <c r="L70" i="5"/>
  <c r="M70" i="5"/>
  <c r="N70" i="5"/>
  <c r="O70" i="5"/>
  <c r="P70" i="5"/>
  <c r="Q70" i="5"/>
  <c r="R70" i="5"/>
  <c r="S70" i="5"/>
  <c r="T70" i="5"/>
  <c r="U70" i="5"/>
  <c r="V70" i="5"/>
  <c r="W70" i="5"/>
  <c r="X70" i="5"/>
  <c r="Y70" i="5"/>
  <c r="Z70" i="5"/>
  <c r="AA70" i="5"/>
  <c r="AB70" i="5"/>
  <c r="AC70" i="5"/>
  <c r="E71" i="5"/>
  <c r="F71" i="5"/>
  <c r="G71" i="5"/>
  <c r="H71" i="5"/>
  <c r="I71" i="5"/>
  <c r="J71" i="5"/>
  <c r="K71" i="5"/>
  <c r="L71" i="5"/>
  <c r="M71" i="5"/>
  <c r="N71" i="5"/>
  <c r="O71" i="5"/>
  <c r="P71" i="5"/>
  <c r="Q71" i="5"/>
  <c r="R71" i="5"/>
  <c r="S71" i="5"/>
  <c r="T71" i="5"/>
  <c r="U71" i="5"/>
  <c r="V71" i="5"/>
  <c r="W71" i="5"/>
  <c r="X71" i="5"/>
  <c r="Y71" i="5"/>
  <c r="Z71" i="5"/>
  <c r="AA71" i="5"/>
  <c r="AB71" i="5"/>
  <c r="AC71" i="5"/>
  <c r="E72" i="5"/>
  <c r="F72" i="5"/>
  <c r="G72" i="5"/>
  <c r="H72" i="5"/>
  <c r="I72" i="5"/>
  <c r="J72" i="5"/>
  <c r="K72" i="5"/>
  <c r="L72" i="5"/>
  <c r="M72" i="5"/>
  <c r="N72" i="5"/>
  <c r="O72" i="5"/>
  <c r="P72" i="5"/>
  <c r="Q72" i="5"/>
  <c r="R72" i="5"/>
  <c r="S72" i="5"/>
  <c r="T72" i="5"/>
  <c r="U72" i="5"/>
  <c r="V72" i="5"/>
  <c r="W72" i="5"/>
  <c r="X72" i="5"/>
  <c r="Y72" i="5"/>
  <c r="Z72" i="5"/>
  <c r="AA72" i="5"/>
  <c r="AB72" i="5"/>
  <c r="AC72" i="5"/>
  <c r="E73" i="5"/>
  <c r="F73" i="5"/>
  <c r="G73" i="5"/>
  <c r="H73" i="5"/>
  <c r="I73" i="5"/>
  <c r="J73" i="5"/>
  <c r="K73" i="5"/>
  <c r="L73" i="5"/>
  <c r="M73" i="5"/>
  <c r="N73" i="5"/>
  <c r="O73" i="5"/>
  <c r="P73" i="5"/>
  <c r="Q73" i="5"/>
  <c r="R73" i="5"/>
  <c r="S73" i="5"/>
  <c r="T73" i="5"/>
  <c r="U73" i="5"/>
  <c r="V73" i="5"/>
  <c r="W73" i="5"/>
  <c r="X73" i="5"/>
  <c r="Y73" i="5"/>
  <c r="Z73" i="5"/>
  <c r="AA73" i="5"/>
  <c r="AB73" i="5"/>
  <c r="AC73" i="5"/>
  <c r="E74" i="5"/>
  <c r="F74" i="5"/>
  <c r="G74" i="5"/>
  <c r="H74" i="5"/>
  <c r="I74" i="5"/>
  <c r="J74" i="5"/>
  <c r="K74" i="5"/>
  <c r="L74" i="5"/>
  <c r="M74" i="5"/>
  <c r="N74" i="5"/>
  <c r="O74" i="5"/>
  <c r="P74" i="5"/>
  <c r="Q74" i="5"/>
  <c r="R74" i="5"/>
  <c r="S74" i="5"/>
  <c r="T74" i="5"/>
  <c r="U74" i="5"/>
  <c r="V74" i="5"/>
  <c r="W74" i="5"/>
  <c r="X74" i="5"/>
  <c r="Y74" i="5"/>
  <c r="Z74" i="5"/>
  <c r="AA74" i="5"/>
  <c r="AB74" i="5"/>
  <c r="AC74" i="5"/>
  <c r="E75" i="5"/>
  <c r="F75" i="5"/>
  <c r="G75" i="5"/>
  <c r="H75" i="5"/>
  <c r="I75" i="5"/>
  <c r="J75" i="5"/>
  <c r="K75" i="5"/>
  <c r="L75" i="5"/>
  <c r="M75" i="5"/>
  <c r="N75" i="5"/>
  <c r="O75" i="5"/>
  <c r="P75" i="5"/>
  <c r="Q75" i="5"/>
  <c r="R75" i="5"/>
  <c r="S75" i="5"/>
  <c r="T75" i="5"/>
  <c r="U75" i="5"/>
  <c r="V75" i="5"/>
  <c r="W75" i="5"/>
  <c r="X75" i="5"/>
  <c r="Y75" i="5"/>
  <c r="Z75" i="5"/>
  <c r="AA75" i="5"/>
  <c r="AB75" i="5"/>
  <c r="AC75" i="5"/>
  <c r="E76" i="5"/>
  <c r="F76" i="5"/>
  <c r="G76" i="5"/>
  <c r="H76" i="5"/>
  <c r="I76" i="5"/>
  <c r="J76" i="5"/>
  <c r="K76" i="5"/>
  <c r="L76" i="5"/>
  <c r="M76" i="5"/>
  <c r="N76" i="5"/>
  <c r="O76" i="5"/>
  <c r="P76" i="5"/>
  <c r="Q76" i="5"/>
  <c r="R76" i="5"/>
  <c r="S76" i="5"/>
  <c r="T76" i="5"/>
  <c r="U76" i="5"/>
  <c r="V76" i="5"/>
  <c r="W76" i="5"/>
  <c r="X76" i="5"/>
  <c r="Y76" i="5"/>
  <c r="Z76" i="5"/>
  <c r="AA76" i="5"/>
  <c r="AB76" i="5"/>
  <c r="AC76" i="5"/>
  <c r="E77" i="5"/>
  <c r="F77" i="5"/>
  <c r="G77" i="5"/>
  <c r="H77" i="5"/>
  <c r="I77" i="5"/>
  <c r="J77" i="5"/>
  <c r="K77" i="5"/>
  <c r="L77" i="5"/>
  <c r="M77" i="5"/>
  <c r="N77" i="5"/>
  <c r="O77" i="5"/>
  <c r="P77" i="5"/>
  <c r="Q77" i="5"/>
  <c r="R77" i="5"/>
  <c r="S77" i="5"/>
  <c r="T77" i="5"/>
  <c r="U77" i="5"/>
  <c r="V77" i="5"/>
  <c r="W77" i="5"/>
  <c r="X77" i="5"/>
  <c r="Y77" i="5"/>
  <c r="Z77" i="5"/>
  <c r="AA77" i="5"/>
  <c r="AB77" i="5"/>
  <c r="AC77" i="5"/>
  <c r="E78" i="5"/>
  <c r="F78" i="5"/>
  <c r="G78" i="5"/>
  <c r="H78" i="5"/>
  <c r="I78" i="5"/>
  <c r="J78" i="5"/>
  <c r="K78" i="5"/>
  <c r="L78" i="5"/>
  <c r="M78" i="5"/>
  <c r="N78" i="5"/>
  <c r="O78" i="5"/>
  <c r="P78" i="5"/>
  <c r="Q78" i="5"/>
  <c r="R78" i="5"/>
  <c r="S78" i="5"/>
  <c r="T78" i="5"/>
  <c r="U78" i="5"/>
  <c r="V78" i="5"/>
  <c r="W78" i="5"/>
  <c r="X78" i="5"/>
  <c r="Y78" i="5"/>
  <c r="Z78" i="5"/>
  <c r="AA78" i="5"/>
  <c r="AB78" i="5"/>
  <c r="AC78" i="5"/>
  <c r="E79" i="5"/>
  <c r="F79" i="5"/>
  <c r="G79" i="5"/>
  <c r="H79" i="5"/>
  <c r="I79" i="5"/>
  <c r="J79" i="5"/>
  <c r="K79" i="5"/>
  <c r="L79" i="5"/>
  <c r="M79" i="5"/>
  <c r="N79" i="5"/>
  <c r="O79" i="5"/>
  <c r="P79" i="5"/>
  <c r="Q79" i="5"/>
  <c r="R79" i="5"/>
  <c r="S79" i="5"/>
  <c r="T79" i="5"/>
  <c r="U79" i="5"/>
  <c r="V79" i="5"/>
  <c r="W79" i="5"/>
  <c r="X79" i="5"/>
  <c r="Y79" i="5"/>
  <c r="Z79" i="5"/>
  <c r="AA79" i="5"/>
  <c r="AB79" i="5"/>
  <c r="AC79" i="5"/>
  <c r="E80" i="5"/>
  <c r="F80" i="5"/>
  <c r="G80" i="5"/>
  <c r="H80" i="5"/>
  <c r="I80" i="5"/>
  <c r="J80" i="5"/>
  <c r="K80" i="5"/>
  <c r="L80" i="5"/>
  <c r="M80" i="5"/>
  <c r="N80" i="5"/>
  <c r="O80" i="5"/>
  <c r="P80" i="5"/>
  <c r="Q80" i="5"/>
  <c r="R80" i="5"/>
  <c r="S80" i="5"/>
  <c r="T80" i="5"/>
  <c r="U80" i="5"/>
  <c r="V80" i="5"/>
  <c r="W80" i="5"/>
  <c r="X80" i="5"/>
  <c r="Y80" i="5"/>
  <c r="Z80" i="5"/>
  <c r="AA80" i="5"/>
  <c r="AB80" i="5"/>
  <c r="AC80" i="5"/>
  <c r="E81" i="5"/>
  <c r="F81" i="5"/>
  <c r="G81" i="5"/>
  <c r="H81" i="5"/>
  <c r="I81" i="5"/>
  <c r="J81" i="5"/>
  <c r="K81" i="5"/>
  <c r="L81" i="5"/>
  <c r="M81" i="5"/>
  <c r="N81" i="5"/>
  <c r="O81" i="5"/>
  <c r="P81" i="5"/>
  <c r="Q81" i="5"/>
  <c r="R81" i="5"/>
  <c r="S81" i="5"/>
  <c r="T81" i="5"/>
  <c r="U81" i="5"/>
  <c r="V81" i="5"/>
  <c r="W81" i="5"/>
  <c r="X81" i="5"/>
  <c r="Y81" i="5"/>
  <c r="Z81" i="5"/>
  <c r="AA81" i="5"/>
  <c r="AB81" i="5"/>
  <c r="AC81" i="5"/>
  <c r="E82" i="5"/>
  <c r="F82" i="5"/>
  <c r="G82" i="5"/>
  <c r="H82" i="5"/>
  <c r="I82" i="5"/>
  <c r="J82" i="5"/>
  <c r="K82" i="5"/>
  <c r="L82" i="5"/>
  <c r="M82" i="5"/>
  <c r="N82" i="5"/>
  <c r="O82" i="5"/>
  <c r="P82" i="5"/>
  <c r="Q82" i="5"/>
  <c r="R82" i="5"/>
  <c r="S82" i="5"/>
  <c r="T82" i="5"/>
  <c r="U82" i="5"/>
  <c r="V82" i="5"/>
  <c r="W82" i="5"/>
  <c r="X82" i="5"/>
  <c r="Y82" i="5"/>
  <c r="Z82" i="5"/>
  <c r="AA82" i="5"/>
  <c r="AB82" i="5"/>
  <c r="AC82" i="5"/>
  <c r="E83" i="5"/>
  <c r="F83" i="5"/>
  <c r="G83" i="5"/>
  <c r="H83" i="5"/>
  <c r="I83" i="5"/>
  <c r="J83" i="5"/>
  <c r="K83" i="5"/>
  <c r="L83" i="5"/>
  <c r="M83" i="5"/>
  <c r="N83" i="5"/>
  <c r="O83" i="5"/>
  <c r="P83" i="5"/>
  <c r="Q83" i="5"/>
  <c r="R83" i="5"/>
  <c r="S83" i="5"/>
  <c r="T83" i="5"/>
  <c r="U83" i="5"/>
  <c r="V83" i="5"/>
  <c r="W83" i="5"/>
  <c r="X83" i="5"/>
  <c r="Y83" i="5"/>
  <c r="Z83" i="5"/>
  <c r="AA83" i="5"/>
  <c r="AB83" i="5"/>
  <c r="AC83" i="5"/>
  <c r="E84" i="5"/>
  <c r="F84" i="5"/>
  <c r="G84" i="5"/>
  <c r="H84" i="5"/>
  <c r="I84" i="5"/>
  <c r="J84" i="5"/>
  <c r="K84" i="5"/>
  <c r="L84" i="5"/>
  <c r="M84" i="5"/>
  <c r="N84" i="5"/>
  <c r="O84" i="5"/>
  <c r="P84" i="5"/>
  <c r="Q84" i="5"/>
  <c r="R84" i="5"/>
  <c r="S84" i="5"/>
  <c r="T84" i="5"/>
  <c r="U84" i="5"/>
  <c r="V84" i="5"/>
  <c r="W84" i="5"/>
  <c r="X84" i="5"/>
  <c r="Y84" i="5"/>
  <c r="Z84" i="5"/>
  <c r="AA84" i="5"/>
  <c r="AB84" i="5"/>
  <c r="AC84" i="5"/>
  <c r="E85" i="5"/>
  <c r="F85" i="5"/>
  <c r="G85" i="5"/>
  <c r="H85" i="5"/>
  <c r="I85" i="5"/>
  <c r="J85" i="5"/>
  <c r="K85" i="5"/>
  <c r="L85" i="5"/>
  <c r="M85" i="5"/>
  <c r="N85" i="5"/>
  <c r="O85" i="5"/>
  <c r="P85" i="5"/>
  <c r="Q85" i="5"/>
  <c r="R85" i="5"/>
  <c r="S85" i="5"/>
  <c r="T85" i="5"/>
  <c r="U85" i="5"/>
  <c r="V85" i="5"/>
  <c r="W85" i="5"/>
  <c r="X85" i="5"/>
  <c r="Y85" i="5"/>
  <c r="Z85" i="5"/>
  <c r="AA85" i="5"/>
  <c r="AB85" i="5"/>
  <c r="AC85" i="5"/>
  <c r="E86" i="5"/>
  <c r="F86" i="5"/>
  <c r="G86" i="5"/>
  <c r="H86" i="5"/>
  <c r="I86" i="5"/>
  <c r="J86" i="5"/>
  <c r="K86" i="5"/>
  <c r="L86" i="5"/>
  <c r="M86" i="5"/>
  <c r="N86" i="5"/>
  <c r="O86" i="5"/>
  <c r="P86" i="5"/>
  <c r="Q86" i="5"/>
  <c r="R86" i="5"/>
  <c r="S86" i="5"/>
  <c r="T86" i="5"/>
  <c r="U86" i="5"/>
  <c r="V86" i="5"/>
  <c r="W86" i="5"/>
  <c r="X86" i="5"/>
  <c r="Y86" i="5"/>
  <c r="Z86" i="5"/>
  <c r="AA86" i="5"/>
  <c r="AB86" i="5"/>
  <c r="AC86" i="5"/>
  <c r="E87" i="5"/>
  <c r="F87" i="5"/>
  <c r="G87" i="5"/>
  <c r="H87" i="5"/>
  <c r="I87" i="5"/>
  <c r="J87" i="5"/>
  <c r="K87" i="5"/>
  <c r="L87" i="5"/>
  <c r="M87" i="5"/>
  <c r="N87" i="5"/>
  <c r="O87" i="5"/>
  <c r="P87" i="5"/>
  <c r="Q87" i="5"/>
  <c r="R87" i="5"/>
  <c r="S87" i="5"/>
  <c r="T87" i="5"/>
  <c r="U87" i="5"/>
  <c r="V87" i="5"/>
  <c r="W87" i="5"/>
  <c r="X87" i="5"/>
  <c r="Y87" i="5"/>
  <c r="Z87" i="5"/>
  <c r="AA87" i="5"/>
  <c r="AB87" i="5"/>
  <c r="AC87" i="5"/>
  <c r="E88" i="5"/>
  <c r="F88" i="5"/>
  <c r="G88" i="5"/>
  <c r="H88" i="5"/>
  <c r="I88" i="5"/>
  <c r="J88" i="5"/>
  <c r="K88" i="5"/>
  <c r="L88" i="5"/>
  <c r="M88" i="5"/>
  <c r="N88" i="5"/>
  <c r="O88" i="5"/>
  <c r="P88" i="5"/>
  <c r="Q88" i="5"/>
  <c r="R88" i="5"/>
  <c r="S88" i="5"/>
  <c r="T88" i="5"/>
  <c r="U88" i="5"/>
  <c r="V88" i="5"/>
  <c r="W88" i="5"/>
  <c r="X88" i="5"/>
  <c r="Y88" i="5"/>
  <c r="Z88" i="5"/>
  <c r="AA88" i="5"/>
  <c r="AB88" i="5"/>
  <c r="AC88" i="5"/>
  <c r="E89" i="5"/>
  <c r="F89" i="5"/>
  <c r="G89" i="5"/>
  <c r="H89" i="5"/>
  <c r="I89" i="5"/>
  <c r="J89" i="5"/>
  <c r="K89" i="5"/>
  <c r="L89" i="5"/>
  <c r="M89" i="5"/>
  <c r="N89" i="5"/>
  <c r="O89" i="5"/>
  <c r="P89" i="5"/>
  <c r="Q89" i="5"/>
  <c r="R89" i="5"/>
  <c r="S89" i="5"/>
  <c r="T89" i="5"/>
  <c r="U89" i="5"/>
  <c r="V89" i="5"/>
  <c r="W89" i="5"/>
  <c r="X89" i="5"/>
  <c r="Y89" i="5"/>
  <c r="Z89" i="5"/>
  <c r="AA89" i="5"/>
  <c r="AB89" i="5"/>
  <c r="AC89" i="5"/>
  <c r="E90" i="5"/>
  <c r="F90" i="5"/>
  <c r="G90" i="5"/>
  <c r="H90" i="5"/>
  <c r="I90" i="5"/>
  <c r="J90" i="5"/>
  <c r="K90" i="5"/>
  <c r="L90" i="5"/>
  <c r="M90" i="5"/>
  <c r="N90" i="5"/>
  <c r="O90" i="5"/>
  <c r="P90" i="5"/>
  <c r="Q90" i="5"/>
  <c r="R90" i="5"/>
  <c r="S90" i="5"/>
  <c r="T90" i="5"/>
  <c r="U90" i="5"/>
  <c r="V90" i="5"/>
  <c r="W90" i="5"/>
  <c r="X90" i="5"/>
  <c r="Y90" i="5"/>
  <c r="Z90" i="5"/>
  <c r="AA90" i="5"/>
  <c r="AB90" i="5"/>
  <c r="AC90" i="5"/>
  <c r="E91" i="5"/>
  <c r="F91" i="5"/>
  <c r="G91" i="5"/>
  <c r="H91" i="5"/>
  <c r="I91" i="5"/>
  <c r="J91" i="5"/>
  <c r="K91" i="5"/>
  <c r="L91" i="5"/>
  <c r="M91" i="5"/>
  <c r="N91" i="5"/>
  <c r="O91" i="5"/>
  <c r="P91" i="5"/>
  <c r="Q91" i="5"/>
  <c r="R91" i="5"/>
  <c r="S91" i="5"/>
  <c r="T91" i="5"/>
  <c r="U91" i="5"/>
  <c r="V91" i="5"/>
  <c r="W91" i="5"/>
  <c r="X91" i="5"/>
  <c r="Y91" i="5"/>
  <c r="Z91" i="5"/>
  <c r="AA91" i="5"/>
  <c r="AB91" i="5"/>
  <c r="AC91" i="5"/>
  <c r="E92" i="5"/>
  <c r="F92" i="5"/>
  <c r="G92" i="5"/>
  <c r="H92" i="5"/>
  <c r="I92" i="5"/>
  <c r="J92" i="5"/>
  <c r="K92" i="5"/>
  <c r="L92" i="5"/>
  <c r="M92" i="5"/>
  <c r="N92" i="5"/>
  <c r="O92" i="5"/>
  <c r="P92" i="5"/>
  <c r="Q92" i="5"/>
  <c r="R92" i="5"/>
  <c r="S92" i="5"/>
  <c r="T92" i="5"/>
  <c r="U92" i="5"/>
  <c r="V92" i="5"/>
  <c r="W92" i="5"/>
  <c r="X92" i="5"/>
  <c r="Y92" i="5"/>
  <c r="Z92" i="5"/>
  <c r="AA92" i="5"/>
  <c r="AB92" i="5"/>
  <c r="AC92" i="5"/>
  <c r="E93" i="5"/>
  <c r="F93" i="5"/>
  <c r="G93" i="5"/>
  <c r="H93" i="5"/>
  <c r="I93" i="5"/>
  <c r="J93" i="5"/>
  <c r="K93" i="5"/>
  <c r="L93" i="5"/>
  <c r="M93" i="5"/>
  <c r="N93" i="5"/>
  <c r="O93" i="5"/>
  <c r="P93" i="5"/>
  <c r="Q93" i="5"/>
  <c r="R93" i="5"/>
  <c r="S93" i="5"/>
  <c r="T93" i="5"/>
  <c r="U93" i="5"/>
  <c r="V93" i="5"/>
  <c r="W93" i="5"/>
  <c r="X93" i="5"/>
  <c r="Y93" i="5"/>
  <c r="Z93" i="5"/>
  <c r="AA93" i="5"/>
  <c r="AB93" i="5"/>
  <c r="AC93" i="5"/>
  <c r="E94" i="5"/>
  <c r="F94" i="5"/>
  <c r="G94" i="5"/>
  <c r="H94" i="5"/>
  <c r="I94" i="5"/>
  <c r="J94" i="5"/>
  <c r="K94" i="5"/>
  <c r="L94" i="5"/>
  <c r="M94" i="5"/>
  <c r="N94" i="5"/>
  <c r="O94" i="5"/>
  <c r="P94" i="5"/>
  <c r="Q94" i="5"/>
  <c r="R94" i="5"/>
  <c r="S94" i="5"/>
  <c r="T94" i="5"/>
  <c r="U94" i="5"/>
  <c r="V94" i="5"/>
  <c r="W94" i="5"/>
  <c r="X94" i="5"/>
  <c r="Y94" i="5"/>
  <c r="Z94" i="5"/>
  <c r="AA94" i="5"/>
  <c r="AB94" i="5"/>
  <c r="AC94" i="5"/>
  <c r="D70" i="5"/>
  <c r="D71" i="5"/>
  <c r="D72" i="5"/>
  <c r="D73" i="5"/>
  <c r="D74" i="5"/>
  <c r="D75" i="5"/>
  <c r="D76" i="5"/>
  <c r="D77" i="5"/>
  <c r="D78" i="5"/>
  <c r="D79" i="5"/>
  <c r="D80" i="5"/>
  <c r="D81" i="5"/>
  <c r="D82" i="5"/>
  <c r="D83" i="5"/>
  <c r="D84" i="5"/>
  <c r="D85" i="5"/>
  <c r="D86" i="5"/>
  <c r="D87" i="5"/>
  <c r="D88" i="5"/>
  <c r="D89" i="5"/>
  <c r="D90" i="5"/>
  <c r="D91" i="5"/>
  <c r="D92" i="5"/>
  <c r="D93" i="5"/>
  <c r="D94" i="5"/>
  <c r="D69" i="5"/>
  <c r="D39" i="5"/>
  <c r="E39" i="5"/>
  <c r="F39" i="5"/>
  <c r="G39" i="5"/>
  <c r="H39" i="5"/>
  <c r="I39" i="5"/>
  <c r="J39" i="5"/>
  <c r="K39" i="5"/>
  <c r="L39" i="5"/>
  <c r="M39" i="5"/>
  <c r="N39" i="5"/>
  <c r="O39" i="5"/>
  <c r="P39" i="5"/>
  <c r="Q39" i="5"/>
  <c r="R39" i="5"/>
  <c r="S39" i="5"/>
  <c r="T39" i="5"/>
  <c r="U39" i="5"/>
  <c r="V39" i="5"/>
  <c r="W39" i="5"/>
  <c r="X39" i="5"/>
  <c r="Y39" i="5"/>
  <c r="Z39" i="5"/>
  <c r="AA39" i="5"/>
  <c r="AB39" i="5"/>
  <c r="AC39" i="5"/>
  <c r="AD39" i="5"/>
  <c r="D40" i="5"/>
  <c r="E40" i="5"/>
  <c r="F40" i="5"/>
  <c r="G40" i="5"/>
  <c r="H40" i="5"/>
  <c r="I40" i="5"/>
  <c r="J40" i="5"/>
  <c r="K40" i="5"/>
  <c r="L40" i="5"/>
  <c r="M40" i="5"/>
  <c r="N40" i="5"/>
  <c r="O40" i="5"/>
  <c r="P40" i="5"/>
  <c r="Q40" i="5"/>
  <c r="R40" i="5"/>
  <c r="S40" i="5"/>
  <c r="T40" i="5"/>
  <c r="U40" i="5"/>
  <c r="V40" i="5"/>
  <c r="W40" i="5"/>
  <c r="X40" i="5"/>
  <c r="Y40" i="5"/>
  <c r="Z40" i="5"/>
  <c r="AA40" i="5"/>
  <c r="AB40" i="5"/>
  <c r="AC40" i="5"/>
  <c r="AD40" i="5"/>
  <c r="D41" i="5"/>
  <c r="E41" i="5"/>
  <c r="F41" i="5"/>
  <c r="G41" i="5"/>
  <c r="H41" i="5"/>
  <c r="I41" i="5"/>
  <c r="J41" i="5"/>
  <c r="K41" i="5"/>
  <c r="L41" i="5"/>
  <c r="M41" i="5"/>
  <c r="N41" i="5"/>
  <c r="O41" i="5"/>
  <c r="P41" i="5"/>
  <c r="Q41" i="5"/>
  <c r="R41" i="5"/>
  <c r="S41" i="5"/>
  <c r="T41" i="5"/>
  <c r="U41" i="5"/>
  <c r="V41" i="5"/>
  <c r="W41" i="5"/>
  <c r="X41" i="5"/>
  <c r="Y41" i="5"/>
  <c r="Z41" i="5"/>
  <c r="AA41" i="5"/>
  <c r="AB41" i="5"/>
  <c r="AC41" i="5"/>
  <c r="AD41" i="5"/>
  <c r="D42" i="5"/>
  <c r="E42" i="5"/>
  <c r="F42" i="5"/>
  <c r="G42" i="5"/>
  <c r="H42" i="5"/>
  <c r="I42" i="5"/>
  <c r="J42" i="5"/>
  <c r="K42" i="5"/>
  <c r="L42" i="5"/>
  <c r="M42" i="5"/>
  <c r="N42" i="5"/>
  <c r="O42" i="5"/>
  <c r="P42" i="5"/>
  <c r="Q42" i="5"/>
  <c r="R42" i="5"/>
  <c r="S42" i="5"/>
  <c r="T42" i="5"/>
  <c r="U42" i="5"/>
  <c r="V42" i="5"/>
  <c r="W42" i="5"/>
  <c r="X42" i="5"/>
  <c r="Y42" i="5"/>
  <c r="Z42" i="5"/>
  <c r="AA42" i="5"/>
  <c r="AB42" i="5"/>
  <c r="AC42" i="5"/>
  <c r="AD42" i="5"/>
  <c r="D43" i="5"/>
  <c r="E43" i="5"/>
  <c r="F43" i="5"/>
  <c r="G43" i="5"/>
  <c r="H43" i="5"/>
  <c r="I43" i="5"/>
  <c r="J43" i="5"/>
  <c r="K43" i="5"/>
  <c r="L43" i="5"/>
  <c r="M43" i="5"/>
  <c r="N43" i="5"/>
  <c r="O43" i="5"/>
  <c r="P43" i="5"/>
  <c r="Q43" i="5"/>
  <c r="R43" i="5"/>
  <c r="S43" i="5"/>
  <c r="T43" i="5"/>
  <c r="U43" i="5"/>
  <c r="V43" i="5"/>
  <c r="W43" i="5"/>
  <c r="X43" i="5"/>
  <c r="Y43" i="5"/>
  <c r="Z43" i="5"/>
  <c r="AA43" i="5"/>
  <c r="AB43" i="5"/>
  <c r="AC43" i="5"/>
  <c r="AD43" i="5"/>
  <c r="D44" i="5"/>
  <c r="E44" i="5"/>
  <c r="F44" i="5"/>
  <c r="G44" i="5"/>
  <c r="H44" i="5"/>
  <c r="I44" i="5"/>
  <c r="J44" i="5"/>
  <c r="K44" i="5"/>
  <c r="L44" i="5"/>
  <c r="M44" i="5"/>
  <c r="N44" i="5"/>
  <c r="O44" i="5"/>
  <c r="P44" i="5"/>
  <c r="Q44" i="5"/>
  <c r="R44" i="5"/>
  <c r="S44" i="5"/>
  <c r="T44" i="5"/>
  <c r="U44" i="5"/>
  <c r="V44" i="5"/>
  <c r="W44" i="5"/>
  <c r="X44" i="5"/>
  <c r="Y44" i="5"/>
  <c r="Z44" i="5"/>
  <c r="AA44" i="5"/>
  <c r="AB44" i="5"/>
  <c r="AC44" i="5"/>
  <c r="AD44" i="5"/>
  <c r="D45" i="5"/>
  <c r="E45" i="5"/>
  <c r="F45" i="5"/>
  <c r="G45" i="5"/>
  <c r="H45" i="5"/>
  <c r="I45" i="5"/>
  <c r="J45" i="5"/>
  <c r="K45" i="5"/>
  <c r="L45" i="5"/>
  <c r="M45" i="5"/>
  <c r="N45" i="5"/>
  <c r="O45" i="5"/>
  <c r="P45" i="5"/>
  <c r="Q45" i="5"/>
  <c r="R45" i="5"/>
  <c r="S45" i="5"/>
  <c r="T45" i="5"/>
  <c r="U45" i="5"/>
  <c r="V45" i="5"/>
  <c r="W45" i="5"/>
  <c r="X45" i="5"/>
  <c r="Y45" i="5"/>
  <c r="Z45" i="5"/>
  <c r="AA45" i="5"/>
  <c r="AB45" i="5"/>
  <c r="AC45" i="5"/>
  <c r="AD45" i="5"/>
  <c r="D46" i="5"/>
  <c r="E46" i="5"/>
  <c r="F46" i="5"/>
  <c r="G46" i="5"/>
  <c r="H46" i="5"/>
  <c r="I46" i="5"/>
  <c r="J46" i="5"/>
  <c r="K46" i="5"/>
  <c r="L46" i="5"/>
  <c r="M46" i="5"/>
  <c r="N46" i="5"/>
  <c r="O46" i="5"/>
  <c r="P46" i="5"/>
  <c r="Q46" i="5"/>
  <c r="R46" i="5"/>
  <c r="S46" i="5"/>
  <c r="T46" i="5"/>
  <c r="U46" i="5"/>
  <c r="V46" i="5"/>
  <c r="W46" i="5"/>
  <c r="X46" i="5"/>
  <c r="Y46" i="5"/>
  <c r="Z46" i="5"/>
  <c r="AA46" i="5"/>
  <c r="AB46" i="5"/>
  <c r="AC46" i="5"/>
  <c r="AD46" i="5"/>
  <c r="D47" i="5"/>
  <c r="E47" i="5"/>
  <c r="F47" i="5"/>
  <c r="G47" i="5"/>
  <c r="H47" i="5"/>
  <c r="I47" i="5"/>
  <c r="J47" i="5"/>
  <c r="K47" i="5"/>
  <c r="L47" i="5"/>
  <c r="M47" i="5"/>
  <c r="N47" i="5"/>
  <c r="O47" i="5"/>
  <c r="P47" i="5"/>
  <c r="Q47" i="5"/>
  <c r="R47" i="5"/>
  <c r="S47" i="5"/>
  <c r="T47" i="5"/>
  <c r="U47" i="5"/>
  <c r="V47" i="5"/>
  <c r="W47" i="5"/>
  <c r="X47" i="5"/>
  <c r="Y47" i="5"/>
  <c r="Z47" i="5"/>
  <c r="AA47" i="5"/>
  <c r="AB47" i="5"/>
  <c r="AC47" i="5"/>
  <c r="AD47" i="5"/>
  <c r="D48" i="5"/>
  <c r="E48" i="5"/>
  <c r="F48" i="5"/>
  <c r="G48" i="5"/>
  <c r="H48" i="5"/>
  <c r="I48" i="5"/>
  <c r="J48" i="5"/>
  <c r="K48" i="5"/>
  <c r="L48" i="5"/>
  <c r="M48" i="5"/>
  <c r="N48" i="5"/>
  <c r="O48" i="5"/>
  <c r="P48" i="5"/>
  <c r="Q48" i="5"/>
  <c r="R48" i="5"/>
  <c r="S48" i="5"/>
  <c r="T48" i="5"/>
  <c r="U48" i="5"/>
  <c r="V48" i="5"/>
  <c r="W48" i="5"/>
  <c r="X48" i="5"/>
  <c r="Y48" i="5"/>
  <c r="Z48" i="5"/>
  <c r="AA48" i="5"/>
  <c r="AB48" i="5"/>
  <c r="AC48" i="5"/>
  <c r="AD48" i="5"/>
  <c r="D49" i="5"/>
  <c r="E49" i="5"/>
  <c r="F49" i="5"/>
  <c r="G49" i="5"/>
  <c r="H49" i="5"/>
  <c r="I49" i="5"/>
  <c r="J49" i="5"/>
  <c r="K49" i="5"/>
  <c r="L49" i="5"/>
  <c r="M49" i="5"/>
  <c r="N49" i="5"/>
  <c r="O49" i="5"/>
  <c r="P49" i="5"/>
  <c r="Q49" i="5"/>
  <c r="R49" i="5"/>
  <c r="S49" i="5"/>
  <c r="T49" i="5"/>
  <c r="U49" i="5"/>
  <c r="V49" i="5"/>
  <c r="W49" i="5"/>
  <c r="X49" i="5"/>
  <c r="Y49" i="5"/>
  <c r="Z49" i="5"/>
  <c r="AA49" i="5"/>
  <c r="AB49" i="5"/>
  <c r="AC49" i="5"/>
  <c r="AD49" i="5"/>
  <c r="D50" i="5"/>
  <c r="E50" i="5"/>
  <c r="F50" i="5"/>
  <c r="G50" i="5"/>
  <c r="H50" i="5"/>
  <c r="I50" i="5"/>
  <c r="J50" i="5"/>
  <c r="K50" i="5"/>
  <c r="L50" i="5"/>
  <c r="M50" i="5"/>
  <c r="N50" i="5"/>
  <c r="O50" i="5"/>
  <c r="P50" i="5"/>
  <c r="Q50" i="5"/>
  <c r="R50" i="5"/>
  <c r="S50" i="5"/>
  <c r="T50" i="5"/>
  <c r="U50" i="5"/>
  <c r="V50" i="5"/>
  <c r="W50" i="5"/>
  <c r="X50" i="5"/>
  <c r="Y50" i="5"/>
  <c r="Z50" i="5"/>
  <c r="AA50" i="5"/>
  <c r="AB50" i="5"/>
  <c r="AC50" i="5"/>
  <c r="AD50" i="5"/>
  <c r="D51" i="5"/>
  <c r="E51" i="5"/>
  <c r="F51" i="5"/>
  <c r="G51" i="5"/>
  <c r="H51" i="5"/>
  <c r="I51" i="5"/>
  <c r="J51" i="5"/>
  <c r="K51" i="5"/>
  <c r="L51" i="5"/>
  <c r="M51" i="5"/>
  <c r="N51" i="5"/>
  <c r="O51" i="5"/>
  <c r="P51" i="5"/>
  <c r="Q51" i="5"/>
  <c r="R51" i="5"/>
  <c r="S51" i="5"/>
  <c r="T51" i="5"/>
  <c r="U51" i="5"/>
  <c r="V51" i="5"/>
  <c r="W51" i="5"/>
  <c r="X51" i="5"/>
  <c r="Y51" i="5"/>
  <c r="Z51" i="5"/>
  <c r="AA51" i="5"/>
  <c r="AB51" i="5"/>
  <c r="AC51" i="5"/>
  <c r="AD51" i="5"/>
  <c r="D52" i="5"/>
  <c r="E52" i="5"/>
  <c r="F52" i="5"/>
  <c r="G52" i="5"/>
  <c r="H52" i="5"/>
  <c r="I52" i="5"/>
  <c r="J52" i="5"/>
  <c r="K52" i="5"/>
  <c r="L52" i="5"/>
  <c r="M52" i="5"/>
  <c r="N52" i="5"/>
  <c r="O52" i="5"/>
  <c r="P52" i="5"/>
  <c r="Q52" i="5"/>
  <c r="R52" i="5"/>
  <c r="S52" i="5"/>
  <c r="T52" i="5"/>
  <c r="U52" i="5"/>
  <c r="V52" i="5"/>
  <c r="W52" i="5"/>
  <c r="X52" i="5"/>
  <c r="Y52" i="5"/>
  <c r="Z52" i="5"/>
  <c r="AA52" i="5"/>
  <c r="AB52" i="5"/>
  <c r="AC52" i="5"/>
  <c r="AD52" i="5"/>
  <c r="D53" i="5"/>
  <c r="E53" i="5"/>
  <c r="F53" i="5"/>
  <c r="G53" i="5"/>
  <c r="H53" i="5"/>
  <c r="I53" i="5"/>
  <c r="J53" i="5"/>
  <c r="K53" i="5"/>
  <c r="L53" i="5"/>
  <c r="M53" i="5"/>
  <c r="N53" i="5"/>
  <c r="O53" i="5"/>
  <c r="P53" i="5"/>
  <c r="Q53" i="5"/>
  <c r="R53" i="5"/>
  <c r="S53" i="5"/>
  <c r="T53" i="5"/>
  <c r="U53" i="5"/>
  <c r="V53" i="5"/>
  <c r="W53" i="5"/>
  <c r="X53" i="5"/>
  <c r="Y53" i="5"/>
  <c r="Z53" i="5"/>
  <c r="AA53" i="5"/>
  <c r="AB53" i="5"/>
  <c r="AC53" i="5"/>
  <c r="AD53" i="5"/>
  <c r="D54" i="5"/>
  <c r="E54" i="5"/>
  <c r="F54" i="5"/>
  <c r="G54" i="5"/>
  <c r="H54" i="5"/>
  <c r="I54" i="5"/>
  <c r="J54" i="5"/>
  <c r="K54" i="5"/>
  <c r="L54" i="5"/>
  <c r="M54" i="5"/>
  <c r="N54" i="5"/>
  <c r="O54" i="5"/>
  <c r="P54" i="5"/>
  <c r="Q54" i="5"/>
  <c r="R54" i="5"/>
  <c r="S54" i="5"/>
  <c r="T54" i="5"/>
  <c r="U54" i="5"/>
  <c r="V54" i="5"/>
  <c r="W54" i="5"/>
  <c r="X54" i="5"/>
  <c r="Y54" i="5"/>
  <c r="Z54" i="5"/>
  <c r="AA54" i="5"/>
  <c r="AB54" i="5"/>
  <c r="AC54" i="5"/>
  <c r="AD54" i="5"/>
  <c r="D55" i="5"/>
  <c r="E55" i="5"/>
  <c r="F55" i="5"/>
  <c r="G55" i="5"/>
  <c r="H55" i="5"/>
  <c r="I55" i="5"/>
  <c r="J55" i="5"/>
  <c r="K55" i="5"/>
  <c r="L55" i="5"/>
  <c r="M55" i="5"/>
  <c r="N55" i="5"/>
  <c r="O55" i="5"/>
  <c r="P55" i="5"/>
  <c r="Q55" i="5"/>
  <c r="R55" i="5"/>
  <c r="S55" i="5"/>
  <c r="T55" i="5"/>
  <c r="U55" i="5"/>
  <c r="V55" i="5"/>
  <c r="W55" i="5"/>
  <c r="X55" i="5"/>
  <c r="Y55" i="5"/>
  <c r="Z55" i="5"/>
  <c r="AA55" i="5"/>
  <c r="AB55" i="5"/>
  <c r="AC55" i="5"/>
  <c r="AD55" i="5"/>
  <c r="D56" i="5"/>
  <c r="E56" i="5"/>
  <c r="F56" i="5"/>
  <c r="G56" i="5"/>
  <c r="H56" i="5"/>
  <c r="I56" i="5"/>
  <c r="J56" i="5"/>
  <c r="K56" i="5"/>
  <c r="L56" i="5"/>
  <c r="M56" i="5"/>
  <c r="N56" i="5"/>
  <c r="O56" i="5"/>
  <c r="P56" i="5"/>
  <c r="Q56" i="5"/>
  <c r="R56" i="5"/>
  <c r="S56" i="5"/>
  <c r="T56" i="5"/>
  <c r="U56" i="5"/>
  <c r="V56" i="5"/>
  <c r="W56" i="5"/>
  <c r="X56" i="5"/>
  <c r="Y56" i="5"/>
  <c r="Z56" i="5"/>
  <c r="AA56" i="5"/>
  <c r="AB56" i="5"/>
  <c r="AC56" i="5"/>
  <c r="AD56" i="5"/>
  <c r="D57" i="5"/>
  <c r="E57" i="5"/>
  <c r="F57" i="5"/>
  <c r="G57" i="5"/>
  <c r="H57" i="5"/>
  <c r="I57" i="5"/>
  <c r="J57" i="5"/>
  <c r="K57" i="5"/>
  <c r="L57" i="5"/>
  <c r="M57" i="5"/>
  <c r="N57" i="5"/>
  <c r="O57" i="5"/>
  <c r="P57" i="5"/>
  <c r="Q57" i="5"/>
  <c r="R57" i="5"/>
  <c r="S57" i="5"/>
  <c r="T57" i="5"/>
  <c r="U57" i="5"/>
  <c r="V57" i="5"/>
  <c r="W57" i="5"/>
  <c r="X57" i="5"/>
  <c r="Y57" i="5"/>
  <c r="Z57" i="5"/>
  <c r="AA57" i="5"/>
  <c r="AB57" i="5"/>
  <c r="AC57" i="5"/>
  <c r="AD57" i="5"/>
  <c r="D58" i="5"/>
  <c r="E58" i="5"/>
  <c r="F58" i="5"/>
  <c r="G58" i="5"/>
  <c r="H58" i="5"/>
  <c r="I58" i="5"/>
  <c r="J58" i="5"/>
  <c r="K58" i="5"/>
  <c r="L58" i="5"/>
  <c r="M58" i="5"/>
  <c r="N58" i="5"/>
  <c r="O58" i="5"/>
  <c r="P58" i="5"/>
  <c r="Q58" i="5"/>
  <c r="R58" i="5"/>
  <c r="S58" i="5"/>
  <c r="T58" i="5"/>
  <c r="U58" i="5"/>
  <c r="V58" i="5"/>
  <c r="W58" i="5"/>
  <c r="X58" i="5"/>
  <c r="Y58" i="5"/>
  <c r="Z58" i="5"/>
  <c r="AA58" i="5"/>
  <c r="AB58" i="5"/>
  <c r="AC58" i="5"/>
  <c r="AD58" i="5"/>
  <c r="D59" i="5"/>
  <c r="E59" i="5"/>
  <c r="F59" i="5"/>
  <c r="G59" i="5"/>
  <c r="H59" i="5"/>
  <c r="I59" i="5"/>
  <c r="J59" i="5"/>
  <c r="K59" i="5"/>
  <c r="L59" i="5"/>
  <c r="M59" i="5"/>
  <c r="N59" i="5"/>
  <c r="O59" i="5"/>
  <c r="P59" i="5"/>
  <c r="Q59" i="5"/>
  <c r="R59" i="5"/>
  <c r="S59" i="5"/>
  <c r="T59" i="5"/>
  <c r="U59" i="5"/>
  <c r="V59" i="5"/>
  <c r="W59" i="5"/>
  <c r="X59" i="5"/>
  <c r="Y59" i="5"/>
  <c r="Z59" i="5"/>
  <c r="AA59" i="5"/>
  <c r="AB59" i="5"/>
  <c r="AC59" i="5"/>
  <c r="AD59" i="5"/>
  <c r="D60" i="5"/>
  <c r="E60" i="5"/>
  <c r="F60" i="5"/>
  <c r="G60" i="5"/>
  <c r="H60" i="5"/>
  <c r="I60" i="5"/>
  <c r="J60" i="5"/>
  <c r="K60" i="5"/>
  <c r="L60" i="5"/>
  <c r="M60" i="5"/>
  <c r="N60" i="5"/>
  <c r="O60" i="5"/>
  <c r="P60" i="5"/>
  <c r="Q60" i="5"/>
  <c r="R60" i="5"/>
  <c r="S60" i="5"/>
  <c r="T60" i="5"/>
  <c r="U60" i="5"/>
  <c r="V60" i="5"/>
  <c r="W60" i="5"/>
  <c r="X60" i="5"/>
  <c r="Y60" i="5"/>
  <c r="Z60" i="5"/>
  <c r="AA60" i="5"/>
  <c r="AB60" i="5"/>
  <c r="AC60" i="5"/>
  <c r="AD60" i="5"/>
  <c r="D61" i="5"/>
  <c r="E61" i="5"/>
  <c r="F61" i="5"/>
  <c r="G61" i="5"/>
  <c r="H61" i="5"/>
  <c r="I61" i="5"/>
  <c r="J61" i="5"/>
  <c r="K61" i="5"/>
  <c r="L61" i="5"/>
  <c r="M61" i="5"/>
  <c r="N61" i="5"/>
  <c r="O61" i="5"/>
  <c r="P61" i="5"/>
  <c r="Q61" i="5"/>
  <c r="R61" i="5"/>
  <c r="S61" i="5"/>
  <c r="T61" i="5"/>
  <c r="U61" i="5"/>
  <c r="V61" i="5"/>
  <c r="W61" i="5"/>
  <c r="X61" i="5"/>
  <c r="Y61" i="5"/>
  <c r="Z61" i="5"/>
  <c r="AA61" i="5"/>
  <c r="AB61" i="5"/>
  <c r="AC61" i="5"/>
  <c r="AD61" i="5"/>
  <c r="D62" i="5"/>
  <c r="E62" i="5"/>
  <c r="F62" i="5"/>
  <c r="G62" i="5"/>
  <c r="H62" i="5"/>
  <c r="I62" i="5"/>
  <c r="J62" i="5"/>
  <c r="K62" i="5"/>
  <c r="L62" i="5"/>
  <c r="M62" i="5"/>
  <c r="N62" i="5"/>
  <c r="O62" i="5"/>
  <c r="P62" i="5"/>
  <c r="Q62" i="5"/>
  <c r="R62" i="5"/>
  <c r="S62" i="5"/>
  <c r="T62" i="5"/>
  <c r="U62" i="5"/>
  <c r="V62" i="5"/>
  <c r="W62" i="5"/>
  <c r="X62" i="5"/>
  <c r="Y62" i="5"/>
  <c r="Z62" i="5"/>
  <c r="AA62" i="5"/>
  <c r="AB62" i="5"/>
  <c r="AC62" i="5"/>
  <c r="AD62" i="5"/>
  <c r="D63" i="5"/>
  <c r="E63" i="5"/>
  <c r="F63" i="5"/>
  <c r="G63" i="5"/>
  <c r="H63" i="5"/>
  <c r="I63" i="5"/>
  <c r="J63" i="5"/>
  <c r="K63" i="5"/>
  <c r="L63" i="5"/>
  <c r="M63" i="5"/>
  <c r="N63" i="5"/>
  <c r="O63" i="5"/>
  <c r="P63" i="5"/>
  <c r="Q63" i="5"/>
  <c r="R63" i="5"/>
  <c r="S63" i="5"/>
  <c r="T63" i="5"/>
  <c r="U63" i="5"/>
  <c r="V63" i="5"/>
  <c r="W63" i="5"/>
  <c r="X63" i="5"/>
  <c r="Y63" i="5"/>
  <c r="Z63" i="5"/>
  <c r="AA63" i="5"/>
  <c r="AB63" i="5"/>
  <c r="AC63" i="5"/>
  <c r="AD63" i="5"/>
  <c r="D64" i="5"/>
  <c r="E64" i="5"/>
  <c r="F64" i="5"/>
  <c r="G64" i="5"/>
  <c r="H64" i="5"/>
  <c r="I64" i="5"/>
  <c r="J64" i="5"/>
  <c r="K64" i="5"/>
  <c r="L64" i="5"/>
  <c r="M64" i="5"/>
  <c r="N64" i="5"/>
  <c r="O64" i="5"/>
  <c r="P64" i="5"/>
  <c r="Q64" i="5"/>
  <c r="R64" i="5"/>
  <c r="S64" i="5"/>
  <c r="T64" i="5"/>
  <c r="U64" i="5"/>
  <c r="V64" i="5"/>
  <c r="W64" i="5"/>
  <c r="X64" i="5"/>
  <c r="Y64" i="5"/>
  <c r="Z64" i="5"/>
  <c r="AA64" i="5"/>
  <c r="AB64" i="5"/>
  <c r="AC64" i="5"/>
  <c r="AD64" i="5"/>
  <c r="C40" i="5"/>
  <c r="C41" i="5"/>
  <c r="C42" i="5"/>
  <c r="C43" i="5"/>
  <c r="C44" i="5"/>
  <c r="C45" i="5"/>
  <c r="C46" i="5"/>
  <c r="C47" i="5"/>
  <c r="C48" i="5"/>
  <c r="C49" i="5"/>
  <c r="C50" i="5"/>
  <c r="C51" i="5"/>
  <c r="C52" i="5"/>
  <c r="C53" i="5"/>
  <c r="C54" i="5"/>
  <c r="C55" i="5"/>
  <c r="C56" i="5"/>
  <c r="C57" i="5"/>
  <c r="C58" i="5"/>
  <c r="C59" i="5"/>
  <c r="C60" i="5"/>
  <c r="C61" i="5"/>
  <c r="C62" i="5"/>
  <c r="C63" i="5"/>
  <c r="C64" i="5"/>
  <c r="AD10" i="5"/>
  <c r="AD11" i="5"/>
  <c r="AD12" i="5"/>
  <c r="AD13" i="5"/>
  <c r="AD14" i="5"/>
  <c r="AD15" i="5"/>
  <c r="AD16" i="5"/>
  <c r="AD17" i="5"/>
  <c r="AD18" i="5"/>
  <c r="AD19" i="5"/>
  <c r="AD20" i="5"/>
  <c r="AD21" i="5"/>
  <c r="AD22" i="5"/>
  <c r="AD23" i="5"/>
  <c r="AD24" i="5"/>
  <c r="AD25" i="5"/>
  <c r="AD26" i="5"/>
  <c r="AD27" i="5"/>
  <c r="AD28" i="5"/>
  <c r="AD29" i="5"/>
  <c r="AD30" i="5"/>
  <c r="AD31" i="5"/>
  <c r="AD32" i="5"/>
  <c r="AD33" i="5"/>
  <c r="AD9" i="5"/>
  <c r="AD68" i="4"/>
  <c r="AD69" i="4"/>
  <c r="AD70" i="4"/>
  <c r="AD71" i="4"/>
  <c r="AD72" i="4"/>
  <c r="AD73" i="4"/>
  <c r="AD74" i="4"/>
  <c r="AD75" i="4"/>
  <c r="AD76" i="4"/>
  <c r="AD77" i="4"/>
  <c r="AD78" i="4"/>
  <c r="AD79" i="4"/>
  <c r="AD80" i="4"/>
  <c r="AD81" i="4"/>
  <c r="AD82" i="4"/>
  <c r="AD83" i="4"/>
  <c r="AD84" i="4"/>
  <c r="AD85" i="4"/>
  <c r="AD86" i="4"/>
  <c r="AD87" i="4"/>
  <c r="AD88" i="4"/>
  <c r="AD89" i="4"/>
  <c r="AD90" i="4"/>
  <c r="AD91" i="4"/>
  <c r="AD92" i="4"/>
  <c r="AD67" i="4"/>
  <c r="E67" i="4"/>
  <c r="F67" i="4"/>
  <c r="G67" i="4"/>
  <c r="H67" i="4"/>
  <c r="I67" i="4"/>
  <c r="J67" i="4"/>
  <c r="K67" i="4"/>
  <c r="L67" i="4"/>
  <c r="M67" i="4"/>
  <c r="N67" i="4"/>
  <c r="O67" i="4"/>
  <c r="P67" i="4"/>
  <c r="Q67" i="4"/>
  <c r="R67" i="4"/>
  <c r="S67" i="4"/>
  <c r="T67" i="4"/>
  <c r="U67" i="4"/>
  <c r="V67" i="4"/>
  <c r="W67" i="4"/>
  <c r="X67" i="4"/>
  <c r="Y67" i="4"/>
  <c r="Z67" i="4"/>
  <c r="AA67" i="4"/>
  <c r="AB67" i="4"/>
  <c r="AC67" i="4"/>
  <c r="E68" i="4"/>
  <c r="F68" i="4"/>
  <c r="G68" i="4"/>
  <c r="H68" i="4"/>
  <c r="I68" i="4"/>
  <c r="J68" i="4"/>
  <c r="K68" i="4"/>
  <c r="L68" i="4"/>
  <c r="M68" i="4"/>
  <c r="N68" i="4"/>
  <c r="O68" i="4"/>
  <c r="P68" i="4"/>
  <c r="Q68" i="4"/>
  <c r="R68" i="4"/>
  <c r="S68" i="4"/>
  <c r="T68" i="4"/>
  <c r="U68" i="4"/>
  <c r="V68" i="4"/>
  <c r="W68" i="4"/>
  <c r="X68" i="4"/>
  <c r="Y68" i="4"/>
  <c r="Z68" i="4"/>
  <c r="AA68" i="4"/>
  <c r="AB68" i="4"/>
  <c r="AC68" i="4"/>
  <c r="E69" i="4"/>
  <c r="F69" i="4"/>
  <c r="G69" i="4"/>
  <c r="H69" i="4"/>
  <c r="I69" i="4"/>
  <c r="J69" i="4"/>
  <c r="K69" i="4"/>
  <c r="L69" i="4"/>
  <c r="M69" i="4"/>
  <c r="N69" i="4"/>
  <c r="O69" i="4"/>
  <c r="P69" i="4"/>
  <c r="Q69" i="4"/>
  <c r="R69" i="4"/>
  <c r="S69" i="4"/>
  <c r="T69" i="4"/>
  <c r="U69" i="4"/>
  <c r="V69" i="4"/>
  <c r="W69" i="4"/>
  <c r="X69" i="4"/>
  <c r="Y69" i="4"/>
  <c r="Z69" i="4"/>
  <c r="AA69" i="4"/>
  <c r="AB69" i="4"/>
  <c r="AC69" i="4"/>
  <c r="E70" i="4"/>
  <c r="F70" i="4"/>
  <c r="G70" i="4"/>
  <c r="H70" i="4"/>
  <c r="I70" i="4"/>
  <c r="J70" i="4"/>
  <c r="K70" i="4"/>
  <c r="L70" i="4"/>
  <c r="M70" i="4"/>
  <c r="N70" i="4"/>
  <c r="O70" i="4"/>
  <c r="P70" i="4"/>
  <c r="Q70" i="4"/>
  <c r="R70" i="4"/>
  <c r="S70" i="4"/>
  <c r="T70" i="4"/>
  <c r="U70" i="4"/>
  <c r="V70" i="4"/>
  <c r="W70" i="4"/>
  <c r="X70" i="4"/>
  <c r="Y70" i="4"/>
  <c r="Z70" i="4"/>
  <c r="AA70" i="4"/>
  <c r="AB70" i="4"/>
  <c r="AC70" i="4"/>
  <c r="E71" i="4"/>
  <c r="F71" i="4"/>
  <c r="G71" i="4"/>
  <c r="H71" i="4"/>
  <c r="I71" i="4"/>
  <c r="J71" i="4"/>
  <c r="K71" i="4"/>
  <c r="L71" i="4"/>
  <c r="M71" i="4"/>
  <c r="N71" i="4"/>
  <c r="O71" i="4"/>
  <c r="P71" i="4"/>
  <c r="Q71" i="4"/>
  <c r="R71" i="4"/>
  <c r="S71" i="4"/>
  <c r="T71" i="4"/>
  <c r="U71" i="4"/>
  <c r="V71" i="4"/>
  <c r="W71" i="4"/>
  <c r="X71" i="4"/>
  <c r="Y71" i="4"/>
  <c r="Z71" i="4"/>
  <c r="AA71" i="4"/>
  <c r="AB71" i="4"/>
  <c r="AC71" i="4"/>
  <c r="E72" i="4"/>
  <c r="F72" i="4"/>
  <c r="G72" i="4"/>
  <c r="H72" i="4"/>
  <c r="I72" i="4"/>
  <c r="J72" i="4"/>
  <c r="K72" i="4"/>
  <c r="L72" i="4"/>
  <c r="M72" i="4"/>
  <c r="N72" i="4"/>
  <c r="O72" i="4"/>
  <c r="P72" i="4"/>
  <c r="Q72" i="4"/>
  <c r="R72" i="4"/>
  <c r="S72" i="4"/>
  <c r="T72" i="4"/>
  <c r="U72" i="4"/>
  <c r="V72" i="4"/>
  <c r="W72" i="4"/>
  <c r="X72" i="4"/>
  <c r="Y72" i="4"/>
  <c r="Z72" i="4"/>
  <c r="AA72" i="4"/>
  <c r="AB72" i="4"/>
  <c r="AC72" i="4"/>
  <c r="E73" i="4"/>
  <c r="F73" i="4"/>
  <c r="G73" i="4"/>
  <c r="H73" i="4"/>
  <c r="I73" i="4"/>
  <c r="J73" i="4"/>
  <c r="K73" i="4"/>
  <c r="L73" i="4"/>
  <c r="M73" i="4"/>
  <c r="N73" i="4"/>
  <c r="O73" i="4"/>
  <c r="P73" i="4"/>
  <c r="Q73" i="4"/>
  <c r="R73" i="4"/>
  <c r="S73" i="4"/>
  <c r="T73" i="4"/>
  <c r="U73" i="4"/>
  <c r="V73" i="4"/>
  <c r="W73" i="4"/>
  <c r="X73" i="4"/>
  <c r="Y73" i="4"/>
  <c r="Z73" i="4"/>
  <c r="AA73" i="4"/>
  <c r="AB73" i="4"/>
  <c r="AC73" i="4"/>
  <c r="E74" i="4"/>
  <c r="F74" i="4"/>
  <c r="G74" i="4"/>
  <c r="H74" i="4"/>
  <c r="I74" i="4"/>
  <c r="J74" i="4"/>
  <c r="K74" i="4"/>
  <c r="L74" i="4"/>
  <c r="M74" i="4"/>
  <c r="N74" i="4"/>
  <c r="O74" i="4"/>
  <c r="P74" i="4"/>
  <c r="Q74" i="4"/>
  <c r="R74" i="4"/>
  <c r="S74" i="4"/>
  <c r="T74" i="4"/>
  <c r="U74" i="4"/>
  <c r="V74" i="4"/>
  <c r="W74" i="4"/>
  <c r="X74" i="4"/>
  <c r="Y74" i="4"/>
  <c r="Z74" i="4"/>
  <c r="AA74" i="4"/>
  <c r="AB74" i="4"/>
  <c r="AC74" i="4"/>
  <c r="E75" i="4"/>
  <c r="F75" i="4"/>
  <c r="G75" i="4"/>
  <c r="H75" i="4"/>
  <c r="I75" i="4"/>
  <c r="J75" i="4"/>
  <c r="K75" i="4"/>
  <c r="L75" i="4"/>
  <c r="M75" i="4"/>
  <c r="N75" i="4"/>
  <c r="O75" i="4"/>
  <c r="P75" i="4"/>
  <c r="Q75" i="4"/>
  <c r="R75" i="4"/>
  <c r="S75" i="4"/>
  <c r="T75" i="4"/>
  <c r="U75" i="4"/>
  <c r="V75" i="4"/>
  <c r="W75" i="4"/>
  <c r="X75" i="4"/>
  <c r="Y75" i="4"/>
  <c r="Z75" i="4"/>
  <c r="AA75" i="4"/>
  <c r="AB75" i="4"/>
  <c r="AC75" i="4"/>
  <c r="E76" i="4"/>
  <c r="F76" i="4"/>
  <c r="G76" i="4"/>
  <c r="H76" i="4"/>
  <c r="I76" i="4"/>
  <c r="J76" i="4"/>
  <c r="K76" i="4"/>
  <c r="L76" i="4"/>
  <c r="M76" i="4"/>
  <c r="N76" i="4"/>
  <c r="O76" i="4"/>
  <c r="P76" i="4"/>
  <c r="Q76" i="4"/>
  <c r="R76" i="4"/>
  <c r="S76" i="4"/>
  <c r="T76" i="4"/>
  <c r="U76" i="4"/>
  <c r="V76" i="4"/>
  <c r="W76" i="4"/>
  <c r="X76" i="4"/>
  <c r="Y76" i="4"/>
  <c r="Z76" i="4"/>
  <c r="AA76" i="4"/>
  <c r="AB76" i="4"/>
  <c r="AC76" i="4"/>
  <c r="E77" i="4"/>
  <c r="F77" i="4"/>
  <c r="G77" i="4"/>
  <c r="H77" i="4"/>
  <c r="I77" i="4"/>
  <c r="J77" i="4"/>
  <c r="K77" i="4"/>
  <c r="L77" i="4"/>
  <c r="M77" i="4"/>
  <c r="N77" i="4"/>
  <c r="O77" i="4"/>
  <c r="P77" i="4"/>
  <c r="Q77" i="4"/>
  <c r="R77" i="4"/>
  <c r="S77" i="4"/>
  <c r="T77" i="4"/>
  <c r="U77" i="4"/>
  <c r="V77" i="4"/>
  <c r="W77" i="4"/>
  <c r="X77" i="4"/>
  <c r="Y77" i="4"/>
  <c r="Z77" i="4"/>
  <c r="AA77" i="4"/>
  <c r="AB77" i="4"/>
  <c r="AC77" i="4"/>
  <c r="E78" i="4"/>
  <c r="F78" i="4"/>
  <c r="G78" i="4"/>
  <c r="H78" i="4"/>
  <c r="I78" i="4"/>
  <c r="J78" i="4"/>
  <c r="K78" i="4"/>
  <c r="L78" i="4"/>
  <c r="M78" i="4"/>
  <c r="N78" i="4"/>
  <c r="O78" i="4"/>
  <c r="P78" i="4"/>
  <c r="Q78" i="4"/>
  <c r="R78" i="4"/>
  <c r="S78" i="4"/>
  <c r="T78" i="4"/>
  <c r="U78" i="4"/>
  <c r="V78" i="4"/>
  <c r="W78" i="4"/>
  <c r="X78" i="4"/>
  <c r="Y78" i="4"/>
  <c r="Z78" i="4"/>
  <c r="AA78" i="4"/>
  <c r="AB78" i="4"/>
  <c r="AC78" i="4"/>
  <c r="E79" i="4"/>
  <c r="F79" i="4"/>
  <c r="G79" i="4"/>
  <c r="H79" i="4"/>
  <c r="I79" i="4"/>
  <c r="J79" i="4"/>
  <c r="K79" i="4"/>
  <c r="L79" i="4"/>
  <c r="M79" i="4"/>
  <c r="N79" i="4"/>
  <c r="O79" i="4"/>
  <c r="P79" i="4"/>
  <c r="Q79" i="4"/>
  <c r="R79" i="4"/>
  <c r="S79" i="4"/>
  <c r="T79" i="4"/>
  <c r="U79" i="4"/>
  <c r="V79" i="4"/>
  <c r="W79" i="4"/>
  <c r="X79" i="4"/>
  <c r="Y79" i="4"/>
  <c r="Z79" i="4"/>
  <c r="AA79" i="4"/>
  <c r="AB79" i="4"/>
  <c r="AC79" i="4"/>
  <c r="E80" i="4"/>
  <c r="F80" i="4"/>
  <c r="G80" i="4"/>
  <c r="H80" i="4"/>
  <c r="I80" i="4"/>
  <c r="J80" i="4"/>
  <c r="K80" i="4"/>
  <c r="L80" i="4"/>
  <c r="M80" i="4"/>
  <c r="N80" i="4"/>
  <c r="O80" i="4"/>
  <c r="P80" i="4"/>
  <c r="Q80" i="4"/>
  <c r="R80" i="4"/>
  <c r="S80" i="4"/>
  <c r="T80" i="4"/>
  <c r="U80" i="4"/>
  <c r="V80" i="4"/>
  <c r="W80" i="4"/>
  <c r="X80" i="4"/>
  <c r="Y80" i="4"/>
  <c r="Z80" i="4"/>
  <c r="AA80" i="4"/>
  <c r="AB80" i="4"/>
  <c r="AC80" i="4"/>
  <c r="E81" i="4"/>
  <c r="F81" i="4"/>
  <c r="G81" i="4"/>
  <c r="H81" i="4"/>
  <c r="I81" i="4"/>
  <c r="J81" i="4"/>
  <c r="K81" i="4"/>
  <c r="L81" i="4"/>
  <c r="M81" i="4"/>
  <c r="N81" i="4"/>
  <c r="O81" i="4"/>
  <c r="P81" i="4"/>
  <c r="Q81" i="4"/>
  <c r="R81" i="4"/>
  <c r="S81" i="4"/>
  <c r="T81" i="4"/>
  <c r="U81" i="4"/>
  <c r="V81" i="4"/>
  <c r="W81" i="4"/>
  <c r="X81" i="4"/>
  <c r="Y81" i="4"/>
  <c r="Z81" i="4"/>
  <c r="AA81" i="4"/>
  <c r="AB81" i="4"/>
  <c r="AC81" i="4"/>
  <c r="E82" i="4"/>
  <c r="F82" i="4"/>
  <c r="G82" i="4"/>
  <c r="H82" i="4"/>
  <c r="I82" i="4"/>
  <c r="J82" i="4"/>
  <c r="K82" i="4"/>
  <c r="L82" i="4"/>
  <c r="M82" i="4"/>
  <c r="N82" i="4"/>
  <c r="O82" i="4"/>
  <c r="P82" i="4"/>
  <c r="Q82" i="4"/>
  <c r="R82" i="4"/>
  <c r="S82" i="4"/>
  <c r="T82" i="4"/>
  <c r="U82" i="4"/>
  <c r="V82" i="4"/>
  <c r="W82" i="4"/>
  <c r="X82" i="4"/>
  <c r="Y82" i="4"/>
  <c r="Z82" i="4"/>
  <c r="AA82" i="4"/>
  <c r="AB82" i="4"/>
  <c r="AC82" i="4"/>
  <c r="E83" i="4"/>
  <c r="F83" i="4"/>
  <c r="G83" i="4"/>
  <c r="H83" i="4"/>
  <c r="I83" i="4"/>
  <c r="J83" i="4"/>
  <c r="K83" i="4"/>
  <c r="L83" i="4"/>
  <c r="M83" i="4"/>
  <c r="N83" i="4"/>
  <c r="O83" i="4"/>
  <c r="P83" i="4"/>
  <c r="Q83" i="4"/>
  <c r="R83" i="4"/>
  <c r="S83" i="4"/>
  <c r="T83" i="4"/>
  <c r="U83" i="4"/>
  <c r="V83" i="4"/>
  <c r="W83" i="4"/>
  <c r="X83" i="4"/>
  <c r="Y83" i="4"/>
  <c r="Z83" i="4"/>
  <c r="AA83" i="4"/>
  <c r="AB83" i="4"/>
  <c r="AC83" i="4"/>
  <c r="E84" i="4"/>
  <c r="F84" i="4"/>
  <c r="G84" i="4"/>
  <c r="H84" i="4"/>
  <c r="I84" i="4"/>
  <c r="J84" i="4"/>
  <c r="K84" i="4"/>
  <c r="L84" i="4"/>
  <c r="M84" i="4"/>
  <c r="N84" i="4"/>
  <c r="O84" i="4"/>
  <c r="P84" i="4"/>
  <c r="Q84" i="4"/>
  <c r="R84" i="4"/>
  <c r="S84" i="4"/>
  <c r="T84" i="4"/>
  <c r="U84" i="4"/>
  <c r="V84" i="4"/>
  <c r="W84" i="4"/>
  <c r="X84" i="4"/>
  <c r="Y84" i="4"/>
  <c r="Z84" i="4"/>
  <c r="AA84" i="4"/>
  <c r="AB84" i="4"/>
  <c r="AC84" i="4"/>
  <c r="E85" i="4"/>
  <c r="F85" i="4"/>
  <c r="G85" i="4"/>
  <c r="H85" i="4"/>
  <c r="I85" i="4"/>
  <c r="J85" i="4"/>
  <c r="K85" i="4"/>
  <c r="L85" i="4"/>
  <c r="M85" i="4"/>
  <c r="N85" i="4"/>
  <c r="O85" i="4"/>
  <c r="P85" i="4"/>
  <c r="Q85" i="4"/>
  <c r="R85" i="4"/>
  <c r="S85" i="4"/>
  <c r="T85" i="4"/>
  <c r="U85" i="4"/>
  <c r="V85" i="4"/>
  <c r="W85" i="4"/>
  <c r="X85" i="4"/>
  <c r="Y85" i="4"/>
  <c r="Z85" i="4"/>
  <c r="AA85" i="4"/>
  <c r="AB85" i="4"/>
  <c r="AC85" i="4"/>
  <c r="E86" i="4"/>
  <c r="F86" i="4"/>
  <c r="G86" i="4"/>
  <c r="H86" i="4"/>
  <c r="I86" i="4"/>
  <c r="J86" i="4"/>
  <c r="K86" i="4"/>
  <c r="L86" i="4"/>
  <c r="M86" i="4"/>
  <c r="N86" i="4"/>
  <c r="O86" i="4"/>
  <c r="P86" i="4"/>
  <c r="Q86" i="4"/>
  <c r="R86" i="4"/>
  <c r="S86" i="4"/>
  <c r="T86" i="4"/>
  <c r="U86" i="4"/>
  <c r="V86" i="4"/>
  <c r="W86" i="4"/>
  <c r="X86" i="4"/>
  <c r="Y86" i="4"/>
  <c r="Z86" i="4"/>
  <c r="AA86" i="4"/>
  <c r="AB86" i="4"/>
  <c r="AC86" i="4"/>
  <c r="E87" i="4"/>
  <c r="F87" i="4"/>
  <c r="G87" i="4"/>
  <c r="H87" i="4"/>
  <c r="I87" i="4"/>
  <c r="J87" i="4"/>
  <c r="K87" i="4"/>
  <c r="L87" i="4"/>
  <c r="M87" i="4"/>
  <c r="N87" i="4"/>
  <c r="O87" i="4"/>
  <c r="P87" i="4"/>
  <c r="Q87" i="4"/>
  <c r="R87" i="4"/>
  <c r="S87" i="4"/>
  <c r="T87" i="4"/>
  <c r="U87" i="4"/>
  <c r="V87" i="4"/>
  <c r="W87" i="4"/>
  <c r="X87" i="4"/>
  <c r="Y87" i="4"/>
  <c r="Z87" i="4"/>
  <c r="AA87" i="4"/>
  <c r="AB87" i="4"/>
  <c r="AC87" i="4"/>
  <c r="E88" i="4"/>
  <c r="F88" i="4"/>
  <c r="G88" i="4"/>
  <c r="H88" i="4"/>
  <c r="I88" i="4"/>
  <c r="J88" i="4"/>
  <c r="K88" i="4"/>
  <c r="L88" i="4"/>
  <c r="M88" i="4"/>
  <c r="N88" i="4"/>
  <c r="O88" i="4"/>
  <c r="P88" i="4"/>
  <c r="Q88" i="4"/>
  <c r="R88" i="4"/>
  <c r="S88" i="4"/>
  <c r="T88" i="4"/>
  <c r="U88" i="4"/>
  <c r="V88" i="4"/>
  <c r="W88" i="4"/>
  <c r="X88" i="4"/>
  <c r="Y88" i="4"/>
  <c r="Z88" i="4"/>
  <c r="AA88" i="4"/>
  <c r="AB88" i="4"/>
  <c r="AC88" i="4"/>
  <c r="E89" i="4"/>
  <c r="F89" i="4"/>
  <c r="G89" i="4"/>
  <c r="H89" i="4"/>
  <c r="I89" i="4"/>
  <c r="J89" i="4"/>
  <c r="K89" i="4"/>
  <c r="L89" i="4"/>
  <c r="M89" i="4"/>
  <c r="N89" i="4"/>
  <c r="O89" i="4"/>
  <c r="P89" i="4"/>
  <c r="Q89" i="4"/>
  <c r="R89" i="4"/>
  <c r="S89" i="4"/>
  <c r="T89" i="4"/>
  <c r="U89" i="4"/>
  <c r="V89" i="4"/>
  <c r="W89" i="4"/>
  <c r="X89" i="4"/>
  <c r="Y89" i="4"/>
  <c r="Z89" i="4"/>
  <c r="AA89" i="4"/>
  <c r="AB89" i="4"/>
  <c r="AC89" i="4"/>
  <c r="E90" i="4"/>
  <c r="F90" i="4"/>
  <c r="G90" i="4"/>
  <c r="H90" i="4"/>
  <c r="I90" i="4"/>
  <c r="J90" i="4"/>
  <c r="K90" i="4"/>
  <c r="L90" i="4"/>
  <c r="M90" i="4"/>
  <c r="N90" i="4"/>
  <c r="O90" i="4"/>
  <c r="P90" i="4"/>
  <c r="Q90" i="4"/>
  <c r="R90" i="4"/>
  <c r="S90" i="4"/>
  <c r="T90" i="4"/>
  <c r="U90" i="4"/>
  <c r="V90" i="4"/>
  <c r="W90" i="4"/>
  <c r="X90" i="4"/>
  <c r="Y90" i="4"/>
  <c r="Z90" i="4"/>
  <c r="AA90" i="4"/>
  <c r="AB90" i="4"/>
  <c r="AC90" i="4"/>
  <c r="E91" i="4"/>
  <c r="F91" i="4"/>
  <c r="G91" i="4"/>
  <c r="H91" i="4"/>
  <c r="I91" i="4"/>
  <c r="J91" i="4"/>
  <c r="K91" i="4"/>
  <c r="L91" i="4"/>
  <c r="M91" i="4"/>
  <c r="N91" i="4"/>
  <c r="O91" i="4"/>
  <c r="P91" i="4"/>
  <c r="Q91" i="4"/>
  <c r="R91" i="4"/>
  <c r="S91" i="4"/>
  <c r="T91" i="4"/>
  <c r="U91" i="4"/>
  <c r="V91" i="4"/>
  <c r="W91" i="4"/>
  <c r="X91" i="4"/>
  <c r="Y91" i="4"/>
  <c r="Z91" i="4"/>
  <c r="AA91" i="4"/>
  <c r="AB91" i="4"/>
  <c r="AC91" i="4"/>
  <c r="E92" i="4"/>
  <c r="F92" i="4"/>
  <c r="G92" i="4"/>
  <c r="H92" i="4"/>
  <c r="I92" i="4"/>
  <c r="J92" i="4"/>
  <c r="K92" i="4"/>
  <c r="L92" i="4"/>
  <c r="M92" i="4"/>
  <c r="N92" i="4"/>
  <c r="O92" i="4"/>
  <c r="P92" i="4"/>
  <c r="Q92" i="4"/>
  <c r="R92" i="4"/>
  <c r="S92" i="4"/>
  <c r="T92" i="4"/>
  <c r="U92" i="4"/>
  <c r="V92" i="4"/>
  <c r="W92" i="4"/>
  <c r="X92" i="4"/>
  <c r="Y92" i="4"/>
  <c r="Z92" i="4"/>
  <c r="AA92" i="4"/>
  <c r="AB92" i="4"/>
  <c r="AC92" i="4"/>
  <c r="D68" i="4"/>
  <c r="D69" i="4"/>
  <c r="D70" i="4"/>
  <c r="D71" i="4"/>
  <c r="D72" i="4"/>
  <c r="D73" i="4"/>
  <c r="D74" i="4"/>
  <c r="D75" i="4"/>
  <c r="D76" i="4"/>
  <c r="D77" i="4"/>
  <c r="D78" i="4"/>
  <c r="D79" i="4"/>
  <c r="D80" i="4"/>
  <c r="D81" i="4"/>
  <c r="D82" i="4"/>
  <c r="D83" i="4"/>
  <c r="D84" i="4"/>
  <c r="D85" i="4"/>
  <c r="D86" i="4"/>
  <c r="D87" i="4"/>
  <c r="D88" i="4"/>
  <c r="D89" i="4"/>
  <c r="D90" i="4"/>
  <c r="D91" i="4"/>
  <c r="D92" i="4"/>
  <c r="D38" i="4"/>
  <c r="E38" i="4"/>
  <c r="F38" i="4"/>
  <c r="G38" i="4"/>
  <c r="H38" i="4"/>
  <c r="I38" i="4"/>
  <c r="J38" i="4"/>
  <c r="K38" i="4"/>
  <c r="L38" i="4"/>
  <c r="M38" i="4"/>
  <c r="N38" i="4"/>
  <c r="O38" i="4"/>
  <c r="P38" i="4"/>
  <c r="Q38" i="4"/>
  <c r="R38" i="4"/>
  <c r="S38" i="4"/>
  <c r="T38" i="4"/>
  <c r="U38" i="4"/>
  <c r="V38" i="4"/>
  <c r="W38" i="4"/>
  <c r="X38" i="4"/>
  <c r="Y38" i="4"/>
  <c r="Z38" i="4"/>
  <c r="AA38" i="4"/>
  <c r="AB38" i="4"/>
  <c r="AC38" i="4"/>
  <c r="AD38" i="4"/>
  <c r="D39" i="4"/>
  <c r="E39" i="4"/>
  <c r="F39" i="4"/>
  <c r="G39" i="4"/>
  <c r="H39" i="4"/>
  <c r="I39" i="4"/>
  <c r="J39" i="4"/>
  <c r="K39" i="4"/>
  <c r="L39" i="4"/>
  <c r="M39" i="4"/>
  <c r="N39" i="4"/>
  <c r="O39" i="4"/>
  <c r="P39" i="4"/>
  <c r="Q39" i="4"/>
  <c r="R39" i="4"/>
  <c r="S39" i="4"/>
  <c r="T39" i="4"/>
  <c r="U39" i="4"/>
  <c r="V39" i="4"/>
  <c r="W39" i="4"/>
  <c r="X39" i="4"/>
  <c r="Y39" i="4"/>
  <c r="Z39" i="4"/>
  <c r="AA39" i="4"/>
  <c r="AB39" i="4"/>
  <c r="AC39" i="4"/>
  <c r="AD39" i="4"/>
  <c r="D40" i="4"/>
  <c r="E40" i="4"/>
  <c r="F40" i="4"/>
  <c r="G40" i="4"/>
  <c r="H40" i="4"/>
  <c r="I40" i="4"/>
  <c r="J40" i="4"/>
  <c r="K40" i="4"/>
  <c r="L40" i="4"/>
  <c r="M40" i="4"/>
  <c r="N40" i="4"/>
  <c r="O40" i="4"/>
  <c r="P40" i="4"/>
  <c r="Q40" i="4"/>
  <c r="R40" i="4"/>
  <c r="S40" i="4"/>
  <c r="T40" i="4"/>
  <c r="U40" i="4"/>
  <c r="V40" i="4"/>
  <c r="W40" i="4"/>
  <c r="X40" i="4"/>
  <c r="Y40" i="4"/>
  <c r="Z40" i="4"/>
  <c r="AA40" i="4"/>
  <c r="AB40" i="4"/>
  <c r="AC40" i="4"/>
  <c r="AD40" i="4"/>
  <c r="D41" i="4"/>
  <c r="E41" i="4"/>
  <c r="F41" i="4"/>
  <c r="G41" i="4"/>
  <c r="H41" i="4"/>
  <c r="I41" i="4"/>
  <c r="J41" i="4"/>
  <c r="K41" i="4"/>
  <c r="L41" i="4"/>
  <c r="M41" i="4"/>
  <c r="N41" i="4"/>
  <c r="O41" i="4"/>
  <c r="P41" i="4"/>
  <c r="Q41" i="4"/>
  <c r="R41" i="4"/>
  <c r="S41" i="4"/>
  <c r="T41" i="4"/>
  <c r="U41" i="4"/>
  <c r="V41" i="4"/>
  <c r="W41" i="4"/>
  <c r="X41" i="4"/>
  <c r="Y41" i="4"/>
  <c r="Z41" i="4"/>
  <c r="AA41" i="4"/>
  <c r="AB41" i="4"/>
  <c r="AC41" i="4"/>
  <c r="AD41" i="4"/>
  <c r="D42" i="4"/>
  <c r="E42" i="4"/>
  <c r="F42" i="4"/>
  <c r="G42" i="4"/>
  <c r="H42" i="4"/>
  <c r="I42" i="4"/>
  <c r="J42" i="4"/>
  <c r="K42" i="4"/>
  <c r="L42" i="4"/>
  <c r="M42" i="4"/>
  <c r="N42" i="4"/>
  <c r="O42" i="4"/>
  <c r="P42" i="4"/>
  <c r="Q42" i="4"/>
  <c r="R42" i="4"/>
  <c r="S42" i="4"/>
  <c r="T42" i="4"/>
  <c r="U42" i="4"/>
  <c r="V42" i="4"/>
  <c r="W42" i="4"/>
  <c r="X42" i="4"/>
  <c r="Y42" i="4"/>
  <c r="Z42" i="4"/>
  <c r="AA42" i="4"/>
  <c r="AB42" i="4"/>
  <c r="AC42" i="4"/>
  <c r="AD42" i="4"/>
  <c r="D43" i="4"/>
  <c r="E43" i="4"/>
  <c r="F43" i="4"/>
  <c r="G43" i="4"/>
  <c r="H43" i="4"/>
  <c r="I43" i="4"/>
  <c r="J43" i="4"/>
  <c r="K43" i="4"/>
  <c r="L43" i="4"/>
  <c r="M43" i="4"/>
  <c r="N43" i="4"/>
  <c r="O43" i="4"/>
  <c r="P43" i="4"/>
  <c r="Q43" i="4"/>
  <c r="R43" i="4"/>
  <c r="S43" i="4"/>
  <c r="T43" i="4"/>
  <c r="U43" i="4"/>
  <c r="V43" i="4"/>
  <c r="W43" i="4"/>
  <c r="X43" i="4"/>
  <c r="Y43" i="4"/>
  <c r="Z43" i="4"/>
  <c r="AA43" i="4"/>
  <c r="AB43" i="4"/>
  <c r="AC43" i="4"/>
  <c r="AD43" i="4"/>
  <c r="D44" i="4"/>
  <c r="E44" i="4"/>
  <c r="F44" i="4"/>
  <c r="G44" i="4"/>
  <c r="H44" i="4"/>
  <c r="I44" i="4"/>
  <c r="J44" i="4"/>
  <c r="K44" i="4"/>
  <c r="L44" i="4"/>
  <c r="M44" i="4"/>
  <c r="N44" i="4"/>
  <c r="O44" i="4"/>
  <c r="P44" i="4"/>
  <c r="Q44" i="4"/>
  <c r="R44" i="4"/>
  <c r="S44" i="4"/>
  <c r="T44" i="4"/>
  <c r="U44" i="4"/>
  <c r="V44" i="4"/>
  <c r="W44" i="4"/>
  <c r="X44" i="4"/>
  <c r="Y44" i="4"/>
  <c r="Z44" i="4"/>
  <c r="AA44" i="4"/>
  <c r="AB44" i="4"/>
  <c r="AC44" i="4"/>
  <c r="AD44" i="4"/>
  <c r="D45" i="4"/>
  <c r="E45" i="4"/>
  <c r="F45" i="4"/>
  <c r="G45" i="4"/>
  <c r="H45" i="4"/>
  <c r="I45" i="4"/>
  <c r="J45" i="4"/>
  <c r="K45" i="4"/>
  <c r="L45" i="4"/>
  <c r="M45" i="4"/>
  <c r="N45" i="4"/>
  <c r="O45" i="4"/>
  <c r="P45" i="4"/>
  <c r="Q45" i="4"/>
  <c r="R45" i="4"/>
  <c r="S45" i="4"/>
  <c r="T45" i="4"/>
  <c r="U45" i="4"/>
  <c r="V45" i="4"/>
  <c r="W45" i="4"/>
  <c r="X45" i="4"/>
  <c r="Y45" i="4"/>
  <c r="Z45" i="4"/>
  <c r="AA45" i="4"/>
  <c r="AB45" i="4"/>
  <c r="AC45" i="4"/>
  <c r="AD45" i="4"/>
  <c r="D46" i="4"/>
  <c r="E46" i="4"/>
  <c r="F46" i="4"/>
  <c r="G46" i="4"/>
  <c r="H46" i="4"/>
  <c r="I46" i="4"/>
  <c r="J46" i="4"/>
  <c r="K46" i="4"/>
  <c r="L46" i="4"/>
  <c r="M46" i="4"/>
  <c r="N46" i="4"/>
  <c r="O46" i="4"/>
  <c r="P46" i="4"/>
  <c r="Q46" i="4"/>
  <c r="R46" i="4"/>
  <c r="S46" i="4"/>
  <c r="T46" i="4"/>
  <c r="U46" i="4"/>
  <c r="V46" i="4"/>
  <c r="W46" i="4"/>
  <c r="X46" i="4"/>
  <c r="Y46" i="4"/>
  <c r="Z46" i="4"/>
  <c r="AA46" i="4"/>
  <c r="AB46" i="4"/>
  <c r="AC46" i="4"/>
  <c r="AD46" i="4"/>
  <c r="D47" i="4"/>
  <c r="E47" i="4"/>
  <c r="F47" i="4"/>
  <c r="G47" i="4"/>
  <c r="H47" i="4"/>
  <c r="I47" i="4"/>
  <c r="J47" i="4"/>
  <c r="K47" i="4"/>
  <c r="L47" i="4"/>
  <c r="M47" i="4"/>
  <c r="N47" i="4"/>
  <c r="O47" i="4"/>
  <c r="P47" i="4"/>
  <c r="Q47" i="4"/>
  <c r="R47" i="4"/>
  <c r="S47" i="4"/>
  <c r="T47" i="4"/>
  <c r="U47" i="4"/>
  <c r="V47" i="4"/>
  <c r="W47" i="4"/>
  <c r="X47" i="4"/>
  <c r="Y47" i="4"/>
  <c r="Z47" i="4"/>
  <c r="AA47" i="4"/>
  <c r="AB47" i="4"/>
  <c r="AC47" i="4"/>
  <c r="AD47" i="4"/>
  <c r="D48" i="4"/>
  <c r="E48" i="4"/>
  <c r="F48" i="4"/>
  <c r="G48" i="4"/>
  <c r="H48" i="4"/>
  <c r="I48" i="4"/>
  <c r="J48" i="4"/>
  <c r="K48" i="4"/>
  <c r="L48" i="4"/>
  <c r="M48" i="4"/>
  <c r="N48" i="4"/>
  <c r="O48" i="4"/>
  <c r="P48" i="4"/>
  <c r="Q48" i="4"/>
  <c r="R48" i="4"/>
  <c r="S48" i="4"/>
  <c r="T48" i="4"/>
  <c r="U48" i="4"/>
  <c r="V48" i="4"/>
  <c r="W48" i="4"/>
  <c r="X48" i="4"/>
  <c r="Y48" i="4"/>
  <c r="Z48" i="4"/>
  <c r="AA48" i="4"/>
  <c r="AB48" i="4"/>
  <c r="AC48" i="4"/>
  <c r="AD48" i="4"/>
  <c r="D49" i="4"/>
  <c r="E49" i="4"/>
  <c r="F49" i="4"/>
  <c r="G49" i="4"/>
  <c r="H49" i="4"/>
  <c r="I49" i="4"/>
  <c r="J49" i="4"/>
  <c r="K49" i="4"/>
  <c r="L49" i="4"/>
  <c r="M49" i="4"/>
  <c r="N49" i="4"/>
  <c r="O49" i="4"/>
  <c r="P49" i="4"/>
  <c r="Q49" i="4"/>
  <c r="R49" i="4"/>
  <c r="S49" i="4"/>
  <c r="T49" i="4"/>
  <c r="U49" i="4"/>
  <c r="V49" i="4"/>
  <c r="W49" i="4"/>
  <c r="X49" i="4"/>
  <c r="Y49" i="4"/>
  <c r="Z49" i="4"/>
  <c r="AA49" i="4"/>
  <c r="AB49" i="4"/>
  <c r="AC49" i="4"/>
  <c r="AD49" i="4"/>
  <c r="D50" i="4"/>
  <c r="E50" i="4"/>
  <c r="F50" i="4"/>
  <c r="G50" i="4"/>
  <c r="H50" i="4"/>
  <c r="I50" i="4"/>
  <c r="J50" i="4"/>
  <c r="K50" i="4"/>
  <c r="L50" i="4"/>
  <c r="M50" i="4"/>
  <c r="N50" i="4"/>
  <c r="O50" i="4"/>
  <c r="P50" i="4"/>
  <c r="Q50" i="4"/>
  <c r="R50" i="4"/>
  <c r="S50" i="4"/>
  <c r="T50" i="4"/>
  <c r="U50" i="4"/>
  <c r="V50" i="4"/>
  <c r="W50" i="4"/>
  <c r="X50" i="4"/>
  <c r="Y50" i="4"/>
  <c r="Z50" i="4"/>
  <c r="AA50" i="4"/>
  <c r="AB50" i="4"/>
  <c r="AC50" i="4"/>
  <c r="AD50" i="4"/>
  <c r="D51" i="4"/>
  <c r="E51" i="4"/>
  <c r="F51" i="4"/>
  <c r="G51" i="4"/>
  <c r="H51" i="4"/>
  <c r="I51" i="4"/>
  <c r="J51" i="4"/>
  <c r="K51" i="4"/>
  <c r="L51" i="4"/>
  <c r="M51" i="4"/>
  <c r="N51" i="4"/>
  <c r="O51" i="4"/>
  <c r="P51" i="4"/>
  <c r="Q51" i="4"/>
  <c r="R51" i="4"/>
  <c r="S51" i="4"/>
  <c r="T51" i="4"/>
  <c r="U51" i="4"/>
  <c r="V51" i="4"/>
  <c r="W51" i="4"/>
  <c r="X51" i="4"/>
  <c r="Y51" i="4"/>
  <c r="Z51" i="4"/>
  <c r="AA51" i="4"/>
  <c r="AB51" i="4"/>
  <c r="AC51" i="4"/>
  <c r="AD51" i="4"/>
  <c r="D52" i="4"/>
  <c r="E52" i="4"/>
  <c r="F52" i="4"/>
  <c r="G52" i="4"/>
  <c r="H52" i="4"/>
  <c r="I52" i="4"/>
  <c r="J52" i="4"/>
  <c r="K52" i="4"/>
  <c r="L52" i="4"/>
  <c r="M52" i="4"/>
  <c r="N52" i="4"/>
  <c r="O52" i="4"/>
  <c r="P52" i="4"/>
  <c r="Q52" i="4"/>
  <c r="R52" i="4"/>
  <c r="S52" i="4"/>
  <c r="T52" i="4"/>
  <c r="U52" i="4"/>
  <c r="V52" i="4"/>
  <c r="W52" i="4"/>
  <c r="X52" i="4"/>
  <c r="Y52" i="4"/>
  <c r="Z52" i="4"/>
  <c r="AA52" i="4"/>
  <c r="AB52" i="4"/>
  <c r="AC52" i="4"/>
  <c r="AD52" i="4"/>
  <c r="D53" i="4"/>
  <c r="E53" i="4"/>
  <c r="F53" i="4"/>
  <c r="G53" i="4"/>
  <c r="H53" i="4"/>
  <c r="I53" i="4"/>
  <c r="J53" i="4"/>
  <c r="K53" i="4"/>
  <c r="L53" i="4"/>
  <c r="M53" i="4"/>
  <c r="N53" i="4"/>
  <c r="O53" i="4"/>
  <c r="P53" i="4"/>
  <c r="Q53" i="4"/>
  <c r="R53" i="4"/>
  <c r="S53" i="4"/>
  <c r="T53" i="4"/>
  <c r="U53" i="4"/>
  <c r="V53" i="4"/>
  <c r="W53" i="4"/>
  <c r="X53" i="4"/>
  <c r="Y53" i="4"/>
  <c r="Z53" i="4"/>
  <c r="AA53" i="4"/>
  <c r="AB53" i="4"/>
  <c r="AC53" i="4"/>
  <c r="AD53" i="4"/>
  <c r="D54" i="4"/>
  <c r="E54" i="4"/>
  <c r="F54" i="4"/>
  <c r="G54" i="4"/>
  <c r="H54" i="4"/>
  <c r="I54" i="4"/>
  <c r="J54" i="4"/>
  <c r="K54" i="4"/>
  <c r="L54" i="4"/>
  <c r="M54" i="4"/>
  <c r="N54" i="4"/>
  <c r="O54" i="4"/>
  <c r="P54" i="4"/>
  <c r="Q54" i="4"/>
  <c r="R54" i="4"/>
  <c r="S54" i="4"/>
  <c r="T54" i="4"/>
  <c r="U54" i="4"/>
  <c r="V54" i="4"/>
  <c r="W54" i="4"/>
  <c r="X54" i="4"/>
  <c r="Y54" i="4"/>
  <c r="Z54" i="4"/>
  <c r="AA54" i="4"/>
  <c r="AB54" i="4"/>
  <c r="AC54" i="4"/>
  <c r="AD54" i="4"/>
  <c r="D55" i="4"/>
  <c r="E55" i="4"/>
  <c r="F55" i="4"/>
  <c r="G55" i="4"/>
  <c r="H55" i="4"/>
  <c r="I55" i="4"/>
  <c r="J55" i="4"/>
  <c r="K55" i="4"/>
  <c r="L55" i="4"/>
  <c r="M55" i="4"/>
  <c r="N55" i="4"/>
  <c r="O55" i="4"/>
  <c r="P55" i="4"/>
  <c r="Q55" i="4"/>
  <c r="R55" i="4"/>
  <c r="S55" i="4"/>
  <c r="T55" i="4"/>
  <c r="U55" i="4"/>
  <c r="V55" i="4"/>
  <c r="W55" i="4"/>
  <c r="X55" i="4"/>
  <c r="Y55" i="4"/>
  <c r="Z55" i="4"/>
  <c r="AA55" i="4"/>
  <c r="AB55" i="4"/>
  <c r="AC55" i="4"/>
  <c r="AD55" i="4"/>
  <c r="D56" i="4"/>
  <c r="E56" i="4"/>
  <c r="F56" i="4"/>
  <c r="G56" i="4"/>
  <c r="H56" i="4"/>
  <c r="I56" i="4"/>
  <c r="J56" i="4"/>
  <c r="K56" i="4"/>
  <c r="L56" i="4"/>
  <c r="M56" i="4"/>
  <c r="N56" i="4"/>
  <c r="O56" i="4"/>
  <c r="P56" i="4"/>
  <c r="Q56" i="4"/>
  <c r="R56" i="4"/>
  <c r="S56" i="4"/>
  <c r="T56" i="4"/>
  <c r="U56" i="4"/>
  <c r="V56" i="4"/>
  <c r="W56" i="4"/>
  <c r="X56" i="4"/>
  <c r="Y56" i="4"/>
  <c r="Z56" i="4"/>
  <c r="AA56" i="4"/>
  <c r="AB56" i="4"/>
  <c r="AC56" i="4"/>
  <c r="AD56" i="4"/>
  <c r="D57" i="4"/>
  <c r="E57" i="4"/>
  <c r="F57" i="4"/>
  <c r="G57" i="4"/>
  <c r="H57" i="4"/>
  <c r="I57" i="4"/>
  <c r="J57" i="4"/>
  <c r="K57" i="4"/>
  <c r="L57" i="4"/>
  <c r="M57" i="4"/>
  <c r="N57" i="4"/>
  <c r="O57" i="4"/>
  <c r="P57" i="4"/>
  <c r="Q57" i="4"/>
  <c r="R57" i="4"/>
  <c r="S57" i="4"/>
  <c r="T57" i="4"/>
  <c r="U57" i="4"/>
  <c r="V57" i="4"/>
  <c r="W57" i="4"/>
  <c r="X57" i="4"/>
  <c r="Y57" i="4"/>
  <c r="Z57" i="4"/>
  <c r="AA57" i="4"/>
  <c r="AB57" i="4"/>
  <c r="AC57" i="4"/>
  <c r="AD57" i="4"/>
  <c r="D58" i="4"/>
  <c r="E58" i="4"/>
  <c r="F58" i="4"/>
  <c r="G58" i="4"/>
  <c r="H58" i="4"/>
  <c r="I58" i="4"/>
  <c r="J58" i="4"/>
  <c r="K58" i="4"/>
  <c r="L58" i="4"/>
  <c r="M58" i="4"/>
  <c r="N58" i="4"/>
  <c r="O58" i="4"/>
  <c r="P58" i="4"/>
  <c r="Q58" i="4"/>
  <c r="R58" i="4"/>
  <c r="S58" i="4"/>
  <c r="T58" i="4"/>
  <c r="U58" i="4"/>
  <c r="V58" i="4"/>
  <c r="W58" i="4"/>
  <c r="X58" i="4"/>
  <c r="Y58" i="4"/>
  <c r="Z58" i="4"/>
  <c r="AA58" i="4"/>
  <c r="AB58" i="4"/>
  <c r="AC58" i="4"/>
  <c r="AD58" i="4"/>
  <c r="D59" i="4"/>
  <c r="E59" i="4"/>
  <c r="F59" i="4"/>
  <c r="G59" i="4"/>
  <c r="H59" i="4"/>
  <c r="I59" i="4"/>
  <c r="J59" i="4"/>
  <c r="K59" i="4"/>
  <c r="L59" i="4"/>
  <c r="M59" i="4"/>
  <c r="N59" i="4"/>
  <c r="O59" i="4"/>
  <c r="P59" i="4"/>
  <c r="Q59" i="4"/>
  <c r="R59" i="4"/>
  <c r="S59" i="4"/>
  <c r="T59" i="4"/>
  <c r="U59" i="4"/>
  <c r="V59" i="4"/>
  <c r="W59" i="4"/>
  <c r="X59" i="4"/>
  <c r="Y59" i="4"/>
  <c r="Z59" i="4"/>
  <c r="AA59" i="4"/>
  <c r="AB59" i="4"/>
  <c r="AC59" i="4"/>
  <c r="AD59" i="4"/>
  <c r="D60" i="4"/>
  <c r="E60" i="4"/>
  <c r="F60" i="4"/>
  <c r="G60" i="4"/>
  <c r="H60" i="4"/>
  <c r="I60" i="4"/>
  <c r="J60" i="4"/>
  <c r="K60" i="4"/>
  <c r="L60" i="4"/>
  <c r="M60" i="4"/>
  <c r="N60" i="4"/>
  <c r="O60" i="4"/>
  <c r="P60" i="4"/>
  <c r="Q60" i="4"/>
  <c r="R60" i="4"/>
  <c r="S60" i="4"/>
  <c r="T60" i="4"/>
  <c r="U60" i="4"/>
  <c r="V60" i="4"/>
  <c r="W60" i="4"/>
  <c r="X60" i="4"/>
  <c r="Y60" i="4"/>
  <c r="Z60" i="4"/>
  <c r="AA60" i="4"/>
  <c r="AB60" i="4"/>
  <c r="AC60" i="4"/>
  <c r="AD60" i="4"/>
  <c r="D61" i="4"/>
  <c r="E61" i="4"/>
  <c r="F61" i="4"/>
  <c r="G61" i="4"/>
  <c r="H61" i="4"/>
  <c r="I61" i="4"/>
  <c r="J61" i="4"/>
  <c r="K61" i="4"/>
  <c r="L61" i="4"/>
  <c r="M61" i="4"/>
  <c r="N61" i="4"/>
  <c r="O61" i="4"/>
  <c r="P61" i="4"/>
  <c r="Q61" i="4"/>
  <c r="R61" i="4"/>
  <c r="S61" i="4"/>
  <c r="T61" i="4"/>
  <c r="U61" i="4"/>
  <c r="V61" i="4"/>
  <c r="W61" i="4"/>
  <c r="X61" i="4"/>
  <c r="Y61" i="4"/>
  <c r="Z61" i="4"/>
  <c r="AA61" i="4"/>
  <c r="AB61" i="4"/>
  <c r="AC61" i="4"/>
  <c r="AD61" i="4"/>
  <c r="D62" i="4"/>
  <c r="E62" i="4"/>
  <c r="F62" i="4"/>
  <c r="G62" i="4"/>
  <c r="H62" i="4"/>
  <c r="I62" i="4"/>
  <c r="J62" i="4"/>
  <c r="K62" i="4"/>
  <c r="L62" i="4"/>
  <c r="M62" i="4"/>
  <c r="N62" i="4"/>
  <c r="O62" i="4"/>
  <c r="P62" i="4"/>
  <c r="Q62" i="4"/>
  <c r="R62" i="4"/>
  <c r="S62" i="4"/>
  <c r="T62" i="4"/>
  <c r="U62" i="4"/>
  <c r="V62" i="4"/>
  <c r="W62" i="4"/>
  <c r="X62" i="4"/>
  <c r="Y62" i="4"/>
  <c r="Z62" i="4"/>
  <c r="AA62" i="4"/>
  <c r="AB62" i="4"/>
  <c r="AC62" i="4"/>
  <c r="AD62" i="4"/>
  <c r="D63" i="4"/>
  <c r="E63" i="4"/>
  <c r="F63" i="4"/>
  <c r="G63" i="4"/>
  <c r="H63" i="4"/>
  <c r="I63" i="4"/>
  <c r="J63" i="4"/>
  <c r="K63" i="4"/>
  <c r="L63" i="4"/>
  <c r="M63" i="4"/>
  <c r="N63" i="4"/>
  <c r="O63" i="4"/>
  <c r="P63" i="4"/>
  <c r="Q63" i="4"/>
  <c r="R63" i="4"/>
  <c r="S63" i="4"/>
  <c r="T63" i="4"/>
  <c r="U63" i="4"/>
  <c r="V63" i="4"/>
  <c r="W63" i="4"/>
  <c r="X63" i="4"/>
  <c r="Y63" i="4"/>
  <c r="Z63" i="4"/>
  <c r="AA63" i="4"/>
  <c r="AB63" i="4"/>
  <c r="AC63" i="4"/>
  <c r="AD63" i="4"/>
  <c r="C39" i="4"/>
  <c r="C40" i="4"/>
  <c r="C41" i="4"/>
  <c r="C42" i="4"/>
  <c r="C43" i="4"/>
  <c r="C44" i="4"/>
  <c r="C45" i="4"/>
  <c r="C46" i="4"/>
  <c r="C47" i="4"/>
  <c r="C48" i="4"/>
  <c r="C49" i="4"/>
  <c r="C50" i="4"/>
  <c r="C51" i="4"/>
  <c r="C52" i="4"/>
  <c r="C53" i="4"/>
  <c r="C54" i="4"/>
  <c r="C55" i="4"/>
  <c r="C56" i="4"/>
  <c r="C57" i="4"/>
  <c r="C58" i="4"/>
  <c r="C59" i="4"/>
  <c r="C60" i="4"/>
  <c r="C61" i="4"/>
  <c r="C62" i="4"/>
  <c r="C63" i="4"/>
  <c r="AD10" i="4"/>
  <c r="AD11" i="4"/>
  <c r="AD12" i="4"/>
  <c r="AD13" i="4"/>
  <c r="AD14" i="4"/>
  <c r="AD15" i="4"/>
  <c r="AD16" i="4"/>
  <c r="AD17" i="4"/>
  <c r="AD18" i="4"/>
  <c r="AD19" i="4"/>
  <c r="AD20" i="4"/>
  <c r="AD21" i="4"/>
  <c r="AD22" i="4"/>
  <c r="AD23" i="4"/>
  <c r="AD24" i="4"/>
  <c r="AD25" i="4"/>
  <c r="AD26" i="4"/>
  <c r="AD27" i="4"/>
  <c r="AD28" i="4"/>
  <c r="AD29" i="4"/>
  <c r="AD30" i="4"/>
  <c r="AD31" i="4"/>
  <c r="AD32" i="4"/>
  <c r="AD33" i="4"/>
  <c r="AD34" i="4"/>
  <c r="AD54" i="13"/>
  <c r="AD46" i="13"/>
  <c r="AD47" i="13"/>
  <c r="AD48" i="13"/>
  <c r="AD49" i="13"/>
  <c r="AD50" i="13"/>
  <c r="AD51" i="13"/>
  <c r="AD52" i="13"/>
  <c r="AD53" i="13"/>
  <c r="AD55" i="13"/>
  <c r="AD56" i="13"/>
  <c r="AD57" i="13"/>
  <c r="AD58" i="13"/>
  <c r="AD45" i="13"/>
  <c r="E45" i="13"/>
  <c r="F45" i="13"/>
  <c r="G45" i="13"/>
  <c r="H45" i="13"/>
  <c r="I45" i="13"/>
  <c r="J45" i="13"/>
  <c r="K45" i="13"/>
  <c r="L45" i="13"/>
  <c r="M45" i="13"/>
  <c r="N45" i="13"/>
  <c r="O45" i="13"/>
  <c r="P45" i="13"/>
  <c r="Q45" i="13"/>
  <c r="R45" i="13"/>
  <c r="S45" i="13"/>
  <c r="T45" i="13"/>
  <c r="U45" i="13"/>
  <c r="V45" i="13"/>
  <c r="W45" i="13"/>
  <c r="X45" i="13"/>
  <c r="Y45" i="13"/>
  <c r="Z45" i="13"/>
  <c r="AA45" i="13"/>
  <c r="AB45" i="13"/>
  <c r="AC45" i="13"/>
  <c r="E46" i="13"/>
  <c r="F46" i="13"/>
  <c r="G46" i="13"/>
  <c r="H46" i="13"/>
  <c r="I46" i="13"/>
  <c r="J46" i="13"/>
  <c r="K46" i="13"/>
  <c r="L46" i="13"/>
  <c r="M46" i="13"/>
  <c r="N46" i="13"/>
  <c r="O46" i="13"/>
  <c r="P46" i="13"/>
  <c r="Q46" i="13"/>
  <c r="R46" i="13"/>
  <c r="S46" i="13"/>
  <c r="T46" i="13"/>
  <c r="U46" i="13"/>
  <c r="V46" i="13"/>
  <c r="W46" i="13"/>
  <c r="X46" i="13"/>
  <c r="Y46" i="13"/>
  <c r="Z46" i="13"/>
  <c r="AA46" i="13"/>
  <c r="AB46" i="13"/>
  <c r="AC46" i="13"/>
  <c r="E47" i="13"/>
  <c r="F47" i="13"/>
  <c r="G47" i="13"/>
  <c r="H47" i="13"/>
  <c r="I47" i="13"/>
  <c r="J47" i="13"/>
  <c r="K47" i="13"/>
  <c r="L47" i="13"/>
  <c r="M47" i="13"/>
  <c r="N47" i="13"/>
  <c r="O47" i="13"/>
  <c r="P47" i="13"/>
  <c r="Q47" i="13"/>
  <c r="R47" i="13"/>
  <c r="S47" i="13"/>
  <c r="T47" i="13"/>
  <c r="U47" i="13"/>
  <c r="V47" i="13"/>
  <c r="W47" i="13"/>
  <c r="X47" i="13"/>
  <c r="Y47" i="13"/>
  <c r="Z47" i="13"/>
  <c r="AA47" i="13"/>
  <c r="AB47" i="13"/>
  <c r="AC47" i="13"/>
  <c r="E48" i="13"/>
  <c r="F48" i="13"/>
  <c r="G48" i="13"/>
  <c r="H48" i="13"/>
  <c r="I48" i="13"/>
  <c r="J48" i="13"/>
  <c r="K48" i="13"/>
  <c r="L48" i="13"/>
  <c r="M48" i="13"/>
  <c r="N48" i="13"/>
  <c r="O48" i="13"/>
  <c r="P48" i="13"/>
  <c r="Q48" i="13"/>
  <c r="R48" i="13"/>
  <c r="S48" i="13"/>
  <c r="T48" i="13"/>
  <c r="U48" i="13"/>
  <c r="V48" i="13"/>
  <c r="W48" i="13"/>
  <c r="X48" i="13"/>
  <c r="Y48" i="13"/>
  <c r="Z48" i="13"/>
  <c r="AA48" i="13"/>
  <c r="AB48" i="13"/>
  <c r="AC48" i="13"/>
  <c r="E49" i="13"/>
  <c r="F49" i="13"/>
  <c r="G49" i="13"/>
  <c r="H49" i="13"/>
  <c r="I49" i="13"/>
  <c r="J49" i="13"/>
  <c r="K49" i="13"/>
  <c r="L49" i="13"/>
  <c r="M49" i="13"/>
  <c r="N49" i="13"/>
  <c r="O49" i="13"/>
  <c r="P49" i="13"/>
  <c r="Q49" i="13"/>
  <c r="R49" i="13"/>
  <c r="S49" i="13"/>
  <c r="T49" i="13"/>
  <c r="U49" i="13"/>
  <c r="V49" i="13"/>
  <c r="W49" i="13"/>
  <c r="X49" i="13"/>
  <c r="Y49" i="13"/>
  <c r="Z49" i="13"/>
  <c r="AA49" i="13"/>
  <c r="AB49" i="13"/>
  <c r="AC49" i="13"/>
  <c r="E50" i="13"/>
  <c r="F50" i="13"/>
  <c r="G50" i="13"/>
  <c r="H50" i="13"/>
  <c r="I50" i="13"/>
  <c r="J50" i="13"/>
  <c r="K50" i="13"/>
  <c r="L50" i="13"/>
  <c r="M50" i="13"/>
  <c r="N50" i="13"/>
  <c r="O50" i="13"/>
  <c r="P50" i="13"/>
  <c r="Q50" i="13"/>
  <c r="R50" i="13"/>
  <c r="S50" i="13"/>
  <c r="T50" i="13"/>
  <c r="U50" i="13"/>
  <c r="V50" i="13"/>
  <c r="W50" i="13"/>
  <c r="X50" i="13"/>
  <c r="Y50" i="13"/>
  <c r="Z50" i="13"/>
  <c r="AA50" i="13"/>
  <c r="AB50" i="13"/>
  <c r="AC50" i="13"/>
  <c r="E51" i="13"/>
  <c r="F51" i="13"/>
  <c r="G51" i="13"/>
  <c r="H51" i="13"/>
  <c r="I51" i="13"/>
  <c r="J51" i="13"/>
  <c r="K51" i="13"/>
  <c r="L51" i="13"/>
  <c r="M51" i="13"/>
  <c r="N51" i="13"/>
  <c r="O51" i="13"/>
  <c r="P51" i="13"/>
  <c r="Q51" i="13"/>
  <c r="R51" i="13"/>
  <c r="S51" i="13"/>
  <c r="T51" i="13"/>
  <c r="U51" i="13"/>
  <c r="V51" i="13"/>
  <c r="W51" i="13"/>
  <c r="X51" i="13"/>
  <c r="Y51" i="13"/>
  <c r="Z51" i="13"/>
  <c r="AA51" i="13"/>
  <c r="AB51" i="13"/>
  <c r="AC51" i="13"/>
  <c r="E52" i="13"/>
  <c r="F52" i="13"/>
  <c r="G52" i="13"/>
  <c r="H52" i="13"/>
  <c r="I52" i="13"/>
  <c r="J52" i="13"/>
  <c r="K52" i="13"/>
  <c r="L52" i="13"/>
  <c r="M52" i="13"/>
  <c r="N52" i="13"/>
  <c r="O52" i="13"/>
  <c r="P52" i="13"/>
  <c r="Q52" i="13"/>
  <c r="R52" i="13"/>
  <c r="S52" i="13"/>
  <c r="T52" i="13"/>
  <c r="U52" i="13"/>
  <c r="V52" i="13"/>
  <c r="W52" i="13"/>
  <c r="X52" i="13"/>
  <c r="Y52" i="13"/>
  <c r="Z52" i="13"/>
  <c r="AA52" i="13"/>
  <c r="AB52" i="13"/>
  <c r="AC52" i="13"/>
  <c r="E53" i="13"/>
  <c r="F53" i="13"/>
  <c r="G53" i="13"/>
  <c r="H53" i="13"/>
  <c r="I53" i="13"/>
  <c r="J53" i="13"/>
  <c r="K53" i="13"/>
  <c r="L53" i="13"/>
  <c r="M53" i="13"/>
  <c r="N53" i="13"/>
  <c r="O53" i="13"/>
  <c r="P53" i="13"/>
  <c r="Q53" i="13"/>
  <c r="R53" i="13"/>
  <c r="S53" i="13"/>
  <c r="T53" i="13"/>
  <c r="U53" i="13"/>
  <c r="V53" i="13"/>
  <c r="W53" i="13"/>
  <c r="X53" i="13"/>
  <c r="Y53" i="13"/>
  <c r="Z53" i="13"/>
  <c r="AA53" i="13"/>
  <c r="AB53" i="13"/>
  <c r="AC53" i="13"/>
  <c r="E54" i="13"/>
  <c r="F54" i="13"/>
  <c r="G54" i="13"/>
  <c r="H54" i="13"/>
  <c r="I54" i="13"/>
  <c r="J54" i="13"/>
  <c r="K54" i="13"/>
  <c r="L54" i="13"/>
  <c r="M54" i="13"/>
  <c r="N54" i="13"/>
  <c r="O54" i="13"/>
  <c r="P54" i="13"/>
  <c r="Q54" i="13"/>
  <c r="R54" i="13"/>
  <c r="S54" i="13"/>
  <c r="T54" i="13"/>
  <c r="U54" i="13"/>
  <c r="V54" i="13"/>
  <c r="W54" i="13"/>
  <c r="X54" i="13"/>
  <c r="Y54" i="13"/>
  <c r="Z54" i="13"/>
  <c r="AA54" i="13"/>
  <c r="AB54" i="13"/>
  <c r="AC54" i="13"/>
  <c r="E55" i="13"/>
  <c r="F55" i="13"/>
  <c r="G55" i="13"/>
  <c r="H55" i="13"/>
  <c r="I55" i="13"/>
  <c r="J55" i="13"/>
  <c r="K55" i="13"/>
  <c r="L55" i="13"/>
  <c r="M55" i="13"/>
  <c r="N55" i="13"/>
  <c r="O55" i="13"/>
  <c r="P55" i="13"/>
  <c r="Q55" i="13"/>
  <c r="R55" i="13"/>
  <c r="S55" i="13"/>
  <c r="T55" i="13"/>
  <c r="U55" i="13"/>
  <c r="V55" i="13"/>
  <c r="W55" i="13"/>
  <c r="X55" i="13"/>
  <c r="Y55" i="13"/>
  <c r="Z55" i="13"/>
  <c r="AA55" i="13"/>
  <c r="AB55" i="13"/>
  <c r="AC55" i="13"/>
  <c r="E56" i="13"/>
  <c r="F56" i="13"/>
  <c r="G56" i="13"/>
  <c r="H56" i="13"/>
  <c r="I56" i="13"/>
  <c r="J56" i="13"/>
  <c r="K56" i="13"/>
  <c r="L56" i="13"/>
  <c r="M56" i="13"/>
  <c r="N56" i="13"/>
  <c r="O56" i="13"/>
  <c r="P56" i="13"/>
  <c r="Q56" i="13"/>
  <c r="R56" i="13"/>
  <c r="S56" i="13"/>
  <c r="T56" i="13"/>
  <c r="U56" i="13"/>
  <c r="V56" i="13"/>
  <c r="W56" i="13"/>
  <c r="X56" i="13"/>
  <c r="Y56" i="13"/>
  <c r="Z56" i="13"/>
  <c r="AA56" i="13"/>
  <c r="AB56" i="13"/>
  <c r="AC56" i="13"/>
  <c r="E57" i="13"/>
  <c r="F57" i="13"/>
  <c r="G57" i="13"/>
  <c r="H57" i="13"/>
  <c r="I57" i="13"/>
  <c r="J57" i="13"/>
  <c r="K57" i="13"/>
  <c r="L57" i="13"/>
  <c r="M57" i="13"/>
  <c r="N57" i="13"/>
  <c r="O57" i="13"/>
  <c r="P57" i="13"/>
  <c r="Q57" i="13"/>
  <c r="R57" i="13"/>
  <c r="S57" i="13"/>
  <c r="T57" i="13"/>
  <c r="U57" i="13"/>
  <c r="V57" i="13"/>
  <c r="W57" i="13"/>
  <c r="X57" i="13"/>
  <c r="Y57" i="13"/>
  <c r="Z57" i="13"/>
  <c r="AA57" i="13"/>
  <c r="AB57" i="13"/>
  <c r="AC57" i="13"/>
  <c r="E58" i="13"/>
  <c r="F58" i="13"/>
  <c r="G58" i="13"/>
  <c r="H58" i="13"/>
  <c r="I58" i="13"/>
  <c r="J58" i="13"/>
  <c r="K58" i="13"/>
  <c r="L58" i="13"/>
  <c r="M58" i="13"/>
  <c r="N58" i="13"/>
  <c r="O58" i="13"/>
  <c r="P58" i="13"/>
  <c r="Q58" i="13"/>
  <c r="R58" i="13"/>
  <c r="S58" i="13"/>
  <c r="T58" i="13"/>
  <c r="U58" i="13"/>
  <c r="V58" i="13"/>
  <c r="W58" i="13"/>
  <c r="X58" i="13"/>
  <c r="Y58" i="13"/>
  <c r="Z58" i="13"/>
  <c r="AA58" i="13"/>
  <c r="AB58" i="13"/>
  <c r="AC58" i="13"/>
  <c r="D46" i="13"/>
  <c r="D47" i="13"/>
  <c r="D48" i="13"/>
  <c r="D49" i="13"/>
  <c r="D50" i="13"/>
  <c r="D51" i="13"/>
  <c r="D52" i="13"/>
  <c r="D53" i="13"/>
  <c r="D54" i="13"/>
  <c r="D55" i="13"/>
  <c r="D56" i="13"/>
  <c r="D57" i="13"/>
  <c r="D58" i="13"/>
  <c r="D27" i="13"/>
  <c r="E27" i="13"/>
  <c r="F27" i="13"/>
  <c r="G27" i="13"/>
  <c r="H27" i="13"/>
  <c r="I27" i="13"/>
  <c r="J27" i="13"/>
  <c r="K27" i="13"/>
  <c r="L27" i="13"/>
  <c r="M27" i="13"/>
  <c r="N27" i="13"/>
  <c r="O27" i="13"/>
  <c r="P27" i="13"/>
  <c r="Q27" i="13"/>
  <c r="R27" i="13"/>
  <c r="S27" i="13"/>
  <c r="T27" i="13"/>
  <c r="U27" i="13"/>
  <c r="V27" i="13"/>
  <c r="W27" i="13"/>
  <c r="X27" i="13"/>
  <c r="Y27" i="13"/>
  <c r="Z27" i="13"/>
  <c r="AA27" i="13"/>
  <c r="AB27" i="13"/>
  <c r="AC27" i="13"/>
  <c r="AD27" i="13"/>
  <c r="D28" i="13"/>
  <c r="E28" i="13"/>
  <c r="F28" i="13"/>
  <c r="G28" i="13"/>
  <c r="H28" i="13"/>
  <c r="I28" i="13"/>
  <c r="J28" i="13"/>
  <c r="K28" i="13"/>
  <c r="L28" i="13"/>
  <c r="M28" i="13"/>
  <c r="N28" i="13"/>
  <c r="O28" i="13"/>
  <c r="P28" i="13"/>
  <c r="Q28" i="13"/>
  <c r="R28" i="13"/>
  <c r="S28" i="13"/>
  <c r="T28" i="13"/>
  <c r="U28" i="13"/>
  <c r="V28" i="13"/>
  <c r="W28" i="13"/>
  <c r="X28" i="13"/>
  <c r="Y28" i="13"/>
  <c r="Z28" i="13"/>
  <c r="AA28" i="13"/>
  <c r="AB28" i="13"/>
  <c r="AC28" i="13"/>
  <c r="AD28" i="13"/>
  <c r="D29" i="13"/>
  <c r="E29" i="13"/>
  <c r="F29" i="13"/>
  <c r="G29" i="13"/>
  <c r="H29" i="13"/>
  <c r="I29" i="13"/>
  <c r="J29" i="13"/>
  <c r="K29" i="13"/>
  <c r="L29" i="13"/>
  <c r="M29" i="13"/>
  <c r="N29" i="13"/>
  <c r="O29" i="13"/>
  <c r="P29" i="13"/>
  <c r="Q29" i="13"/>
  <c r="R29" i="13"/>
  <c r="S29" i="13"/>
  <c r="T29" i="13"/>
  <c r="U29" i="13"/>
  <c r="V29" i="13"/>
  <c r="W29" i="13"/>
  <c r="X29" i="13"/>
  <c r="Y29" i="13"/>
  <c r="Z29" i="13"/>
  <c r="AA29" i="13"/>
  <c r="AB29" i="13"/>
  <c r="AC29" i="13"/>
  <c r="AD29" i="13"/>
  <c r="D30" i="13"/>
  <c r="E30" i="13"/>
  <c r="F30" i="13"/>
  <c r="G30" i="13"/>
  <c r="H30" i="13"/>
  <c r="I30" i="13"/>
  <c r="J30" i="13"/>
  <c r="K30" i="13"/>
  <c r="L30" i="13"/>
  <c r="M30" i="13"/>
  <c r="N30" i="13"/>
  <c r="O30" i="13"/>
  <c r="P30" i="13"/>
  <c r="Q30" i="13"/>
  <c r="R30" i="13"/>
  <c r="S30" i="13"/>
  <c r="T30" i="13"/>
  <c r="U30" i="13"/>
  <c r="V30" i="13"/>
  <c r="W30" i="13"/>
  <c r="X30" i="13"/>
  <c r="Y30" i="13"/>
  <c r="Z30" i="13"/>
  <c r="AA30" i="13"/>
  <c r="AB30" i="13"/>
  <c r="AC30" i="13"/>
  <c r="AD30" i="13"/>
  <c r="D31" i="13"/>
  <c r="E31" i="13"/>
  <c r="F31" i="13"/>
  <c r="G31" i="13"/>
  <c r="H31" i="13"/>
  <c r="I31" i="13"/>
  <c r="J31" i="13"/>
  <c r="K31" i="13"/>
  <c r="L31" i="13"/>
  <c r="M31" i="13"/>
  <c r="N31" i="13"/>
  <c r="O31" i="13"/>
  <c r="P31" i="13"/>
  <c r="Q31" i="13"/>
  <c r="R31" i="13"/>
  <c r="S31" i="13"/>
  <c r="T31" i="13"/>
  <c r="U31" i="13"/>
  <c r="V31" i="13"/>
  <c r="W31" i="13"/>
  <c r="X31" i="13"/>
  <c r="Y31" i="13"/>
  <c r="Z31" i="13"/>
  <c r="AA31" i="13"/>
  <c r="AB31" i="13"/>
  <c r="AC31" i="13"/>
  <c r="AD31" i="13"/>
  <c r="D32" i="13"/>
  <c r="E32" i="13"/>
  <c r="F32" i="13"/>
  <c r="G32" i="13"/>
  <c r="H32" i="13"/>
  <c r="I32" i="13"/>
  <c r="J32" i="13"/>
  <c r="K32" i="13"/>
  <c r="L32" i="13"/>
  <c r="M32" i="13"/>
  <c r="N32" i="13"/>
  <c r="O32" i="13"/>
  <c r="P32" i="13"/>
  <c r="Q32" i="13"/>
  <c r="R32" i="13"/>
  <c r="S32" i="13"/>
  <c r="T32" i="13"/>
  <c r="U32" i="13"/>
  <c r="V32" i="13"/>
  <c r="W32" i="13"/>
  <c r="X32" i="13"/>
  <c r="Y32" i="13"/>
  <c r="Z32" i="13"/>
  <c r="AA32" i="13"/>
  <c r="AB32" i="13"/>
  <c r="AC32" i="13"/>
  <c r="AD32" i="13"/>
  <c r="D33" i="13"/>
  <c r="E33" i="13"/>
  <c r="F33" i="13"/>
  <c r="G33" i="13"/>
  <c r="H33" i="13"/>
  <c r="I33" i="13"/>
  <c r="J33" i="13"/>
  <c r="K33" i="13"/>
  <c r="L33" i="13"/>
  <c r="M33" i="13"/>
  <c r="N33" i="13"/>
  <c r="O33" i="13"/>
  <c r="P33" i="13"/>
  <c r="Q33" i="13"/>
  <c r="R33" i="13"/>
  <c r="S33" i="13"/>
  <c r="T33" i="13"/>
  <c r="U33" i="13"/>
  <c r="V33" i="13"/>
  <c r="W33" i="13"/>
  <c r="X33" i="13"/>
  <c r="Y33" i="13"/>
  <c r="Z33" i="13"/>
  <c r="AA33" i="13"/>
  <c r="AB33" i="13"/>
  <c r="AC33" i="13"/>
  <c r="AD33" i="13"/>
  <c r="D34" i="13"/>
  <c r="E34" i="13"/>
  <c r="F34" i="13"/>
  <c r="G34" i="13"/>
  <c r="H34" i="13"/>
  <c r="I34" i="13"/>
  <c r="J34" i="13"/>
  <c r="K34" i="13"/>
  <c r="L34" i="13"/>
  <c r="M34" i="13"/>
  <c r="N34" i="13"/>
  <c r="O34" i="13"/>
  <c r="P34" i="13"/>
  <c r="Q34" i="13"/>
  <c r="R34" i="13"/>
  <c r="S34" i="13"/>
  <c r="T34" i="13"/>
  <c r="U34" i="13"/>
  <c r="V34" i="13"/>
  <c r="W34" i="13"/>
  <c r="X34" i="13"/>
  <c r="Y34" i="13"/>
  <c r="Z34" i="13"/>
  <c r="AA34" i="13"/>
  <c r="AB34" i="13"/>
  <c r="AC34" i="13"/>
  <c r="AD34" i="13"/>
  <c r="D35" i="13"/>
  <c r="E35" i="13"/>
  <c r="F35" i="13"/>
  <c r="G35" i="13"/>
  <c r="H35" i="13"/>
  <c r="I35" i="13"/>
  <c r="J35" i="13"/>
  <c r="K35" i="13"/>
  <c r="L35" i="13"/>
  <c r="M35" i="13"/>
  <c r="N35" i="13"/>
  <c r="O35" i="13"/>
  <c r="P35" i="13"/>
  <c r="Q35" i="13"/>
  <c r="R35" i="13"/>
  <c r="S35" i="13"/>
  <c r="T35" i="13"/>
  <c r="U35" i="13"/>
  <c r="V35" i="13"/>
  <c r="W35" i="13"/>
  <c r="X35" i="13"/>
  <c r="Y35" i="13"/>
  <c r="Z35" i="13"/>
  <c r="AA35" i="13"/>
  <c r="AB35" i="13"/>
  <c r="AC35" i="13"/>
  <c r="AD35" i="13"/>
  <c r="D36" i="13"/>
  <c r="E36" i="13"/>
  <c r="F36" i="13"/>
  <c r="G36" i="13"/>
  <c r="H36" i="13"/>
  <c r="I36" i="13"/>
  <c r="J36" i="13"/>
  <c r="K36" i="13"/>
  <c r="L36" i="13"/>
  <c r="M36" i="13"/>
  <c r="N36" i="13"/>
  <c r="O36" i="13"/>
  <c r="P36" i="13"/>
  <c r="Q36" i="13"/>
  <c r="R36" i="13"/>
  <c r="S36" i="13"/>
  <c r="T36" i="13"/>
  <c r="U36" i="13"/>
  <c r="V36" i="13"/>
  <c r="W36" i="13"/>
  <c r="X36" i="13"/>
  <c r="Y36" i="13"/>
  <c r="Z36" i="13"/>
  <c r="AA36" i="13"/>
  <c r="AB36" i="13"/>
  <c r="AC36" i="13"/>
  <c r="AD36" i="13"/>
  <c r="D37" i="13"/>
  <c r="E37" i="13"/>
  <c r="F37" i="13"/>
  <c r="G37" i="13"/>
  <c r="H37" i="13"/>
  <c r="I37" i="13"/>
  <c r="J37" i="13"/>
  <c r="K37" i="13"/>
  <c r="L37" i="13"/>
  <c r="M37" i="13"/>
  <c r="N37" i="13"/>
  <c r="O37" i="13"/>
  <c r="P37" i="13"/>
  <c r="Q37" i="13"/>
  <c r="R37" i="13"/>
  <c r="S37" i="13"/>
  <c r="T37" i="13"/>
  <c r="U37" i="13"/>
  <c r="V37" i="13"/>
  <c r="W37" i="13"/>
  <c r="X37" i="13"/>
  <c r="Y37" i="13"/>
  <c r="Z37" i="13"/>
  <c r="AA37" i="13"/>
  <c r="AB37" i="13"/>
  <c r="AC37" i="13"/>
  <c r="AD37" i="13"/>
  <c r="D38" i="13"/>
  <c r="E38" i="13"/>
  <c r="F38" i="13"/>
  <c r="G38" i="13"/>
  <c r="H38" i="13"/>
  <c r="I38" i="13"/>
  <c r="J38" i="13"/>
  <c r="K38" i="13"/>
  <c r="L38" i="13"/>
  <c r="M38" i="13"/>
  <c r="N38" i="13"/>
  <c r="O38" i="13"/>
  <c r="P38" i="13"/>
  <c r="Q38" i="13"/>
  <c r="R38" i="13"/>
  <c r="S38" i="13"/>
  <c r="T38" i="13"/>
  <c r="U38" i="13"/>
  <c r="V38" i="13"/>
  <c r="W38" i="13"/>
  <c r="X38" i="13"/>
  <c r="Y38" i="13"/>
  <c r="Z38" i="13"/>
  <c r="AA38" i="13"/>
  <c r="AB38" i="13"/>
  <c r="AC38" i="13"/>
  <c r="AD38" i="13"/>
  <c r="D39" i="13"/>
  <c r="E39" i="13"/>
  <c r="F39" i="13"/>
  <c r="G39" i="13"/>
  <c r="H39" i="13"/>
  <c r="I39" i="13"/>
  <c r="J39" i="13"/>
  <c r="K39" i="13"/>
  <c r="L39" i="13"/>
  <c r="M39" i="13"/>
  <c r="N39" i="13"/>
  <c r="O39" i="13"/>
  <c r="P39" i="13"/>
  <c r="Q39" i="13"/>
  <c r="R39" i="13"/>
  <c r="S39" i="13"/>
  <c r="T39" i="13"/>
  <c r="U39" i="13"/>
  <c r="V39" i="13"/>
  <c r="W39" i="13"/>
  <c r="X39" i="13"/>
  <c r="Y39" i="13"/>
  <c r="Z39" i="13"/>
  <c r="AA39" i="13"/>
  <c r="AB39" i="13"/>
  <c r="AC39" i="13"/>
  <c r="AD39" i="13"/>
  <c r="D40" i="13"/>
  <c r="E40" i="13"/>
  <c r="F40" i="13"/>
  <c r="G40" i="13"/>
  <c r="H40" i="13"/>
  <c r="I40" i="13"/>
  <c r="J40" i="13"/>
  <c r="K40" i="13"/>
  <c r="L40" i="13"/>
  <c r="M40" i="13"/>
  <c r="N40" i="13"/>
  <c r="O40" i="13"/>
  <c r="P40" i="13"/>
  <c r="Q40" i="13"/>
  <c r="R40" i="13"/>
  <c r="S40" i="13"/>
  <c r="T40" i="13"/>
  <c r="U40" i="13"/>
  <c r="V40" i="13"/>
  <c r="W40" i="13"/>
  <c r="X40" i="13"/>
  <c r="Y40" i="13"/>
  <c r="Z40" i="13"/>
  <c r="AA40" i="13"/>
  <c r="AB40" i="13"/>
  <c r="AC40" i="13"/>
  <c r="AD40" i="13"/>
  <c r="D41" i="13"/>
  <c r="E41" i="13"/>
  <c r="F41" i="13"/>
  <c r="G41" i="13"/>
  <c r="H41" i="13"/>
  <c r="I41" i="13"/>
  <c r="J41" i="13"/>
  <c r="K41" i="13"/>
  <c r="L41" i="13"/>
  <c r="M41" i="13"/>
  <c r="N41" i="13"/>
  <c r="O41" i="13"/>
  <c r="P41" i="13"/>
  <c r="Q41" i="13"/>
  <c r="R41" i="13"/>
  <c r="S41" i="13"/>
  <c r="T41" i="13"/>
  <c r="U41" i="13"/>
  <c r="V41" i="13"/>
  <c r="W41" i="13"/>
  <c r="X41" i="13"/>
  <c r="Y41" i="13"/>
  <c r="Z41" i="13"/>
  <c r="AA41" i="13"/>
  <c r="AB41" i="13"/>
  <c r="AC41" i="13"/>
  <c r="AD41" i="13"/>
  <c r="C28" i="13"/>
  <c r="C29" i="13"/>
  <c r="C30" i="13"/>
  <c r="C31" i="13"/>
  <c r="C32" i="13"/>
  <c r="C33" i="13"/>
  <c r="C34" i="13"/>
  <c r="C35" i="13"/>
  <c r="C36" i="13"/>
  <c r="C37" i="13"/>
  <c r="C38" i="13"/>
  <c r="C39" i="13"/>
  <c r="C40" i="13"/>
  <c r="C41" i="13"/>
  <c r="AD10" i="13"/>
  <c r="AD11" i="13"/>
  <c r="AD12" i="13"/>
  <c r="AD13" i="13"/>
  <c r="AD14" i="13"/>
  <c r="AD15" i="13"/>
  <c r="AD16" i="13"/>
  <c r="AD17" i="13"/>
  <c r="AD18" i="13"/>
  <c r="AD19" i="13"/>
  <c r="AD20" i="13"/>
  <c r="AD21" i="13"/>
  <c r="AD22" i="13"/>
  <c r="AD23" i="13"/>
  <c r="AD9" i="13"/>
  <c r="AD44" i="12"/>
  <c r="AD45" i="12"/>
  <c r="AD46" i="12"/>
  <c r="AD47" i="12"/>
  <c r="AD48" i="12"/>
  <c r="AD49" i="12"/>
  <c r="AD50" i="12"/>
  <c r="AD51" i="12"/>
  <c r="AD52" i="12"/>
  <c r="AD53" i="12"/>
  <c r="AD54" i="12"/>
  <c r="AD55" i="12"/>
  <c r="AD56" i="12"/>
  <c r="AD43" i="12"/>
  <c r="E43" i="12"/>
  <c r="F43" i="12"/>
  <c r="G43" i="12"/>
  <c r="H43" i="12"/>
  <c r="I43" i="12"/>
  <c r="J43" i="12"/>
  <c r="K43" i="12"/>
  <c r="L43" i="12"/>
  <c r="M43" i="12"/>
  <c r="N43" i="12"/>
  <c r="O43" i="12"/>
  <c r="P43" i="12"/>
  <c r="Q43" i="12"/>
  <c r="R43" i="12"/>
  <c r="S43" i="12"/>
  <c r="T43" i="12"/>
  <c r="U43" i="12"/>
  <c r="V43" i="12"/>
  <c r="W43" i="12"/>
  <c r="X43" i="12"/>
  <c r="Y43" i="12"/>
  <c r="Z43" i="12"/>
  <c r="AA43" i="12"/>
  <c r="AB43" i="12"/>
  <c r="AC43" i="12"/>
  <c r="E44" i="12"/>
  <c r="F44" i="12"/>
  <c r="G44" i="12"/>
  <c r="H44" i="12"/>
  <c r="I44" i="12"/>
  <c r="J44" i="12"/>
  <c r="K44" i="12"/>
  <c r="L44" i="12"/>
  <c r="M44" i="12"/>
  <c r="N44" i="12"/>
  <c r="O44" i="12"/>
  <c r="P44" i="12"/>
  <c r="Q44" i="12"/>
  <c r="R44" i="12"/>
  <c r="S44" i="12"/>
  <c r="T44" i="12"/>
  <c r="U44" i="12"/>
  <c r="V44" i="12"/>
  <c r="W44" i="12"/>
  <c r="X44" i="12"/>
  <c r="Y44" i="12"/>
  <c r="Z44" i="12"/>
  <c r="AA44" i="12"/>
  <c r="AB44" i="12"/>
  <c r="AC44" i="12"/>
  <c r="E45" i="12"/>
  <c r="F45" i="12"/>
  <c r="G45" i="12"/>
  <c r="H45" i="12"/>
  <c r="I45" i="12"/>
  <c r="J45" i="12"/>
  <c r="K45" i="12"/>
  <c r="L45" i="12"/>
  <c r="M45" i="12"/>
  <c r="N45" i="12"/>
  <c r="O45" i="12"/>
  <c r="P45" i="12"/>
  <c r="Q45" i="12"/>
  <c r="R45" i="12"/>
  <c r="S45" i="12"/>
  <c r="T45" i="12"/>
  <c r="U45" i="12"/>
  <c r="V45" i="12"/>
  <c r="W45" i="12"/>
  <c r="X45" i="12"/>
  <c r="Y45" i="12"/>
  <c r="Z45" i="12"/>
  <c r="AA45" i="12"/>
  <c r="AB45" i="12"/>
  <c r="AC45" i="12"/>
  <c r="E46" i="12"/>
  <c r="F46" i="12"/>
  <c r="G46" i="12"/>
  <c r="H46" i="12"/>
  <c r="I46" i="12"/>
  <c r="J46" i="12"/>
  <c r="K46" i="12"/>
  <c r="L46" i="12"/>
  <c r="M46" i="12"/>
  <c r="N46" i="12"/>
  <c r="O46" i="12"/>
  <c r="P46" i="12"/>
  <c r="Q46" i="12"/>
  <c r="R46" i="12"/>
  <c r="S46" i="12"/>
  <c r="T46" i="12"/>
  <c r="U46" i="12"/>
  <c r="V46" i="12"/>
  <c r="W46" i="12"/>
  <c r="X46" i="12"/>
  <c r="Y46" i="12"/>
  <c r="Z46" i="12"/>
  <c r="AA46" i="12"/>
  <c r="AB46" i="12"/>
  <c r="AC46" i="12"/>
  <c r="E47" i="12"/>
  <c r="F47" i="12"/>
  <c r="G47" i="12"/>
  <c r="H47" i="12"/>
  <c r="I47" i="12"/>
  <c r="J47" i="12"/>
  <c r="K47" i="12"/>
  <c r="L47" i="12"/>
  <c r="M47" i="12"/>
  <c r="N47" i="12"/>
  <c r="O47" i="12"/>
  <c r="P47" i="12"/>
  <c r="Q47" i="12"/>
  <c r="R47" i="12"/>
  <c r="S47" i="12"/>
  <c r="T47" i="12"/>
  <c r="U47" i="12"/>
  <c r="V47" i="12"/>
  <c r="W47" i="12"/>
  <c r="X47" i="12"/>
  <c r="Y47" i="12"/>
  <c r="Z47" i="12"/>
  <c r="AA47" i="12"/>
  <c r="AB47" i="12"/>
  <c r="AC47" i="12"/>
  <c r="E48" i="12"/>
  <c r="F48" i="12"/>
  <c r="G48" i="12"/>
  <c r="H48" i="12"/>
  <c r="I48" i="12"/>
  <c r="J48" i="12"/>
  <c r="K48" i="12"/>
  <c r="L48" i="12"/>
  <c r="M48" i="12"/>
  <c r="N48" i="12"/>
  <c r="O48" i="12"/>
  <c r="P48" i="12"/>
  <c r="Q48" i="12"/>
  <c r="R48" i="12"/>
  <c r="S48" i="12"/>
  <c r="T48" i="12"/>
  <c r="U48" i="12"/>
  <c r="V48" i="12"/>
  <c r="W48" i="12"/>
  <c r="X48" i="12"/>
  <c r="Y48" i="12"/>
  <c r="Z48" i="12"/>
  <c r="AA48" i="12"/>
  <c r="AB48" i="12"/>
  <c r="AC48" i="12"/>
  <c r="E49" i="12"/>
  <c r="F49" i="12"/>
  <c r="G49" i="12"/>
  <c r="H49" i="12"/>
  <c r="I49" i="12"/>
  <c r="J49" i="12"/>
  <c r="K49" i="12"/>
  <c r="L49" i="12"/>
  <c r="M49" i="12"/>
  <c r="N49" i="12"/>
  <c r="O49" i="12"/>
  <c r="P49" i="12"/>
  <c r="Q49" i="12"/>
  <c r="R49" i="12"/>
  <c r="S49" i="12"/>
  <c r="T49" i="12"/>
  <c r="U49" i="12"/>
  <c r="V49" i="12"/>
  <c r="W49" i="12"/>
  <c r="X49" i="12"/>
  <c r="Y49" i="12"/>
  <c r="Z49" i="12"/>
  <c r="AA49" i="12"/>
  <c r="AB49" i="12"/>
  <c r="AC49" i="12"/>
  <c r="E50" i="12"/>
  <c r="F50" i="12"/>
  <c r="G50" i="12"/>
  <c r="H50" i="12"/>
  <c r="I50" i="12"/>
  <c r="J50" i="12"/>
  <c r="K50" i="12"/>
  <c r="L50" i="12"/>
  <c r="M50" i="12"/>
  <c r="N50" i="12"/>
  <c r="O50" i="12"/>
  <c r="P50" i="12"/>
  <c r="Q50" i="12"/>
  <c r="R50" i="12"/>
  <c r="S50" i="12"/>
  <c r="T50" i="12"/>
  <c r="U50" i="12"/>
  <c r="V50" i="12"/>
  <c r="W50" i="12"/>
  <c r="X50" i="12"/>
  <c r="Y50" i="12"/>
  <c r="Z50" i="12"/>
  <c r="AA50" i="12"/>
  <c r="AB50" i="12"/>
  <c r="AC50" i="12"/>
  <c r="E51" i="12"/>
  <c r="F51" i="12"/>
  <c r="G51" i="12"/>
  <c r="H51" i="12"/>
  <c r="I51" i="12"/>
  <c r="J51" i="12"/>
  <c r="K51" i="12"/>
  <c r="L51" i="12"/>
  <c r="M51" i="12"/>
  <c r="N51" i="12"/>
  <c r="O51" i="12"/>
  <c r="P51" i="12"/>
  <c r="Q51" i="12"/>
  <c r="R51" i="12"/>
  <c r="S51" i="12"/>
  <c r="T51" i="12"/>
  <c r="U51" i="12"/>
  <c r="V51" i="12"/>
  <c r="W51" i="12"/>
  <c r="X51" i="12"/>
  <c r="Y51" i="12"/>
  <c r="Z51" i="12"/>
  <c r="AA51" i="12"/>
  <c r="AB51" i="12"/>
  <c r="AC51" i="12"/>
  <c r="E52" i="12"/>
  <c r="F52" i="12"/>
  <c r="G52" i="12"/>
  <c r="H52" i="12"/>
  <c r="I52" i="12"/>
  <c r="J52" i="12"/>
  <c r="K52" i="12"/>
  <c r="L52" i="12"/>
  <c r="M52" i="12"/>
  <c r="N52" i="12"/>
  <c r="O52" i="12"/>
  <c r="P52" i="12"/>
  <c r="Q52" i="12"/>
  <c r="R52" i="12"/>
  <c r="S52" i="12"/>
  <c r="T52" i="12"/>
  <c r="U52" i="12"/>
  <c r="V52" i="12"/>
  <c r="W52" i="12"/>
  <c r="X52" i="12"/>
  <c r="Y52" i="12"/>
  <c r="Z52" i="12"/>
  <c r="AA52" i="12"/>
  <c r="AB52" i="12"/>
  <c r="AC52" i="12"/>
  <c r="E53" i="12"/>
  <c r="F53" i="12"/>
  <c r="G53" i="12"/>
  <c r="H53" i="12"/>
  <c r="I53" i="12"/>
  <c r="J53" i="12"/>
  <c r="K53" i="12"/>
  <c r="L53" i="12"/>
  <c r="M53" i="12"/>
  <c r="N53" i="12"/>
  <c r="O53" i="12"/>
  <c r="P53" i="12"/>
  <c r="Q53" i="12"/>
  <c r="R53" i="12"/>
  <c r="S53" i="12"/>
  <c r="T53" i="12"/>
  <c r="U53" i="12"/>
  <c r="V53" i="12"/>
  <c r="W53" i="12"/>
  <c r="X53" i="12"/>
  <c r="Y53" i="12"/>
  <c r="Z53" i="12"/>
  <c r="AA53" i="12"/>
  <c r="AB53" i="12"/>
  <c r="AC53" i="12"/>
  <c r="E54" i="12"/>
  <c r="F54" i="12"/>
  <c r="G54" i="12"/>
  <c r="H54" i="12"/>
  <c r="I54" i="12"/>
  <c r="J54" i="12"/>
  <c r="K54" i="12"/>
  <c r="L54" i="12"/>
  <c r="M54" i="12"/>
  <c r="N54" i="12"/>
  <c r="O54" i="12"/>
  <c r="P54" i="12"/>
  <c r="Q54" i="12"/>
  <c r="R54" i="12"/>
  <c r="S54" i="12"/>
  <c r="T54" i="12"/>
  <c r="U54" i="12"/>
  <c r="V54" i="12"/>
  <c r="W54" i="12"/>
  <c r="X54" i="12"/>
  <c r="Y54" i="12"/>
  <c r="Z54" i="12"/>
  <c r="AA54" i="12"/>
  <c r="AB54" i="12"/>
  <c r="AC54" i="12"/>
  <c r="E55" i="12"/>
  <c r="F55" i="12"/>
  <c r="G55" i="12"/>
  <c r="H55" i="12"/>
  <c r="I55" i="12"/>
  <c r="J55" i="12"/>
  <c r="K55" i="12"/>
  <c r="L55" i="12"/>
  <c r="M55" i="12"/>
  <c r="N55" i="12"/>
  <c r="O55" i="12"/>
  <c r="P55" i="12"/>
  <c r="Q55" i="12"/>
  <c r="R55" i="12"/>
  <c r="S55" i="12"/>
  <c r="T55" i="12"/>
  <c r="U55" i="12"/>
  <c r="V55" i="12"/>
  <c r="W55" i="12"/>
  <c r="X55" i="12"/>
  <c r="Y55" i="12"/>
  <c r="Z55" i="12"/>
  <c r="AA55" i="12"/>
  <c r="AB55" i="12"/>
  <c r="AC55" i="12"/>
  <c r="E56" i="12"/>
  <c r="F56" i="12"/>
  <c r="G56" i="12"/>
  <c r="H56" i="12"/>
  <c r="I56" i="12"/>
  <c r="J56" i="12"/>
  <c r="K56" i="12"/>
  <c r="L56" i="12"/>
  <c r="M56" i="12"/>
  <c r="N56" i="12"/>
  <c r="O56" i="12"/>
  <c r="P56" i="12"/>
  <c r="Q56" i="12"/>
  <c r="R56" i="12"/>
  <c r="S56" i="12"/>
  <c r="T56" i="12"/>
  <c r="U56" i="12"/>
  <c r="V56" i="12"/>
  <c r="W56" i="12"/>
  <c r="X56" i="12"/>
  <c r="Y56" i="12"/>
  <c r="Z56" i="12"/>
  <c r="AA56" i="12"/>
  <c r="AB56" i="12"/>
  <c r="AC56" i="12"/>
  <c r="D44" i="12"/>
  <c r="D45" i="12"/>
  <c r="D46" i="12"/>
  <c r="D47" i="12"/>
  <c r="D48" i="12"/>
  <c r="D49" i="12"/>
  <c r="D50" i="12"/>
  <c r="D51" i="12"/>
  <c r="D52" i="12"/>
  <c r="D53" i="12"/>
  <c r="D54" i="12"/>
  <c r="D55" i="12"/>
  <c r="D56" i="12"/>
  <c r="D43" i="12"/>
  <c r="D26" i="12"/>
  <c r="E26" i="12"/>
  <c r="F26" i="12"/>
  <c r="G26" i="12"/>
  <c r="H26" i="12"/>
  <c r="I26" i="12"/>
  <c r="J26" i="12"/>
  <c r="K26" i="12"/>
  <c r="L26" i="12"/>
  <c r="M26" i="12"/>
  <c r="N26" i="12"/>
  <c r="O26" i="12"/>
  <c r="P26" i="12"/>
  <c r="Q26" i="12"/>
  <c r="R26" i="12"/>
  <c r="S26" i="12"/>
  <c r="T26" i="12"/>
  <c r="U26" i="12"/>
  <c r="V26" i="12"/>
  <c r="W26" i="12"/>
  <c r="X26" i="12"/>
  <c r="Y26" i="12"/>
  <c r="Z26" i="12"/>
  <c r="AA26" i="12"/>
  <c r="AB26" i="12"/>
  <c r="AC26" i="12"/>
  <c r="AD26" i="12"/>
  <c r="D27" i="12"/>
  <c r="E27" i="12"/>
  <c r="F27" i="12"/>
  <c r="G27" i="12"/>
  <c r="H27" i="12"/>
  <c r="I27" i="12"/>
  <c r="J27" i="12"/>
  <c r="K27" i="12"/>
  <c r="L27" i="12"/>
  <c r="M27" i="12"/>
  <c r="N27" i="12"/>
  <c r="O27" i="12"/>
  <c r="P27" i="12"/>
  <c r="Q27" i="12"/>
  <c r="R27" i="12"/>
  <c r="S27" i="12"/>
  <c r="T27" i="12"/>
  <c r="U27" i="12"/>
  <c r="V27" i="12"/>
  <c r="W27" i="12"/>
  <c r="X27" i="12"/>
  <c r="Y27" i="12"/>
  <c r="Z27" i="12"/>
  <c r="AA27" i="12"/>
  <c r="AB27" i="12"/>
  <c r="AC27" i="12"/>
  <c r="AD27" i="12"/>
  <c r="D28" i="12"/>
  <c r="E28" i="12"/>
  <c r="F28" i="12"/>
  <c r="G28" i="12"/>
  <c r="H28" i="12"/>
  <c r="I28" i="12"/>
  <c r="J28" i="12"/>
  <c r="K28" i="12"/>
  <c r="L28" i="12"/>
  <c r="M28" i="12"/>
  <c r="N28" i="12"/>
  <c r="O28" i="12"/>
  <c r="P28" i="12"/>
  <c r="Q28" i="12"/>
  <c r="R28" i="12"/>
  <c r="S28" i="12"/>
  <c r="T28" i="12"/>
  <c r="U28" i="12"/>
  <c r="V28" i="12"/>
  <c r="W28" i="12"/>
  <c r="X28" i="12"/>
  <c r="Y28" i="12"/>
  <c r="Z28" i="12"/>
  <c r="AA28" i="12"/>
  <c r="AB28" i="12"/>
  <c r="AC28" i="12"/>
  <c r="AD28" i="12"/>
  <c r="D29" i="12"/>
  <c r="E29" i="12"/>
  <c r="F29" i="12"/>
  <c r="G29" i="12"/>
  <c r="H29" i="12"/>
  <c r="I29" i="12"/>
  <c r="J29" i="12"/>
  <c r="K29" i="12"/>
  <c r="L29" i="12"/>
  <c r="M29" i="12"/>
  <c r="N29" i="12"/>
  <c r="O29" i="12"/>
  <c r="P29" i="12"/>
  <c r="Q29" i="12"/>
  <c r="R29" i="12"/>
  <c r="S29" i="12"/>
  <c r="T29" i="12"/>
  <c r="U29" i="12"/>
  <c r="V29" i="12"/>
  <c r="W29" i="12"/>
  <c r="X29" i="12"/>
  <c r="Y29" i="12"/>
  <c r="Z29" i="12"/>
  <c r="AA29" i="12"/>
  <c r="AB29" i="12"/>
  <c r="AC29" i="12"/>
  <c r="AD29" i="12"/>
  <c r="D30" i="12"/>
  <c r="E30" i="12"/>
  <c r="F30" i="12"/>
  <c r="G30" i="12"/>
  <c r="H30" i="12"/>
  <c r="I30" i="12"/>
  <c r="J30" i="12"/>
  <c r="K30" i="12"/>
  <c r="L30" i="12"/>
  <c r="M30" i="12"/>
  <c r="N30" i="12"/>
  <c r="O30" i="12"/>
  <c r="P30" i="12"/>
  <c r="Q30" i="12"/>
  <c r="R30" i="12"/>
  <c r="S30" i="12"/>
  <c r="T30" i="12"/>
  <c r="U30" i="12"/>
  <c r="V30" i="12"/>
  <c r="W30" i="12"/>
  <c r="X30" i="12"/>
  <c r="Y30" i="12"/>
  <c r="Z30" i="12"/>
  <c r="AA30" i="12"/>
  <c r="AB30" i="12"/>
  <c r="AC30" i="12"/>
  <c r="AD30" i="12"/>
  <c r="D31" i="12"/>
  <c r="E31" i="12"/>
  <c r="F31" i="12"/>
  <c r="G31" i="12"/>
  <c r="H31" i="12"/>
  <c r="I31" i="12"/>
  <c r="J31" i="12"/>
  <c r="K31" i="12"/>
  <c r="L31" i="12"/>
  <c r="M31" i="12"/>
  <c r="N31" i="12"/>
  <c r="O31" i="12"/>
  <c r="P31" i="12"/>
  <c r="Q31" i="12"/>
  <c r="R31" i="12"/>
  <c r="S31" i="12"/>
  <c r="T31" i="12"/>
  <c r="U31" i="12"/>
  <c r="V31" i="12"/>
  <c r="W31" i="12"/>
  <c r="X31" i="12"/>
  <c r="Y31" i="12"/>
  <c r="Z31" i="12"/>
  <c r="AA31" i="12"/>
  <c r="AB31" i="12"/>
  <c r="AC31" i="12"/>
  <c r="AD31" i="12"/>
  <c r="D32" i="12"/>
  <c r="E32" i="12"/>
  <c r="F32" i="12"/>
  <c r="G32" i="12"/>
  <c r="H32" i="12"/>
  <c r="I32" i="12"/>
  <c r="J32" i="12"/>
  <c r="K32" i="12"/>
  <c r="L32" i="12"/>
  <c r="M32" i="12"/>
  <c r="N32" i="12"/>
  <c r="O32" i="12"/>
  <c r="P32" i="12"/>
  <c r="Q32" i="12"/>
  <c r="R32" i="12"/>
  <c r="S32" i="12"/>
  <c r="T32" i="12"/>
  <c r="U32" i="12"/>
  <c r="V32" i="12"/>
  <c r="W32" i="12"/>
  <c r="X32" i="12"/>
  <c r="Y32" i="12"/>
  <c r="Z32" i="12"/>
  <c r="AA32" i="12"/>
  <c r="AB32" i="12"/>
  <c r="AC32" i="12"/>
  <c r="AD32" i="12"/>
  <c r="D33" i="12"/>
  <c r="E33" i="12"/>
  <c r="F33" i="12"/>
  <c r="G33" i="12"/>
  <c r="H33" i="12"/>
  <c r="I33" i="12"/>
  <c r="J33" i="12"/>
  <c r="K33" i="12"/>
  <c r="L33" i="12"/>
  <c r="M33" i="12"/>
  <c r="N33" i="12"/>
  <c r="O33" i="12"/>
  <c r="P33" i="12"/>
  <c r="Q33" i="12"/>
  <c r="R33" i="12"/>
  <c r="S33" i="12"/>
  <c r="T33" i="12"/>
  <c r="U33" i="12"/>
  <c r="V33" i="12"/>
  <c r="W33" i="12"/>
  <c r="X33" i="12"/>
  <c r="Y33" i="12"/>
  <c r="Z33" i="12"/>
  <c r="AA33" i="12"/>
  <c r="AB33" i="12"/>
  <c r="AC33" i="12"/>
  <c r="AD33" i="12"/>
  <c r="D34" i="12"/>
  <c r="E34" i="12"/>
  <c r="F34" i="12"/>
  <c r="G34" i="12"/>
  <c r="H34" i="12"/>
  <c r="I34" i="12"/>
  <c r="J34" i="12"/>
  <c r="K34" i="12"/>
  <c r="L34" i="12"/>
  <c r="M34" i="12"/>
  <c r="N34" i="12"/>
  <c r="O34" i="12"/>
  <c r="P34" i="12"/>
  <c r="Q34" i="12"/>
  <c r="R34" i="12"/>
  <c r="S34" i="12"/>
  <c r="T34" i="12"/>
  <c r="U34" i="12"/>
  <c r="V34" i="12"/>
  <c r="W34" i="12"/>
  <c r="X34" i="12"/>
  <c r="Y34" i="12"/>
  <c r="Z34" i="12"/>
  <c r="AA34" i="12"/>
  <c r="AB34" i="12"/>
  <c r="AC34" i="12"/>
  <c r="AD34" i="12"/>
  <c r="D35" i="12"/>
  <c r="E35" i="12"/>
  <c r="F35" i="12"/>
  <c r="G35" i="12"/>
  <c r="H35" i="12"/>
  <c r="I35" i="12"/>
  <c r="J35" i="12"/>
  <c r="K35" i="12"/>
  <c r="L35" i="12"/>
  <c r="M35" i="12"/>
  <c r="N35" i="12"/>
  <c r="O35" i="12"/>
  <c r="P35" i="12"/>
  <c r="Q35" i="12"/>
  <c r="R35" i="12"/>
  <c r="S35" i="12"/>
  <c r="T35" i="12"/>
  <c r="U35" i="12"/>
  <c r="V35" i="12"/>
  <c r="W35" i="12"/>
  <c r="X35" i="12"/>
  <c r="Y35" i="12"/>
  <c r="Z35" i="12"/>
  <c r="AA35" i="12"/>
  <c r="AB35" i="12"/>
  <c r="AC35" i="12"/>
  <c r="AD35" i="12"/>
  <c r="D36" i="12"/>
  <c r="E36" i="12"/>
  <c r="F36" i="12"/>
  <c r="G36" i="12"/>
  <c r="H36" i="12"/>
  <c r="I36" i="12"/>
  <c r="J36" i="12"/>
  <c r="K36" i="12"/>
  <c r="L36" i="12"/>
  <c r="M36" i="12"/>
  <c r="N36" i="12"/>
  <c r="O36" i="12"/>
  <c r="P36" i="12"/>
  <c r="Q36" i="12"/>
  <c r="R36" i="12"/>
  <c r="S36" i="12"/>
  <c r="T36" i="12"/>
  <c r="U36" i="12"/>
  <c r="V36" i="12"/>
  <c r="W36" i="12"/>
  <c r="X36" i="12"/>
  <c r="Y36" i="12"/>
  <c r="Z36" i="12"/>
  <c r="AA36" i="12"/>
  <c r="AB36" i="12"/>
  <c r="AC36" i="12"/>
  <c r="AD36" i="12"/>
  <c r="D37" i="12"/>
  <c r="E37" i="12"/>
  <c r="F37" i="12"/>
  <c r="G37" i="12"/>
  <c r="H37" i="12"/>
  <c r="I37" i="12"/>
  <c r="J37" i="12"/>
  <c r="K37" i="12"/>
  <c r="L37" i="12"/>
  <c r="M37" i="12"/>
  <c r="N37" i="12"/>
  <c r="O37" i="12"/>
  <c r="P37" i="12"/>
  <c r="Q37" i="12"/>
  <c r="R37" i="12"/>
  <c r="S37" i="12"/>
  <c r="T37" i="12"/>
  <c r="U37" i="12"/>
  <c r="V37" i="12"/>
  <c r="W37" i="12"/>
  <c r="X37" i="12"/>
  <c r="Y37" i="12"/>
  <c r="Z37" i="12"/>
  <c r="AA37" i="12"/>
  <c r="AB37" i="12"/>
  <c r="AC37" i="12"/>
  <c r="AD37" i="12"/>
  <c r="D38" i="12"/>
  <c r="E38" i="12"/>
  <c r="F38" i="12"/>
  <c r="G38" i="12"/>
  <c r="H38" i="12"/>
  <c r="I38" i="12"/>
  <c r="J38" i="12"/>
  <c r="K38" i="12"/>
  <c r="L38" i="12"/>
  <c r="M38" i="12"/>
  <c r="N38" i="12"/>
  <c r="O38" i="12"/>
  <c r="P38" i="12"/>
  <c r="Q38" i="12"/>
  <c r="R38" i="12"/>
  <c r="S38" i="12"/>
  <c r="T38" i="12"/>
  <c r="U38" i="12"/>
  <c r="V38" i="12"/>
  <c r="W38" i="12"/>
  <c r="X38" i="12"/>
  <c r="Y38" i="12"/>
  <c r="Z38" i="12"/>
  <c r="AA38" i="12"/>
  <c r="AB38" i="12"/>
  <c r="AC38" i="12"/>
  <c r="AD38" i="12"/>
  <c r="D39" i="12"/>
  <c r="E39" i="12"/>
  <c r="F39" i="12"/>
  <c r="G39" i="12"/>
  <c r="H39" i="12"/>
  <c r="I39" i="12"/>
  <c r="J39" i="12"/>
  <c r="K39" i="12"/>
  <c r="L39" i="12"/>
  <c r="M39" i="12"/>
  <c r="N39" i="12"/>
  <c r="O39" i="12"/>
  <c r="P39" i="12"/>
  <c r="Q39" i="12"/>
  <c r="R39" i="12"/>
  <c r="S39" i="12"/>
  <c r="T39" i="12"/>
  <c r="U39" i="12"/>
  <c r="V39" i="12"/>
  <c r="W39" i="12"/>
  <c r="X39" i="12"/>
  <c r="Y39" i="12"/>
  <c r="Z39" i="12"/>
  <c r="AA39" i="12"/>
  <c r="AB39" i="12"/>
  <c r="AC39" i="12"/>
  <c r="AD39" i="12"/>
  <c r="C27" i="12"/>
  <c r="C28" i="12"/>
  <c r="C29" i="12"/>
  <c r="C30" i="12"/>
  <c r="C31" i="12"/>
  <c r="C32" i="12"/>
  <c r="C33" i="12"/>
  <c r="C34" i="12"/>
  <c r="C35" i="12"/>
  <c r="C36" i="12"/>
  <c r="C37" i="12"/>
  <c r="C38" i="12"/>
  <c r="C39" i="12"/>
  <c r="C26" i="12"/>
  <c r="AD10" i="12"/>
  <c r="AD11" i="12"/>
  <c r="AD12" i="12"/>
  <c r="AD13" i="12"/>
  <c r="AD14" i="12"/>
  <c r="AD15" i="12"/>
  <c r="AD16" i="12"/>
  <c r="AD17" i="12"/>
  <c r="AD18" i="12"/>
  <c r="AD19" i="12"/>
  <c r="AD20" i="12"/>
  <c r="AD21" i="12"/>
  <c r="AD22" i="12"/>
  <c r="AD9" i="12"/>
  <c r="D9" i="3"/>
  <c r="E9" i="3"/>
  <c r="F9" i="3"/>
  <c r="G9" i="3"/>
  <c r="H9" i="3"/>
  <c r="I9" i="3"/>
  <c r="J9" i="3"/>
  <c r="K9" i="3"/>
  <c r="L9" i="3"/>
  <c r="M9" i="3"/>
  <c r="N9" i="3"/>
  <c r="O9" i="3"/>
  <c r="P9" i="3"/>
  <c r="Q9" i="3"/>
  <c r="R9" i="3"/>
  <c r="S9" i="3"/>
  <c r="T9" i="3"/>
  <c r="U9" i="3"/>
  <c r="V9" i="3"/>
  <c r="W9" i="3"/>
  <c r="X9" i="3"/>
  <c r="Y9" i="3"/>
  <c r="Z9" i="3"/>
  <c r="AA9" i="3"/>
  <c r="AB9" i="3"/>
  <c r="AC9" i="3"/>
  <c r="AD9" i="3"/>
  <c r="D10" i="3"/>
  <c r="E10" i="3"/>
  <c r="F10" i="3"/>
  <c r="G10" i="3"/>
  <c r="H10" i="3"/>
  <c r="I10" i="3"/>
  <c r="J10" i="3"/>
  <c r="K10" i="3"/>
  <c r="L10" i="3"/>
  <c r="M10" i="3"/>
  <c r="N10" i="3"/>
  <c r="O10" i="3"/>
  <c r="P10" i="3"/>
  <c r="Q10" i="3"/>
  <c r="R10" i="3"/>
  <c r="S10" i="3"/>
  <c r="T10" i="3"/>
  <c r="U10" i="3"/>
  <c r="V10" i="3"/>
  <c r="W10" i="3"/>
  <c r="X10" i="3"/>
  <c r="Y10" i="3"/>
  <c r="Z10" i="3"/>
  <c r="AA10" i="3"/>
  <c r="AB10" i="3"/>
  <c r="AC10" i="3"/>
  <c r="AD10" i="3"/>
  <c r="D11" i="3"/>
  <c r="E11" i="3"/>
  <c r="F11" i="3"/>
  <c r="G11" i="3"/>
  <c r="H11" i="3"/>
  <c r="I11" i="3"/>
  <c r="J11" i="3"/>
  <c r="K11" i="3"/>
  <c r="L11" i="3"/>
  <c r="M11" i="3"/>
  <c r="N11" i="3"/>
  <c r="O11" i="3"/>
  <c r="P11" i="3"/>
  <c r="Q11" i="3"/>
  <c r="R11" i="3"/>
  <c r="S11" i="3"/>
  <c r="T11" i="3"/>
  <c r="U11" i="3"/>
  <c r="V11" i="3"/>
  <c r="W11" i="3"/>
  <c r="X11" i="3"/>
  <c r="Y11" i="3"/>
  <c r="Z11" i="3"/>
  <c r="AA11" i="3"/>
  <c r="AB11" i="3"/>
  <c r="AC11" i="3"/>
  <c r="AD11" i="3"/>
  <c r="D12" i="3"/>
  <c r="E12" i="3"/>
  <c r="F12" i="3"/>
  <c r="G12" i="3"/>
  <c r="H12" i="3"/>
  <c r="I12" i="3"/>
  <c r="J12" i="3"/>
  <c r="K12" i="3"/>
  <c r="L12" i="3"/>
  <c r="M12" i="3"/>
  <c r="N12" i="3"/>
  <c r="O12" i="3"/>
  <c r="P12" i="3"/>
  <c r="Q12" i="3"/>
  <c r="R12" i="3"/>
  <c r="S12" i="3"/>
  <c r="T12" i="3"/>
  <c r="U12" i="3"/>
  <c r="V12" i="3"/>
  <c r="W12" i="3"/>
  <c r="X12" i="3"/>
  <c r="Y12" i="3"/>
  <c r="Z12" i="3"/>
  <c r="AA12" i="3"/>
  <c r="AB12" i="3"/>
  <c r="AC12" i="3"/>
  <c r="AD12" i="3"/>
  <c r="D13" i="3"/>
  <c r="E13" i="3"/>
  <c r="F13" i="3"/>
  <c r="G13" i="3"/>
  <c r="H13" i="3"/>
  <c r="I13" i="3"/>
  <c r="J13" i="3"/>
  <c r="K13" i="3"/>
  <c r="L13" i="3"/>
  <c r="M13" i="3"/>
  <c r="N13" i="3"/>
  <c r="O13" i="3"/>
  <c r="P13" i="3"/>
  <c r="Q13" i="3"/>
  <c r="R13" i="3"/>
  <c r="S13" i="3"/>
  <c r="T13" i="3"/>
  <c r="U13" i="3"/>
  <c r="V13" i="3"/>
  <c r="W13" i="3"/>
  <c r="X13" i="3"/>
  <c r="Y13" i="3"/>
  <c r="Z13" i="3"/>
  <c r="AA13" i="3"/>
  <c r="AB13" i="3"/>
  <c r="AC13" i="3"/>
  <c r="AD13" i="3"/>
  <c r="D14" i="3"/>
  <c r="E14" i="3"/>
  <c r="F14" i="3"/>
  <c r="G14" i="3"/>
  <c r="H14" i="3"/>
  <c r="I14" i="3"/>
  <c r="J14" i="3"/>
  <c r="K14" i="3"/>
  <c r="L14" i="3"/>
  <c r="M14" i="3"/>
  <c r="N14" i="3"/>
  <c r="O14" i="3"/>
  <c r="P14" i="3"/>
  <c r="Q14" i="3"/>
  <c r="R14" i="3"/>
  <c r="S14" i="3"/>
  <c r="T14" i="3"/>
  <c r="U14" i="3"/>
  <c r="V14" i="3"/>
  <c r="W14" i="3"/>
  <c r="X14" i="3"/>
  <c r="Y14" i="3"/>
  <c r="Z14" i="3"/>
  <c r="AA14" i="3"/>
  <c r="AB14" i="3"/>
  <c r="AC14" i="3"/>
  <c r="AD14" i="3"/>
  <c r="D15" i="3"/>
  <c r="E15" i="3"/>
  <c r="F15" i="3"/>
  <c r="G15" i="3"/>
  <c r="H15" i="3"/>
  <c r="I15" i="3"/>
  <c r="J15" i="3"/>
  <c r="K15" i="3"/>
  <c r="L15" i="3"/>
  <c r="M15" i="3"/>
  <c r="N15" i="3"/>
  <c r="O15" i="3"/>
  <c r="P15" i="3"/>
  <c r="Q15" i="3"/>
  <c r="R15" i="3"/>
  <c r="S15" i="3"/>
  <c r="T15" i="3"/>
  <c r="U15" i="3"/>
  <c r="V15" i="3"/>
  <c r="W15" i="3"/>
  <c r="X15" i="3"/>
  <c r="Y15" i="3"/>
  <c r="Z15" i="3"/>
  <c r="AA15" i="3"/>
  <c r="AB15" i="3"/>
  <c r="AC15" i="3"/>
  <c r="AD15" i="3"/>
  <c r="D16" i="3"/>
  <c r="E16" i="3"/>
  <c r="F16" i="3"/>
  <c r="G16" i="3"/>
  <c r="H16" i="3"/>
  <c r="I16" i="3"/>
  <c r="J16" i="3"/>
  <c r="K16" i="3"/>
  <c r="L16" i="3"/>
  <c r="M16" i="3"/>
  <c r="N16" i="3"/>
  <c r="O16" i="3"/>
  <c r="P16" i="3"/>
  <c r="Q16" i="3"/>
  <c r="R16" i="3"/>
  <c r="S16" i="3"/>
  <c r="T16" i="3"/>
  <c r="U16" i="3"/>
  <c r="V16" i="3"/>
  <c r="W16" i="3"/>
  <c r="X16" i="3"/>
  <c r="Y16" i="3"/>
  <c r="Z16" i="3"/>
  <c r="AA16" i="3"/>
  <c r="AB16" i="3"/>
  <c r="AC16" i="3"/>
  <c r="AD16" i="3"/>
  <c r="D17" i="3"/>
  <c r="E17" i="3"/>
  <c r="F17" i="3"/>
  <c r="G17" i="3"/>
  <c r="H17" i="3"/>
  <c r="I17" i="3"/>
  <c r="J17" i="3"/>
  <c r="K17" i="3"/>
  <c r="L17" i="3"/>
  <c r="M17" i="3"/>
  <c r="N17" i="3"/>
  <c r="O17" i="3"/>
  <c r="P17" i="3"/>
  <c r="Q17" i="3"/>
  <c r="R17" i="3"/>
  <c r="S17" i="3"/>
  <c r="T17" i="3"/>
  <c r="U17" i="3"/>
  <c r="V17" i="3"/>
  <c r="W17" i="3"/>
  <c r="X17" i="3"/>
  <c r="Y17" i="3"/>
  <c r="Z17" i="3"/>
  <c r="AA17" i="3"/>
  <c r="AB17" i="3"/>
  <c r="AC17" i="3"/>
  <c r="AD17" i="3"/>
  <c r="D18" i="3"/>
  <c r="E18" i="3"/>
  <c r="F18" i="3"/>
  <c r="G18" i="3"/>
  <c r="H18" i="3"/>
  <c r="I18" i="3"/>
  <c r="J18" i="3"/>
  <c r="K18" i="3"/>
  <c r="L18" i="3"/>
  <c r="M18" i="3"/>
  <c r="N18" i="3"/>
  <c r="O18" i="3"/>
  <c r="P18" i="3"/>
  <c r="Q18" i="3"/>
  <c r="R18" i="3"/>
  <c r="S18" i="3"/>
  <c r="T18" i="3"/>
  <c r="U18" i="3"/>
  <c r="V18" i="3"/>
  <c r="W18" i="3"/>
  <c r="X18" i="3"/>
  <c r="Y18" i="3"/>
  <c r="Z18" i="3"/>
  <c r="AA18" i="3"/>
  <c r="AB18" i="3"/>
  <c r="AC18" i="3"/>
  <c r="AD18" i="3"/>
  <c r="D19" i="3"/>
  <c r="E19" i="3"/>
  <c r="F19" i="3"/>
  <c r="G19" i="3"/>
  <c r="H19" i="3"/>
  <c r="I19" i="3"/>
  <c r="J19" i="3"/>
  <c r="K19" i="3"/>
  <c r="L19" i="3"/>
  <c r="M19" i="3"/>
  <c r="N19" i="3"/>
  <c r="O19" i="3"/>
  <c r="P19" i="3"/>
  <c r="Q19" i="3"/>
  <c r="R19" i="3"/>
  <c r="S19" i="3"/>
  <c r="T19" i="3"/>
  <c r="U19" i="3"/>
  <c r="V19" i="3"/>
  <c r="W19" i="3"/>
  <c r="X19" i="3"/>
  <c r="Y19" i="3"/>
  <c r="Z19" i="3"/>
  <c r="AA19" i="3"/>
  <c r="AB19" i="3"/>
  <c r="AC19" i="3"/>
  <c r="AD19" i="3"/>
  <c r="D20" i="3"/>
  <c r="E20" i="3"/>
  <c r="F20" i="3"/>
  <c r="G20" i="3"/>
  <c r="H20" i="3"/>
  <c r="I20" i="3"/>
  <c r="J20" i="3"/>
  <c r="K20" i="3"/>
  <c r="L20" i="3"/>
  <c r="M20" i="3"/>
  <c r="N20" i="3"/>
  <c r="O20" i="3"/>
  <c r="P20" i="3"/>
  <c r="Q20" i="3"/>
  <c r="R20" i="3"/>
  <c r="S20" i="3"/>
  <c r="T20" i="3"/>
  <c r="U20" i="3"/>
  <c r="V20" i="3"/>
  <c r="W20" i="3"/>
  <c r="X20" i="3"/>
  <c r="Y20" i="3"/>
  <c r="Z20" i="3"/>
  <c r="AA20" i="3"/>
  <c r="AB20" i="3"/>
  <c r="AC20" i="3"/>
  <c r="AD20" i="3"/>
  <c r="D21" i="3"/>
  <c r="E21" i="3"/>
  <c r="F21" i="3"/>
  <c r="G21" i="3"/>
  <c r="H21" i="3"/>
  <c r="I21" i="3"/>
  <c r="J21" i="3"/>
  <c r="K21" i="3"/>
  <c r="L21" i="3"/>
  <c r="M21" i="3"/>
  <c r="N21" i="3"/>
  <c r="O21" i="3"/>
  <c r="P21" i="3"/>
  <c r="Q21" i="3"/>
  <c r="R21" i="3"/>
  <c r="S21" i="3"/>
  <c r="T21" i="3"/>
  <c r="U21" i="3"/>
  <c r="V21" i="3"/>
  <c r="W21" i="3"/>
  <c r="X21" i="3"/>
  <c r="Y21" i="3"/>
  <c r="Z21" i="3"/>
  <c r="AA21" i="3"/>
  <c r="AB21" i="3"/>
  <c r="AC21" i="3"/>
  <c r="AD21" i="3"/>
  <c r="D22" i="3"/>
  <c r="E22" i="3"/>
  <c r="F22" i="3"/>
  <c r="G22" i="3"/>
  <c r="H22" i="3"/>
  <c r="I22" i="3"/>
  <c r="J22" i="3"/>
  <c r="K22" i="3"/>
  <c r="L22" i="3"/>
  <c r="M22" i="3"/>
  <c r="N22" i="3"/>
  <c r="O22" i="3"/>
  <c r="P22" i="3"/>
  <c r="Q22" i="3"/>
  <c r="R22" i="3"/>
  <c r="S22" i="3"/>
  <c r="T22" i="3"/>
  <c r="U22" i="3"/>
  <c r="V22" i="3"/>
  <c r="W22" i="3"/>
  <c r="X22" i="3"/>
  <c r="Y22" i="3"/>
  <c r="Z22" i="3"/>
  <c r="AA22" i="3"/>
  <c r="AB22" i="3"/>
  <c r="AC22" i="3"/>
  <c r="AD22" i="3"/>
  <c r="D23" i="3"/>
  <c r="E23" i="3"/>
  <c r="F23" i="3"/>
  <c r="G23" i="3"/>
  <c r="H23" i="3"/>
  <c r="I23" i="3"/>
  <c r="J23" i="3"/>
  <c r="K23" i="3"/>
  <c r="L23" i="3"/>
  <c r="M23" i="3"/>
  <c r="N23" i="3"/>
  <c r="O23" i="3"/>
  <c r="P23" i="3"/>
  <c r="Q23" i="3"/>
  <c r="R23" i="3"/>
  <c r="S23" i="3"/>
  <c r="T23" i="3"/>
  <c r="U23" i="3"/>
  <c r="V23" i="3"/>
  <c r="W23" i="3"/>
  <c r="X23" i="3"/>
  <c r="Y23" i="3"/>
  <c r="Z23" i="3"/>
  <c r="AA23" i="3"/>
  <c r="AB23" i="3"/>
  <c r="AC23" i="3"/>
  <c r="AD23" i="3"/>
  <c r="D24" i="3"/>
  <c r="E24" i="3"/>
  <c r="F24" i="3"/>
  <c r="G24" i="3"/>
  <c r="H24" i="3"/>
  <c r="I24" i="3"/>
  <c r="J24" i="3"/>
  <c r="K24" i="3"/>
  <c r="L24" i="3"/>
  <c r="M24" i="3"/>
  <c r="N24" i="3"/>
  <c r="O24" i="3"/>
  <c r="P24" i="3"/>
  <c r="Q24" i="3"/>
  <c r="R24" i="3"/>
  <c r="S24" i="3"/>
  <c r="T24" i="3"/>
  <c r="U24" i="3"/>
  <c r="V24" i="3"/>
  <c r="W24" i="3"/>
  <c r="X24" i="3"/>
  <c r="Y24" i="3"/>
  <c r="Z24" i="3"/>
  <c r="AA24" i="3"/>
  <c r="AB24" i="3"/>
  <c r="AC24" i="3"/>
  <c r="AD24" i="3"/>
  <c r="D25" i="3"/>
  <c r="E25" i="3"/>
  <c r="F25" i="3"/>
  <c r="G25" i="3"/>
  <c r="H25" i="3"/>
  <c r="I25" i="3"/>
  <c r="J25" i="3"/>
  <c r="K25" i="3"/>
  <c r="L25" i="3"/>
  <c r="M25" i="3"/>
  <c r="N25" i="3"/>
  <c r="O25" i="3"/>
  <c r="P25" i="3"/>
  <c r="Q25" i="3"/>
  <c r="R25" i="3"/>
  <c r="S25" i="3"/>
  <c r="T25" i="3"/>
  <c r="U25" i="3"/>
  <c r="V25" i="3"/>
  <c r="W25" i="3"/>
  <c r="X25" i="3"/>
  <c r="Y25" i="3"/>
  <c r="Z25" i="3"/>
  <c r="AA25" i="3"/>
  <c r="AB25" i="3"/>
  <c r="AC25" i="3"/>
  <c r="AD25" i="3"/>
  <c r="D26" i="3"/>
  <c r="E26" i="3"/>
  <c r="F26" i="3"/>
  <c r="G26" i="3"/>
  <c r="H26" i="3"/>
  <c r="I26" i="3"/>
  <c r="J26" i="3"/>
  <c r="K26" i="3"/>
  <c r="L26" i="3"/>
  <c r="M26" i="3"/>
  <c r="N26" i="3"/>
  <c r="O26" i="3"/>
  <c r="P26" i="3"/>
  <c r="Q26" i="3"/>
  <c r="R26" i="3"/>
  <c r="S26" i="3"/>
  <c r="T26" i="3"/>
  <c r="U26" i="3"/>
  <c r="V26" i="3"/>
  <c r="W26" i="3"/>
  <c r="X26" i="3"/>
  <c r="Y26" i="3"/>
  <c r="Z26" i="3"/>
  <c r="AA26" i="3"/>
  <c r="AB26" i="3"/>
  <c r="AC26" i="3"/>
  <c r="AD26" i="3"/>
  <c r="D27" i="3"/>
  <c r="E27" i="3"/>
  <c r="F27" i="3"/>
  <c r="G27" i="3"/>
  <c r="H27" i="3"/>
  <c r="I27" i="3"/>
  <c r="J27" i="3"/>
  <c r="K27" i="3"/>
  <c r="L27" i="3"/>
  <c r="M27" i="3"/>
  <c r="N27" i="3"/>
  <c r="O27" i="3"/>
  <c r="P27" i="3"/>
  <c r="Q27" i="3"/>
  <c r="R27" i="3"/>
  <c r="S27" i="3"/>
  <c r="T27" i="3"/>
  <c r="U27" i="3"/>
  <c r="V27" i="3"/>
  <c r="W27" i="3"/>
  <c r="X27" i="3"/>
  <c r="Y27" i="3"/>
  <c r="Z27" i="3"/>
  <c r="AA27" i="3"/>
  <c r="AB27" i="3"/>
  <c r="AC27" i="3"/>
  <c r="AD27" i="3"/>
  <c r="D28" i="3"/>
  <c r="E28" i="3"/>
  <c r="F28" i="3"/>
  <c r="G28" i="3"/>
  <c r="H28" i="3"/>
  <c r="I28" i="3"/>
  <c r="J28" i="3"/>
  <c r="K28" i="3"/>
  <c r="L28" i="3"/>
  <c r="M28" i="3"/>
  <c r="N28" i="3"/>
  <c r="O28" i="3"/>
  <c r="P28" i="3"/>
  <c r="Q28" i="3"/>
  <c r="R28" i="3"/>
  <c r="S28" i="3"/>
  <c r="T28" i="3"/>
  <c r="U28" i="3"/>
  <c r="V28" i="3"/>
  <c r="W28" i="3"/>
  <c r="X28" i="3"/>
  <c r="Y28" i="3"/>
  <c r="Z28" i="3"/>
  <c r="AA28" i="3"/>
  <c r="AB28" i="3"/>
  <c r="AC28" i="3"/>
  <c r="AD28" i="3"/>
  <c r="D29" i="3"/>
  <c r="E29" i="3"/>
  <c r="F29" i="3"/>
  <c r="G29" i="3"/>
  <c r="H29" i="3"/>
  <c r="I29" i="3"/>
  <c r="J29" i="3"/>
  <c r="K29" i="3"/>
  <c r="L29" i="3"/>
  <c r="M29" i="3"/>
  <c r="N29" i="3"/>
  <c r="O29" i="3"/>
  <c r="P29" i="3"/>
  <c r="Q29" i="3"/>
  <c r="R29" i="3"/>
  <c r="S29" i="3"/>
  <c r="T29" i="3"/>
  <c r="U29" i="3"/>
  <c r="V29" i="3"/>
  <c r="W29" i="3"/>
  <c r="X29" i="3"/>
  <c r="Y29" i="3"/>
  <c r="Z29" i="3"/>
  <c r="AA29" i="3"/>
  <c r="AB29" i="3"/>
  <c r="AC29" i="3"/>
  <c r="AD29" i="3"/>
  <c r="D30" i="3"/>
  <c r="E30" i="3"/>
  <c r="F30" i="3"/>
  <c r="G30" i="3"/>
  <c r="H30" i="3"/>
  <c r="I30" i="3"/>
  <c r="J30" i="3"/>
  <c r="K30" i="3"/>
  <c r="L30" i="3"/>
  <c r="M30" i="3"/>
  <c r="N30" i="3"/>
  <c r="O30" i="3"/>
  <c r="P30" i="3"/>
  <c r="Q30" i="3"/>
  <c r="R30" i="3"/>
  <c r="S30" i="3"/>
  <c r="T30" i="3"/>
  <c r="U30" i="3"/>
  <c r="V30" i="3"/>
  <c r="W30" i="3"/>
  <c r="X30" i="3"/>
  <c r="Y30" i="3"/>
  <c r="Z30" i="3"/>
  <c r="AA30" i="3"/>
  <c r="AB30" i="3"/>
  <c r="AC30" i="3"/>
  <c r="AD30" i="3"/>
  <c r="D31" i="3"/>
  <c r="E31" i="3"/>
  <c r="F31" i="3"/>
  <c r="G31" i="3"/>
  <c r="H31" i="3"/>
  <c r="I31" i="3"/>
  <c r="J31" i="3"/>
  <c r="K31" i="3"/>
  <c r="L31" i="3"/>
  <c r="M31" i="3"/>
  <c r="N31" i="3"/>
  <c r="O31" i="3"/>
  <c r="P31" i="3"/>
  <c r="Q31" i="3"/>
  <c r="R31" i="3"/>
  <c r="S31" i="3"/>
  <c r="T31" i="3"/>
  <c r="U31" i="3"/>
  <c r="V31" i="3"/>
  <c r="W31" i="3"/>
  <c r="X31" i="3"/>
  <c r="Y31" i="3"/>
  <c r="Z31" i="3"/>
  <c r="AA31" i="3"/>
  <c r="AB31" i="3"/>
  <c r="AC31" i="3"/>
  <c r="AD31" i="3"/>
  <c r="D32" i="3"/>
  <c r="E32" i="3"/>
  <c r="F32" i="3"/>
  <c r="G32" i="3"/>
  <c r="H32" i="3"/>
  <c r="I32" i="3"/>
  <c r="J32" i="3"/>
  <c r="K32" i="3"/>
  <c r="L32" i="3"/>
  <c r="M32" i="3"/>
  <c r="N32" i="3"/>
  <c r="O32" i="3"/>
  <c r="P32" i="3"/>
  <c r="Q32" i="3"/>
  <c r="R32" i="3"/>
  <c r="S32" i="3"/>
  <c r="T32" i="3"/>
  <c r="U32" i="3"/>
  <c r="V32" i="3"/>
  <c r="W32" i="3"/>
  <c r="X32" i="3"/>
  <c r="Y32" i="3"/>
  <c r="Z32" i="3"/>
  <c r="AA32" i="3"/>
  <c r="AB32" i="3"/>
  <c r="AC32" i="3"/>
  <c r="AD32" i="3"/>
  <c r="D33" i="3"/>
  <c r="E33" i="3"/>
  <c r="F33" i="3"/>
  <c r="G33" i="3"/>
  <c r="H33" i="3"/>
  <c r="I33" i="3"/>
  <c r="J33" i="3"/>
  <c r="K33" i="3"/>
  <c r="L33" i="3"/>
  <c r="M33" i="3"/>
  <c r="N33" i="3"/>
  <c r="O33" i="3"/>
  <c r="P33" i="3"/>
  <c r="Q33" i="3"/>
  <c r="R33" i="3"/>
  <c r="S33" i="3"/>
  <c r="T33" i="3"/>
  <c r="U33" i="3"/>
  <c r="V33" i="3"/>
  <c r="W33" i="3"/>
  <c r="X33" i="3"/>
  <c r="Y33" i="3"/>
  <c r="Z33" i="3"/>
  <c r="AA33" i="3"/>
  <c r="AB33" i="3"/>
  <c r="AC33" i="3"/>
  <c r="AD33" i="3"/>
  <c r="D34" i="3"/>
  <c r="E34" i="3"/>
  <c r="F34" i="3"/>
  <c r="G34" i="3"/>
  <c r="H34" i="3"/>
  <c r="I34" i="3"/>
  <c r="J34" i="3"/>
  <c r="K34" i="3"/>
  <c r="L34" i="3"/>
  <c r="M34" i="3"/>
  <c r="N34" i="3"/>
  <c r="O34" i="3"/>
  <c r="P34" i="3"/>
  <c r="Q34" i="3"/>
  <c r="R34" i="3"/>
  <c r="S34" i="3"/>
  <c r="T34" i="3"/>
  <c r="U34" i="3"/>
  <c r="V34" i="3"/>
  <c r="W34" i="3"/>
  <c r="X34" i="3"/>
  <c r="Y34" i="3"/>
  <c r="Z34" i="3"/>
  <c r="AA34" i="3"/>
  <c r="AB34" i="3"/>
  <c r="AC34" i="3"/>
  <c r="AD34" i="3"/>
  <c r="C10" i="3"/>
  <c r="C11" i="3"/>
  <c r="C12" i="3"/>
  <c r="C13" i="3"/>
  <c r="C14" i="3"/>
  <c r="C15" i="3"/>
  <c r="C16" i="3"/>
  <c r="C17" i="3"/>
  <c r="C18" i="3"/>
  <c r="C19" i="3"/>
  <c r="C20" i="3"/>
  <c r="C21" i="3"/>
  <c r="C22" i="3"/>
  <c r="C23" i="3"/>
  <c r="C24" i="3"/>
  <c r="C25" i="3"/>
  <c r="C26" i="3"/>
  <c r="C27" i="3"/>
  <c r="C28" i="3"/>
  <c r="C29" i="3"/>
  <c r="C30" i="3"/>
  <c r="C31" i="3"/>
  <c r="C32" i="3"/>
  <c r="C33" i="3"/>
  <c r="C34" i="3"/>
  <c r="AD69" i="2"/>
  <c r="AD70" i="2"/>
  <c r="AD71" i="2"/>
  <c r="AD72" i="2"/>
  <c r="AD73" i="2"/>
  <c r="AD74" i="2"/>
  <c r="AD75" i="2"/>
  <c r="AD76" i="2"/>
  <c r="AD77" i="2"/>
  <c r="AD78" i="2"/>
  <c r="AD79" i="2"/>
  <c r="AD80" i="2"/>
  <c r="AD81" i="2"/>
  <c r="AD82" i="2"/>
  <c r="AD83" i="2"/>
  <c r="AD84" i="2"/>
  <c r="AD85" i="2"/>
  <c r="AD86" i="2"/>
  <c r="AD87" i="2"/>
  <c r="AD88" i="2"/>
  <c r="AD89" i="2"/>
  <c r="AD90" i="2"/>
  <c r="AD91" i="2"/>
  <c r="AD92" i="2"/>
  <c r="AD93" i="2"/>
  <c r="AD68" i="2"/>
  <c r="E68" i="2"/>
  <c r="F68" i="2"/>
  <c r="G68" i="2"/>
  <c r="H68" i="2"/>
  <c r="I68" i="2"/>
  <c r="J68" i="2"/>
  <c r="K68" i="2"/>
  <c r="L68" i="2"/>
  <c r="M68" i="2"/>
  <c r="N68" i="2"/>
  <c r="O68" i="2"/>
  <c r="P68" i="2"/>
  <c r="Q68" i="2"/>
  <c r="R68" i="2"/>
  <c r="S68" i="2"/>
  <c r="T68" i="2"/>
  <c r="U68" i="2"/>
  <c r="V68" i="2"/>
  <c r="W68" i="2"/>
  <c r="X68" i="2"/>
  <c r="Y68" i="2"/>
  <c r="Z68" i="2"/>
  <c r="AA68" i="2"/>
  <c r="AB68" i="2"/>
  <c r="AC68" i="2"/>
  <c r="E69" i="2"/>
  <c r="F69" i="2"/>
  <c r="G69" i="2"/>
  <c r="H69" i="2"/>
  <c r="I69" i="2"/>
  <c r="J69" i="2"/>
  <c r="K69" i="2"/>
  <c r="L69" i="2"/>
  <c r="M69" i="2"/>
  <c r="N69" i="2"/>
  <c r="O69" i="2"/>
  <c r="P69" i="2"/>
  <c r="Q69" i="2"/>
  <c r="R69" i="2"/>
  <c r="S69" i="2"/>
  <c r="T69" i="2"/>
  <c r="U69" i="2"/>
  <c r="V69" i="2"/>
  <c r="W69" i="2"/>
  <c r="X69" i="2"/>
  <c r="Y69" i="2"/>
  <c r="Z69" i="2"/>
  <c r="AA69" i="2"/>
  <c r="AB69" i="2"/>
  <c r="AC69" i="2"/>
  <c r="E70" i="2"/>
  <c r="F70" i="2"/>
  <c r="G70" i="2"/>
  <c r="H70" i="2"/>
  <c r="I70" i="2"/>
  <c r="J70" i="2"/>
  <c r="K70" i="2"/>
  <c r="L70" i="2"/>
  <c r="M70" i="2"/>
  <c r="N70" i="2"/>
  <c r="O70" i="2"/>
  <c r="P70" i="2"/>
  <c r="Q70" i="2"/>
  <c r="R70" i="2"/>
  <c r="S70" i="2"/>
  <c r="T70" i="2"/>
  <c r="U70" i="2"/>
  <c r="V70" i="2"/>
  <c r="W70" i="2"/>
  <c r="X70" i="2"/>
  <c r="Y70" i="2"/>
  <c r="Z70" i="2"/>
  <c r="AA70" i="2"/>
  <c r="AB70" i="2"/>
  <c r="AC70" i="2"/>
  <c r="E71" i="2"/>
  <c r="F71" i="2"/>
  <c r="G71" i="2"/>
  <c r="H71" i="2"/>
  <c r="I71" i="2"/>
  <c r="J71" i="2"/>
  <c r="K71" i="2"/>
  <c r="L71" i="2"/>
  <c r="M71" i="2"/>
  <c r="N71" i="2"/>
  <c r="O71" i="2"/>
  <c r="P71" i="2"/>
  <c r="Q71" i="2"/>
  <c r="R71" i="2"/>
  <c r="S71" i="2"/>
  <c r="T71" i="2"/>
  <c r="U71" i="2"/>
  <c r="V71" i="2"/>
  <c r="W71" i="2"/>
  <c r="X71" i="2"/>
  <c r="Y71" i="2"/>
  <c r="Z71" i="2"/>
  <c r="AA71" i="2"/>
  <c r="AB71" i="2"/>
  <c r="AC71" i="2"/>
  <c r="E72" i="2"/>
  <c r="F72" i="2"/>
  <c r="G72" i="2"/>
  <c r="H72" i="2"/>
  <c r="I72" i="2"/>
  <c r="J72" i="2"/>
  <c r="K72" i="2"/>
  <c r="L72" i="2"/>
  <c r="M72" i="2"/>
  <c r="N72" i="2"/>
  <c r="O72" i="2"/>
  <c r="P72" i="2"/>
  <c r="Q72" i="2"/>
  <c r="R72" i="2"/>
  <c r="S72" i="2"/>
  <c r="T72" i="2"/>
  <c r="U72" i="2"/>
  <c r="V72" i="2"/>
  <c r="W72" i="2"/>
  <c r="X72" i="2"/>
  <c r="Y72" i="2"/>
  <c r="Z72" i="2"/>
  <c r="AA72" i="2"/>
  <c r="AB72" i="2"/>
  <c r="AC72" i="2"/>
  <c r="E73" i="2"/>
  <c r="F73" i="2"/>
  <c r="G73" i="2"/>
  <c r="H73" i="2"/>
  <c r="I73" i="2"/>
  <c r="J73" i="2"/>
  <c r="K73" i="2"/>
  <c r="L73" i="2"/>
  <c r="M73" i="2"/>
  <c r="N73" i="2"/>
  <c r="O73" i="2"/>
  <c r="P73" i="2"/>
  <c r="Q73" i="2"/>
  <c r="R73" i="2"/>
  <c r="S73" i="2"/>
  <c r="T73" i="2"/>
  <c r="U73" i="2"/>
  <c r="V73" i="2"/>
  <c r="W73" i="2"/>
  <c r="X73" i="2"/>
  <c r="Y73" i="2"/>
  <c r="Z73" i="2"/>
  <c r="AA73" i="2"/>
  <c r="AB73" i="2"/>
  <c r="AC73" i="2"/>
  <c r="E74" i="2"/>
  <c r="F74" i="2"/>
  <c r="G74" i="2"/>
  <c r="H74" i="2"/>
  <c r="I74" i="2"/>
  <c r="J74" i="2"/>
  <c r="K74" i="2"/>
  <c r="L74" i="2"/>
  <c r="M74" i="2"/>
  <c r="N74" i="2"/>
  <c r="O74" i="2"/>
  <c r="P74" i="2"/>
  <c r="Q74" i="2"/>
  <c r="R74" i="2"/>
  <c r="S74" i="2"/>
  <c r="T74" i="2"/>
  <c r="U74" i="2"/>
  <c r="V74" i="2"/>
  <c r="W74" i="2"/>
  <c r="X74" i="2"/>
  <c r="Y74" i="2"/>
  <c r="Z74" i="2"/>
  <c r="AA74" i="2"/>
  <c r="AB74" i="2"/>
  <c r="AC74" i="2"/>
  <c r="E75" i="2"/>
  <c r="F75" i="2"/>
  <c r="G75" i="2"/>
  <c r="H75" i="2"/>
  <c r="I75" i="2"/>
  <c r="J75" i="2"/>
  <c r="K75" i="2"/>
  <c r="L75" i="2"/>
  <c r="M75" i="2"/>
  <c r="N75" i="2"/>
  <c r="O75" i="2"/>
  <c r="P75" i="2"/>
  <c r="Q75" i="2"/>
  <c r="R75" i="2"/>
  <c r="S75" i="2"/>
  <c r="T75" i="2"/>
  <c r="U75" i="2"/>
  <c r="V75" i="2"/>
  <c r="W75" i="2"/>
  <c r="X75" i="2"/>
  <c r="Y75" i="2"/>
  <c r="Z75" i="2"/>
  <c r="AA75" i="2"/>
  <c r="AB75" i="2"/>
  <c r="AC75" i="2"/>
  <c r="E76" i="2"/>
  <c r="F76" i="2"/>
  <c r="G76" i="2"/>
  <c r="H76" i="2"/>
  <c r="I76" i="2"/>
  <c r="J76" i="2"/>
  <c r="K76" i="2"/>
  <c r="L76" i="2"/>
  <c r="M76" i="2"/>
  <c r="N76" i="2"/>
  <c r="O76" i="2"/>
  <c r="P76" i="2"/>
  <c r="Q76" i="2"/>
  <c r="R76" i="2"/>
  <c r="S76" i="2"/>
  <c r="T76" i="2"/>
  <c r="U76" i="2"/>
  <c r="V76" i="2"/>
  <c r="W76" i="2"/>
  <c r="X76" i="2"/>
  <c r="Y76" i="2"/>
  <c r="Z76" i="2"/>
  <c r="AA76" i="2"/>
  <c r="AB76" i="2"/>
  <c r="AC76" i="2"/>
  <c r="E77" i="2"/>
  <c r="F77" i="2"/>
  <c r="G77" i="2"/>
  <c r="H77" i="2"/>
  <c r="I77" i="2"/>
  <c r="J77" i="2"/>
  <c r="K77" i="2"/>
  <c r="L77" i="2"/>
  <c r="M77" i="2"/>
  <c r="N77" i="2"/>
  <c r="O77" i="2"/>
  <c r="P77" i="2"/>
  <c r="Q77" i="2"/>
  <c r="R77" i="2"/>
  <c r="S77" i="2"/>
  <c r="T77" i="2"/>
  <c r="U77" i="2"/>
  <c r="V77" i="2"/>
  <c r="W77" i="2"/>
  <c r="X77" i="2"/>
  <c r="Y77" i="2"/>
  <c r="Z77" i="2"/>
  <c r="AA77" i="2"/>
  <c r="AB77" i="2"/>
  <c r="AC77" i="2"/>
  <c r="E78" i="2"/>
  <c r="F78" i="2"/>
  <c r="G78" i="2"/>
  <c r="H78" i="2"/>
  <c r="I78" i="2"/>
  <c r="J78" i="2"/>
  <c r="K78" i="2"/>
  <c r="L78" i="2"/>
  <c r="M78" i="2"/>
  <c r="N78" i="2"/>
  <c r="O78" i="2"/>
  <c r="P78" i="2"/>
  <c r="Q78" i="2"/>
  <c r="R78" i="2"/>
  <c r="S78" i="2"/>
  <c r="T78" i="2"/>
  <c r="U78" i="2"/>
  <c r="V78" i="2"/>
  <c r="W78" i="2"/>
  <c r="X78" i="2"/>
  <c r="Y78" i="2"/>
  <c r="Z78" i="2"/>
  <c r="AA78" i="2"/>
  <c r="AB78" i="2"/>
  <c r="AC78" i="2"/>
  <c r="E79" i="2"/>
  <c r="F79" i="2"/>
  <c r="G79" i="2"/>
  <c r="H79" i="2"/>
  <c r="I79" i="2"/>
  <c r="J79" i="2"/>
  <c r="K79" i="2"/>
  <c r="L79" i="2"/>
  <c r="M79" i="2"/>
  <c r="N79" i="2"/>
  <c r="O79" i="2"/>
  <c r="P79" i="2"/>
  <c r="Q79" i="2"/>
  <c r="R79" i="2"/>
  <c r="S79" i="2"/>
  <c r="T79" i="2"/>
  <c r="U79" i="2"/>
  <c r="V79" i="2"/>
  <c r="W79" i="2"/>
  <c r="X79" i="2"/>
  <c r="Y79" i="2"/>
  <c r="Z79" i="2"/>
  <c r="AA79" i="2"/>
  <c r="AB79" i="2"/>
  <c r="AC79" i="2"/>
  <c r="E80" i="2"/>
  <c r="F80" i="2"/>
  <c r="G80" i="2"/>
  <c r="H80" i="2"/>
  <c r="I80" i="2"/>
  <c r="J80" i="2"/>
  <c r="K80" i="2"/>
  <c r="L80" i="2"/>
  <c r="M80" i="2"/>
  <c r="N80" i="2"/>
  <c r="O80" i="2"/>
  <c r="P80" i="2"/>
  <c r="Q80" i="2"/>
  <c r="R80" i="2"/>
  <c r="S80" i="2"/>
  <c r="T80" i="2"/>
  <c r="U80" i="2"/>
  <c r="V80" i="2"/>
  <c r="W80" i="2"/>
  <c r="X80" i="2"/>
  <c r="Y80" i="2"/>
  <c r="Z80" i="2"/>
  <c r="AA80" i="2"/>
  <c r="AB80" i="2"/>
  <c r="AC80" i="2"/>
  <c r="E81" i="2"/>
  <c r="F81" i="2"/>
  <c r="G81" i="2"/>
  <c r="H81" i="2"/>
  <c r="I81" i="2"/>
  <c r="J81" i="2"/>
  <c r="K81" i="2"/>
  <c r="L81" i="2"/>
  <c r="M81" i="2"/>
  <c r="N81" i="2"/>
  <c r="O81" i="2"/>
  <c r="P81" i="2"/>
  <c r="Q81" i="2"/>
  <c r="R81" i="2"/>
  <c r="S81" i="2"/>
  <c r="T81" i="2"/>
  <c r="U81" i="2"/>
  <c r="V81" i="2"/>
  <c r="W81" i="2"/>
  <c r="X81" i="2"/>
  <c r="Y81" i="2"/>
  <c r="Z81" i="2"/>
  <c r="AA81" i="2"/>
  <c r="AB81" i="2"/>
  <c r="AC81" i="2"/>
  <c r="E82" i="2"/>
  <c r="F82" i="2"/>
  <c r="G82" i="2"/>
  <c r="H82" i="2"/>
  <c r="I82" i="2"/>
  <c r="J82" i="2"/>
  <c r="K82" i="2"/>
  <c r="L82" i="2"/>
  <c r="M82" i="2"/>
  <c r="N82" i="2"/>
  <c r="O82" i="2"/>
  <c r="P82" i="2"/>
  <c r="Q82" i="2"/>
  <c r="R82" i="2"/>
  <c r="S82" i="2"/>
  <c r="T82" i="2"/>
  <c r="U82" i="2"/>
  <c r="V82" i="2"/>
  <c r="W82" i="2"/>
  <c r="X82" i="2"/>
  <c r="Y82" i="2"/>
  <c r="Z82" i="2"/>
  <c r="AA82" i="2"/>
  <c r="AB82" i="2"/>
  <c r="AC82" i="2"/>
  <c r="E83" i="2"/>
  <c r="F83" i="2"/>
  <c r="G83" i="2"/>
  <c r="H83" i="2"/>
  <c r="I83" i="2"/>
  <c r="J83" i="2"/>
  <c r="K83" i="2"/>
  <c r="L83" i="2"/>
  <c r="M83" i="2"/>
  <c r="N83" i="2"/>
  <c r="O83" i="2"/>
  <c r="P83" i="2"/>
  <c r="Q83" i="2"/>
  <c r="R83" i="2"/>
  <c r="S83" i="2"/>
  <c r="T83" i="2"/>
  <c r="U83" i="2"/>
  <c r="V83" i="2"/>
  <c r="W83" i="2"/>
  <c r="X83" i="2"/>
  <c r="Y83" i="2"/>
  <c r="Z83" i="2"/>
  <c r="AA83" i="2"/>
  <c r="AB83" i="2"/>
  <c r="AC83" i="2"/>
  <c r="E84" i="2"/>
  <c r="F84" i="2"/>
  <c r="G84" i="2"/>
  <c r="H84" i="2"/>
  <c r="I84" i="2"/>
  <c r="J84" i="2"/>
  <c r="K84" i="2"/>
  <c r="L84" i="2"/>
  <c r="M84" i="2"/>
  <c r="N84" i="2"/>
  <c r="O84" i="2"/>
  <c r="P84" i="2"/>
  <c r="Q84" i="2"/>
  <c r="R84" i="2"/>
  <c r="S84" i="2"/>
  <c r="T84" i="2"/>
  <c r="U84" i="2"/>
  <c r="V84" i="2"/>
  <c r="W84" i="2"/>
  <c r="X84" i="2"/>
  <c r="Y84" i="2"/>
  <c r="Z84" i="2"/>
  <c r="AA84" i="2"/>
  <c r="AB84" i="2"/>
  <c r="AC84" i="2"/>
  <c r="E85" i="2"/>
  <c r="F85" i="2"/>
  <c r="G85" i="2"/>
  <c r="H85" i="2"/>
  <c r="I85" i="2"/>
  <c r="J85" i="2"/>
  <c r="K85" i="2"/>
  <c r="L85" i="2"/>
  <c r="M85" i="2"/>
  <c r="N85" i="2"/>
  <c r="O85" i="2"/>
  <c r="P85" i="2"/>
  <c r="Q85" i="2"/>
  <c r="R85" i="2"/>
  <c r="S85" i="2"/>
  <c r="T85" i="2"/>
  <c r="U85" i="2"/>
  <c r="V85" i="2"/>
  <c r="W85" i="2"/>
  <c r="X85" i="2"/>
  <c r="Y85" i="2"/>
  <c r="Z85" i="2"/>
  <c r="AA85" i="2"/>
  <c r="AB85" i="2"/>
  <c r="AC85" i="2"/>
  <c r="E86" i="2"/>
  <c r="F86" i="2"/>
  <c r="G86" i="2"/>
  <c r="H86" i="2"/>
  <c r="I86" i="2"/>
  <c r="J86" i="2"/>
  <c r="K86" i="2"/>
  <c r="L86" i="2"/>
  <c r="M86" i="2"/>
  <c r="N86" i="2"/>
  <c r="O86" i="2"/>
  <c r="P86" i="2"/>
  <c r="Q86" i="2"/>
  <c r="R86" i="2"/>
  <c r="S86" i="2"/>
  <c r="T86" i="2"/>
  <c r="U86" i="2"/>
  <c r="V86" i="2"/>
  <c r="W86" i="2"/>
  <c r="X86" i="2"/>
  <c r="Y86" i="2"/>
  <c r="Z86" i="2"/>
  <c r="AA86" i="2"/>
  <c r="AB86" i="2"/>
  <c r="AC86" i="2"/>
  <c r="E87" i="2"/>
  <c r="F87" i="2"/>
  <c r="G87" i="2"/>
  <c r="H87" i="2"/>
  <c r="I87" i="2"/>
  <c r="J87" i="2"/>
  <c r="K87" i="2"/>
  <c r="L87" i="2"/>
  <c r="M87" i="2"/>
  <c r="N87" i="2"/>
  <c r="O87" i="2"/>
  <c r="P87" i="2"/>
  <c r="Q87" i="2"/>
  <c r="R87" i="2"/>
  <c r="S87" i="2"/>
  <c r="T87" i="2"/>
  <c r="U87" i="2"/>
  <c r="V87" i="2"/>
  <c r="W87" i="2"/>
  <c r="X87" i="2"/>
  <c r="Y87" i="2"/>
  <c r="Z87" i="2"/>
  <c r="AA87" i="2"/>
  <c r="AB87" i="2"/>
  <c r="AC87" i="2"/>
  <c r="E88" i="2"/>
  <c r="F88" i="2"/>
  <c r="G88" i="2"/>
  <c r="H88" i="2"/>
  <c r="I88" i="2"/>
  <c r="J88" i="2"/>
  <c r="K88" i="2"/>
  <c r="L88" i="2"/>
  <c r="M88" i="2"/>
  <c r="N88" i="2"/>
  <c r="O88" i="2"/>
  <c r="P88" i="2"/>
  <c r="Q88" i="2"/>
  <c r="R88" i="2"/>
  <c r="S88" i="2"/>
  <c r="T88" i="2"/>
  <c r="U88" i="2"/>
  <c r="V88" i="2"/>
  <c r="W88" i="2"/>
  <c r="X88" i="2"/>
  <c r="Y88" i="2"/>
  <c r="Z88" i="2"/>
  <c r="AA88" i="2"/>
  <c r="AB88" i="2"/>
  <c r="AC88" i="2"/>
  <c r="E89" i="2"/>
  <c r="F89" i="2"/>
  <c r="G89" i="2"/>
  <c r="H89" i="2"/>
  <c r="I89" i="2"/>
  <c r="J89" i="2"/>
  <c r="K89" i="2"/>
  <c r="L89" i="2"/>
  <c r="M89" i="2"/>
  <c r="N89" i="2"/>
  <c r="O89" i="2"/>
  <c r="P89" i="2"/>
  <c r="Q89" i="2"/>
  <c r="R89" i="2"/>
  <c r="S89" i="2"/>
  <c r="T89" i="2"/>
  <c r="U89" i="2"/>
  <c r="V89" i="2"/>
  <c r="W89" i="2"/>
  <c r="X89" i="2"/>
  <c r="Y89" i="2"/>
  <c r="Z89" i="2"/>
  <c r="AA89" i="2"/>
  <c r="AB89" i="2"/>
  <c r="AC89" i="2"/>
  <c r="E90" i="2"/>
  <c r="F90" i="2"/>
  <c r="G90" i="2"/>
  <c r="H90" i="2"/>
  <c r="I90" i="2"/>
  <c r="J90" i="2"/>
  <c r="K90" i="2"/>
  <c r="L90" i="2"/>
  <c r="M90" i="2"/>
  <c r="N90" i="2"/>
  <c r="O90" i="2"/>
  <c r="P90" i="2"/>
  <c r="Q90" i="2"/>
  <c r="R90" i="2"/>
  <c r="S90" i="2"/>
  <c r="T90" i="2"/>
  <c r="U90" i="2"/>
  <c r="V90" i="2"/>
  <c r="W90" i="2"/>
  <c r="X90" i="2"/>
  <c r="Y90" i="2"/>
  <c r="Z90" i="2"/>
  <c r="AA90" i="2"/>
  <c r="AB90" i="2"/>
  <c r="AC90" i="2"/>
  <c r="E91" i="2"/>
  <c r="F91" i="2"/>
  <c r="G91" i="2"/>
  <c r="H91" i="2"/>
  <c r="I91" i="2"/>
  <c r="J91" i="2"/>
  <c r="K91" i="2"/>
  <c r="L91" i="2"/>
  <c r="M91" i="2"/>
  <c r="N91" i="2"/>
  <c r="O91" i="2"/>
  <c r="P91" i="2"/>
  <c r="Q91" i="2"/>
  <c r="R91" i="2"/>
  <c r="S91" i="2"/>
  <c r="T91" i="2"/>
  <c r="U91" i="2"/>
  <c r="V91" i="2"/>
  <c r="W91" i="2"/>
  <c r="X91" i="2"/>
  <c r="Y91" i="2"/>
  <c r="Z91" i="2"/>
  <c r="AA91" i="2"/>
  <c r="AB91" i="2"/>
  <c r="AC91" i="2"/>
  <c r="E92" i="2"/>
  <c r="F92" i="2"/>
  <c r="G92" i="2"/>
  <c r="H92" i="2"/>
  <c r="I92" i="2"/>
  <c r="J92" i="2"/>
  <c r="K92" i="2"/>
  <c r="L92" i="2"/>
  <c r="M92" i="2"/>
  <c r="N92" i="2"/>
  <c r="O92" i="2"/>
  <c r="P92" i="2"/>
  <c r="Q92" i="2"/>
  <c r="R92" i="2"/>
  <c r="S92" i="2"/>
  <c r="T92" i="2"/>
  <c r="U92" i="2"/>
  <c r="V92" i="2"/>
  <c r="W92" i="2"/>
  <c r="X92" i="2"/>
  <c r="Y92" i="2"/>
  <c r="Z92" i="2"/>
  <c r="AA92" i="2"/>
  <c r="AB92" i="2"/>
  <c r="AC92" i="2"/>
  <c r="E93" i="2"/>
  <c r="F93" i="2"/>
  <c r="G93" i="2"/>
  <c r="H93" i="2"/>
  <c r="I93" i="2"/>
  <c r="J93" i="2"/>
  <c r="K93" i="2"/>
  <c r="L93" i="2"/>
  <c r="M93" i="2"/>
  <c r="N93" i="2"/>
  <c r="O93" i="2"/>
  <c r="P93" i="2"/>
  <c r="Q93" i="2"/>
  <c r="R93" i="2"/>
  <c r="S93" i="2"/>
  <c r="T93" i="2"/>
  <c r="U93" i="2"/>
  <c r="V93" i="2"/>
  <c r="W93" i="2"/>
  <c r="X93" i="2"/>
  <c r="Y93" i="2"/>
  <c r="Z93" i="2"/>
  <c r="AA93" i="2"/>
  <c r="AB93" i="2"/>
  <c r="AC93" i="2"/>
  <c r="D69" i="2"/>
  <c r="D70" i="2"/>
  <c r="D71" i="2"/>
  <c r="D72" i="2"/>
  <c r="D73" i="2"/>
  <c r="D74" i="2"/>
  <c r="D75" i="2"/>
  <c r="D76" i="2"/>
  <c r="D77" i="2"/>
  <c r="D78" i="2"/>
  <c r="D79" i="2"/>
  <c r="D80" i="2"/>
  <c r="D81" i="2"/>
  <c r="D82" i="2"/>
  <c r="D83" i="2"/>
  <c r="D84" i="2"/>
  <c r="D85" i="2"/>
  <c r="D86" i="2"/>
  <c r="D87" i="2"/>
  <c r="D88" i="2"/>
  <c r="D89" i="2"/>
  <c r="D90" i="2"/>
  <c r="D91" i="2"/>
  <c r="D92" i="2"/>
  <c r="D93" i="2"/>
  <c r="D68" i="2"/>
  <c r="D39" i="2"/>
  <c r="E39" i="2"/>
  <c r="F39" i="2"/>
  <c r="G39" i="2"/>
  <c r="H39" i="2"/>
  <c r="I39" i="2"/>
  <c r="J39" i="2"/>
  <c r="K39" i="2"/>
  <c r="L39" i="2"/>
  <c r="M39" i="2"/>
  <c r="N39" i="2"/>
  <c r="O39" i="2"/>
  <c r="P39" i="2"/>
  <c r="Q39" i="2"/>
  <c r="R39" i="2"/>
  <c r="S39" i="2"/>
  <c r="T39" i="2"/>
  <c r="U39" i="2"/>
  <c r="V39" i="2"/>
  <c r="W39" i="2"/>
  <c r="X39" i="2"/>
  <c r="Y39" i="2"/>
  <c r="Z39" i="2"/>
  <c r="AA39" i="2"/>
  <c r="AB39" i="2"/>
  <c r="AC39" i="2"/>
  <c r="AD39" i="2"/>
  <c r="D40" i="2"/>
  <c r="E40" i="2"/>
  <c r="F40" i="2"/>
  <c r="G40" i="2"/>
  <c r="H40" i="2"/>
  <c r="I40" i="2"/>
  <c r="J40" i="2"/>
  <c r="K40" i="2"/>
  <c r="L40" i="2"/>
  <c r="M40" i="2"/>
  <c r="N40" i="2"/>
  <c r="O40" i="2"/>
  <c r="P40" i="2"/>
  <c r="Q40" i="2"/>
  <c r="R40" i="2"/>
  <c r="S40" i="2"/>
  <c r="T40" i="2"/>
  <c r="U40" i="2"/>
  <c r="V40" i="2"/>
  <c r="W40" i="2"/>
  <c r="X40" i="2"/>
  <c r="Y40" i="2"/>
  <c r="Z40" i="2"/>
  <c r="AA40" i="2"/>
  <c r="AB40" i="2"/>
  <c r="AC40" i="2"/>
  <c r="AD40" i="2"/>
  <c r="D41" i="2"/>
  <c r="E41" i="2"/>
  <c r="F41" i="2"/>
  <c r="G41" i="2"/>
  <c r="H41" i="2"/>
  <c r="I41" i="2"/>
  <c r="J41" i="2"/>
  <c r="K41" i="2"/>
  <c r="L41" i="2"/>
  <c r="M41" i="2"/>
  <c r="N41" i="2"/>
  <c r="O41" i="2"/>
  <c r="P41" i="2"/>
  <c r="Q41" i="2"/>
  <c r="R41" i="2"/>
  <c r="S41" i="2"/>
  <c r="T41" i="2"/>
  <c r="U41" i="2"/>
  <c r="V41" i="2"/>
  <c r="W41" i="2"/>
  <c r="X41" i="2"/>
  <c r="Y41" i="2"/>
  <c r="Z41" i="2"/>
  <c r="AA41" i="2"/>
  <c r="AB41" i="2"/>
  <c r="AC41" i="2"/>
  <c r="AD41" i="2"/>
  <c r="D42" i="2"/>
  <c r="E42" i="2"/>
  <c r="F42" i="2"/>
  <c r="G42" i="2"/>
  <c r="H42" i="2"/>
  <c r="I42" i="2"/>
  <c r="J42" i="2"/>
  <c r="K42" i="2"/>
  <c r="L42" i="2"/>
  <c r="M42" i="2"/>
  <c r="N42" i="2"/>
  <c r="O42" i="2"/>
  <c r="P42" i="2"/>
  <c r="Q42" i="2"/>
  <c r="R42" i="2"/>
  <c r="S42" i="2"/>
  <c r="T42" i="2"/>
  <c r="U42" i="2"/>
  <c r="V42" i="2"/>
  <c r="W42" i="2"/>
  <c r="X42" i="2"/>
  <c r="Y42" i="2"/>
  <c r="Z42" i="2"/>
  <c r="AA42" i="2"/>
  <c r="AB42" i="2"/>
  <c r="AC42" i="2"/>
  <c r="AD42" i="2"/>
  <c r="D43" i="2"/>
  <c r="E43" i="2"/>
  <c r="F43" i="2"/>
  <c r="G43" i="2"/>
  <c r="H43" i="2"/>
  <c r="I43" i="2"/>
  <c r="J43" i="2"/>
  <c r="K43" i="2"/>
  <c r="L43" i="2"/>
  <c r="M43" i="2"/>
  <c r="N43" i="2"/>
  <c r="O43" i="2"/>
  <c r="P43" i="2"/>
  <c r="Q43" i="2"/>
  <c r="R43" i="2"/>
  <c r="S43" i="2"/>
  <c r="T43" i="2"/>
  <c r="U43" i="2"/>
  <c r="V43" i="2"/>
  <c r="W43" i="2"/>
  <c r="X43" i="2"/>
  <c r="Y43" i="2"/>
  <c r="Z43" i="2"/>
  <c r="AA43" i="2"/>
  <c r="AB43" i="2"/>
  <c r="AC43" i="2"/>
  <c r="AD43" i="2"/>
  <c r="D44" i="2"/>
  <c r="E44" i="2"/>
  <c r="F44" i="2"/>
  <c r="G44" i="2"/>
  <c r="H44" i="2"/>
  <c r="I44" i="2"/>
  <c r="J44" i="2"/>
  <c r="K44" i="2"/>
  <c r="L44" i="2"/>
  <c r="M44" i="2"/>
  <c r="N44" i="2"/>
  <c r="O44" i="2"/>
  <c r="P44" i="2"/>
  <c r="Q44" i="2"/>
  <c r="R44" i="2"/>
  <c r="S44" i="2"/>
  <c r="T44" i="2"/>
  <c r="U44" i="2"/>
  <c r="V44" i="2"/>
  <c r="W44" i="2"/>
  <c r="X44" i="2"/>
  <c r="Y44" i="2"/>
  <c r="Z44" i="2"/>
  <c r="AA44" i="2"/>
  <c r="AB44" i="2"/>
  <c r="AC44" i="2"/>
  <c r="AD44" i="2"/>
  <c r="D45" i="2"/>
  <c r="E45" i="2"/>
  <c r="F45" i="2"/>
  <c r="G45" i="2"/>
  <c r="H45" i="2"/>
  <c r="I45" i="2"/>
  <c r="J45" i="2"/>
  <c r="K45" i="2"/>
  <c r="L45" i="2"/>
  <c r="M45" i="2"/>
  <c r="N45" i="2"/>
  <c r="O45" i="2"/>
  <c r="P45" i="2"/>
  <c r="Q45" i="2"/>
  <c r="R45" i="2"/>
  <c r="S45" i="2"/>
  <c r="T45" i="2"/>
  <c r="U45" i="2"/>
  <c r="V45" i="2"/>
  <c r="W45" i="2"/>
  <c r="X45" i="2"/>
  <c r="Y45" i="2"/>
  <c r="Z45" i="2"/>
  <c r="AA45" i="2"/>
  <c r="AB45" i="2"/>
  <c r="AC45" i="2"/>
  <c r="AD45" i="2"/>
  <c r="D46" i="2"/>
  <c r="E46" i="2"/>
  <c r="F46" i="2"/>
  <c r="G46" i="2"/>
  <c r="H46" i="2"/>
  <c r="I46" i="2"/>
  <c r="J46" i="2"/>
  <c r="K46" i="2"/>
  <c r="L46" i="2"/>
  <c r="M46" i="2"/>
  <c r="N46" i="2"/>
  <c r="O46" i="2"/>
  <c r="P46" i="2"/>
  <c r="Q46" i="2"/>
  <c r="R46" i="2"/>
  <c r="S46" i="2"/>
  <c r="T46" i="2"/>
  <c r="U46" i="2"/>
  <c r="V46" i="2"/>
  <c r="W46" i="2"/>
  <c r="X46" i="2"/>
  <c r="Y46" i="2"/>
  <c r="Z46" i="2"/>
  <c r="AA46" i="2"/>
  <c r="AB46" i="2"/>
  <c r="AC46" i="2"/>
  <c r="AD46" i="2"/>
  <c r="D47" i="2"/>
  <c r="E47" i="2"/>
  <c r="F47" i="2"/>
  <c r="G47" i="2"/>
  <c r="H47" i="2"/>
  <c r="I47" i="2"/>
  <c r="J47" i="2"/>
  <c r="K47" i="2"/>
  <c r="L47" i="2"/>
  <c r="M47" i="2"/>
  <c r="N47" i="2"/>
  <c r="O47" i="2"/>
  <c r="P47" i="2"/>
  <c r="Q47" i="2"/>
  <c r="R47" i="2"/>
  <c r="S47" i="2"/>
  <c r="T47" i="2"/>
  <c r="U47" i="2"/>
  <c r="V47" i="2"/>
  <c r="W47" i="2"/>
  <c r="X47" i="2"/>
  <c r="Y47" i="2"/>
  <c r="Z47" i="2"/>
  <c r="AA47" i="2"/>
  <c r="AB47" i="2"/>
  <c r="AC47" i="2"/>
  <c r="AD47" i="2"/>
  <c r="D48" i="2"/>
  <c r="E48" i="2"/>
  <c r="F48" i="2"/>
  <c r="G48" i="2"/>
  <c r="H48" i="2"/>
  <c r="I48" i="2"/>
  <c r="J48" i="2"/>
  <c r="K48" i="2"/>
  <c r="L48" i="2"/>
  <c r="M48" i="2"/>
  <c r="N48" i="2"/>
  <c r="O48" i="2"/>
  <c r="P48" i="2"/>
  <c r="Q48" i="2"/>
  <c r="R48" i="2"/>
  <c r="S48" i="2"/>
  <c r="T48" i="2"/>
  <c r="U48" i="2"/>
  <c r="V48" i="2"/>
  <c r="W48" i="2"/>
  <c r="X48" i="2"/>
  <c r="Y48" i="2"/>
  <c r="Z48" i="2"/>
  <c r="AA48" i="2"/>
  <c r="AB48" i="2"/>
  <c r="AC48" i="2"/>
  <c r="AD48" i="2"/>
  <c r="D49" i="2"/>
  <c r="E49" i="2"/>
  <c r="F49" i="2"/>
  <c r="G49" i="2"/>
  <c r="H49" i="2"/>
  <c r="I49" i="2"/>
  <c r="J49" i="2"/>
  <c r="K49" i="2"/>
  <c r="L49" i="2"/>
  <c r="M49" i="2"/>
  <c r="N49" i="2"/>
  <c r="O49" i="2"/>
  <c r="P49" i="2"/>
  <c r="Q49" i="2"/>
  <c r="R49" i="2"/>
  <c r="S49" i="2"/>
  <c r="T49" i="2"/>
  <c r="U49" i="2"/>
  <c r="V49" i="2"/>
  <c r="W49" i="2"/>
  <c r="X49" i="2"/>
  <c r="Y49" i="2"/>
  <c r="Z49" i="2"/>
  <c r="AA49" i="2"/>
  <c r="AB49" i="2"/>
  <c r="AC49" i="2"/>
  <c r="AD49" i="2"/>
  <c r="D50" i="2"/>
  <c r="E50" i="2"/>
  <c r="F50" i="2"/>
  <c r="G50" i="2"/>
  <c r="H50" i="2"/>
  <c r="I50" i="2"/>
  <c r="J50" i="2"/>
  <c r="K50" i="2"/>
  <c r="L50" i="2"/>
  <c r="M50" i="2"/>
  <c r="N50" i="2"/>
  <c r="O50" i="2"/>
  <c r="P50" i="2"/>
  <c r="Q50" i="2"/>
  <c r="R50" i="2"/>
  <c r="S50" i="2"/>
  <c r="T50" i="2"/>
  <c r="U50" i="2"/>
  <c r="V50" i="2"/>
  <c r="W50" i="2"/>
  <c r="X50" i="2"/>
  <c r="Y50" i="2"/>
  <c r="Z50" i="2"/>
  <c r="AA50" i="2"/>
  <c r="AB50" i="2"/>
  <c r="AC50" i="2"/>
  <c r="AD50" i="2"/>
  <c r="D51" i="2"/>
  <c r="E51" i="2"/>
  <c r="F51" i="2"/>
  <c r="G51" i="2"/>
  <c r="H51" i="2"/>
  <c r="I51" i="2"/>
  <c r="J51" i="2"/>
  <c r="K51" i="2"/>
  <c r="L51" i="2"/>
  <c r="M51" i="2"/>
  <c r="N51" i="2"/>
  <c r="O51" i="2"/>
  <c r="P51" i="2"/>
  <c r="Q51" i="2"/>
  <c r="R51" i="2"/>
  <c r="S51" i="2"/>
  <c r="T51" i="2"/>
  <c r="U51" i="2"/>
  <c r="V51" i="2"/>
  <c r="W51" i="2"/>
  <c r="X51" i="2"/>
  <c r="Y51" i="2"/>
  <c r="Z51" i="2"/>
  <c r="AA51" i="2"/>
  <c r="AB51" i="2"/>
  <c r="AC51" i="2"/>
  <c r="AD51" i="2"/>
  <c r="D52" i="2"/>
  <c r="E52" i="2"/>
  <c r="F52" i="2"/>
  <c r="G52" i="2"/>
  <c r="H52" i="2"/>
  <c r="I52" i="2"/>
  <c r="J52" i="2"/>
  <c r="K52" i="2"/>
  <c r="L52" i="2"/>
  <c r="M52" i="2"/>
  <c r="N52" i="2"/>
  <c r="O52" i="2"/>
  <c r="P52" i="2"/>
  <c r="Q52" i="2"/>
  <c r="R52" i="2"/>
  <c r="S52" i="2"/>
  <c r="T52" i="2"/>
  <c r="U52" i="2"/>
  <c r="V52" i="2"/>
  <c r="W52" i="2"/>
  <c r="X52" i="2"/>
  <c r="Y52" i="2"/>
  <c r="Z52" i="2"/>
  <c r="AA52" i="2"/>
  <c r="AB52" i="2"/>
  <c r="AC52" i="2"/>
  <c r="AD52" i="2"/>
  <c r="D53" i="2"/>
  <c r="E53" i="2"/>
  <c r="F53" i="2"/>
  <c r="G53" i="2"/>
  <c r="H53" i="2"/>
  <c r="I53" i="2"/>
  <c r="J53" i="2"/>
  <c r="K53" i="2"/>
  <c r="L53" i="2"/>
  <c r="M53" i="2"/>
  <c r="N53" i="2"/>
  <c r="O53" i="2"/>
  <c r="P53" i="2"/>
  <c r="Q53" i="2"/>
  <c r="R53" i="2"/>
  <c r="S53" i="2"/>
  <c r="T53" i="2"/>
  <c r="U53" i="2"/>
  <c r="V53" i="2"/>
  <c r="W53" i="2"/>
  <c r="X53" i="2"/>
  <c r="Y53" i="2"/>
  <c r="Z53" i="2"/>
  <c r="AA53" i="2"/>
  <c r="AB53" i="2"/>
  <c r="AC53" i="2"/>
  <c r="AD53" i="2"/>
  <c r="D54" i="2"/>
  <c r="E54" i="2"/>
  <c r="F54" i="2"/>
  <c r="G54" i="2"/>
  <c r="H54" i="2"/>
  <c r="I54" i="2"/>
  <c r="J54" i="2"/>
  <c r="K54" i="2"/>
  <c r="L54" i="2"/>
  <c r="M54" i="2"/>
  <c r="N54" i="2"/>
  <c r="O54" i="2"/>
  <c r="P54" i="2"/>
  <c r="Q54" i="2"/>
  <c r="R54" i="2"/>
  <c r="S54" i="2"/>
  <c r="T54" i="2"/>
  <c r="U54" i="2"/>
  <c r="V54" i="2"/>
  <c r="W54" i="2"/>
  <c r="X54" i="2"/>
  <c r="Y54" i="2"/>
  <c r="Z54" i="2"/>
  <c r="AA54" i="2"/>
  <c r="AB54" i="2"/>
  <c r="AC54" i="2"/>
  <c r="AD54" i="2"/>
  <c r="D55" i="2"/>
  <c r="E55" i="2"/>
  <c r="F55" i="2"/>
  <c r="G55" i="2"/>
  <c r="H55" i="2"/>
  <c r="I55" i="2"/>
  <c r="J55" i="2"/>
  <c r="K55" i="2"/>
  <c r="L55" i="2"/>
  <c r="M55" i="2"/>
  <c r="N55" i="2"/>
  <c r="O55" i="2"/>
  <c r="P55" i="2"/>
  <c r="Q55" i="2"/>
  <c r="R55" i="2"/>
  <c r="S55" i="2"/>
  <c r="T55" i="2"/>
  <c r="U55" i="2"/>
  <c r="V55" i="2"/>
  <c r="W55" i="2"/>
  <c r="X55" i="2"/>
  <c r="Y55" i="2"/>
  <c r="Z55" i="2"/>
  <c r="AA55" i="2"/>
  <c r="AB55" i="2"/>
  <c r="AC55" i="2"/>
  <c r="AD55" i="2"/>
  <c r="D56" i="2"/>
  <c r="E56" i="2"/>
  <c r="F56" i="2"/>
  <c r="G56" i="2"/>
  <c r="H56" i="2"/>
  <c r="I56" i="2"/>
  <c r="J56" i="2"/>
  <c r="K56" i="2"/>
  <c r="L56" i="2"/>
  <c r="M56" i="2"/>
  <c r="N56" i="2"/>
  <c r="O56" i="2"/>
  <c r="P56" i="2"/>
  <c r="Q56" i="2"/>
  <c r="R56" i="2"/>
  <c r="S56" i="2"/>
  <c r="T56" i="2"/>
  <c r="U56" i="2"/>
  <c r="V56" i="2"/>
  <c r="W56" i="2"/>
  <c r="X56" i="2"/>
  <c r="Y56" i="2"/>
  <c r="Z56" i="2"/>
  <c r="AA56" i="2"/>
  <c r="AB56" i="2"/>
  <c r="AC56" i="2"/>
  <c r="AD56" i="2"/>
  <c r="D57" i="2"/>
  <c r="E57" i="2"/>
  <c r="F57" i="2"/>
  <c r="G57" i="2"/>
  <c r="H57" i="2"/>
  <c r="I57" i="2"/>
  <c r="J57" i="2"/>
  <c r="K57" i="2"/>
  <c r="L57" i="2"/>
  <c r="M57" i="2"/>
  <c r="N57" i="2"/>
  <c r="O57" i="2"/>
  <c r="P57" i="2"/>
  <c r="Q57" i="2"/>
  <c r="R57" i="2"/>
  <c r="S57" i="2"/>
  <c r="T57" i="2"/>
  <c r="U57" i="2"/>
  <c r="V57" i="2"/>
  <c r="W57" i="2"/>
  <c r="X57" i="2"/>
  <c r="Y57" i="2"/>
  <c r="Z57" i="2"/>
  <c r="AA57" i="2"/>
  <c r="AB57" i="2"/>
  <c r="AC57" i="2"/>
  <c r="AD57" i="2"/>
  <c r="D58" i="2"/>
  <c r="E58" i="2"/>
  <c r="F58" i="2"/>
  <c r="G58" i="2"/>
  <c r="H58" i="2"/>
  <c r="I58" i="2"/>
  <c r="J58" i="2"/>
  <c r="K58" i="2"/>
  <c r="L58" i="2"/>
  <c r="M58" i="2"/>
  <c r="N58" i="2"/>
  <c r="O58" i="2"/>
  <c r="P58" i="2"/>
  <c r="Q58" i="2"/>
  <c r="R58" i="2"/>
  <c r="S58" i="2"/>
  <c r="T58" i="2"/>
  <c r="U58" i="2"/>
  <c r="V58" i="2"/>
  <c r="W58" i="2"/>
  <c r="X58" i="2"/>
  <c r="Y58" i="2"/>
  <c r="Z58" i="2"/>
  <c r="AA58" i="2"/>
  <c r="AB58" i="2"/>
  <c r="AC58" i="2"/>
  <c r="AD58" i="2"/>
  <c r="D59" i="2"/>
  <c r="E59" i="2"/>
  <c r="F59" i="2"/>
  <c r="G59" i="2"/>
  <c r="H59" i="2"/>
  <c r="I59" i="2"/>
  <c r="J59" i="2"/>
  <c r="K59" i="2"/>
  <c r="L59" i="2"/>
  <c r="M59" i="2"/>
  <c r="N59" i="2"/>
  <c r="O59" i="2"/>
  <c r="P59" i="2"/>
  <c r="Q59" i="2"/>
  <c r="R59" i="2"/>
  <c r="S59" i="2"/>
  <c r="T59" i="2"/>
  <c r="U59" i="2"/>
  <c r="V59" i="2"/>
  <c r="W59" i="2"/>
  <c r="X59" i="2"/>
  <c r="Y59" i="2"/>
  <c r="Z59" i="2"/>
  <c r="AA59" i="2"/>
  <c r="AB59" i="2"/>
  <c r="AC59" i="2"/>
  <c r="AD59" i="2"/>
  <c r="D60" i="2"/>
  <c r="E60" i="2"/>
  <c r="F60" i="2"/>
  <c r="G60" i="2"/>
  <c r="H60" i="2"/>
  <c r="I60" i="2"/>
  <c r="J60" i="2"/>
  <c r="K60" i="2"/>
  <c r="L60" i="2"/>
  <c r="M60" i="2"/>
  <c r="N60" i="2"/>
  <c r="O60" i="2"/>
  <c r="P60" i="2"/>
  <c r="Q60" i="2"/>
  <c r="R60" i="2"/>
  <c r="S60" i="2"/>
  <c r="T60" i="2"/>
  <c r="U60" i="2"/>
  <c r="V60" i="2"/>
  <c r="W60" i="2"/>
  <c r="X60" i="2"/>
  <c r="Y60" i="2"/>
  <c r="Z60" i="2"/>
  <c r="AA60" i="2"/>
  <c r="AB60" i="2"/>
  <c r="AC60" i="2"/>
  <c r="AD60" i="2"/>
  <c r="D61" i="2"/>
  <c r="E61" i="2"/>
  <c r="F61" i="2"/>
  <c r="G61" i="2"/>
  <c r="H61" i="2"/>
  <c r="I61" i="2"/>
  <c r="J61" i="2"/>
  <c r="K61" i="2"/>
  <c r="L61" i="2"/>
  <c r="M61" i="2"/>
  <c r="N61" i="2"/>
  <c r="O61" i="2"/>
  <c r="P61" i="2"/>
  <c r="Q61" i="2"/>
  <c r="R61" i="2"/>
  <c r="S61" i="2"/>
  <c r="T61" i="2"/>
  <c r="U61" i="2"/>
  <c r="V61" i="2"/>
  <c r="W61" i="2"/>
  <c r="X61" i="2"/>
  <c r="Y61" i="2"/>
  <c r="Z61" i="2"/>
  <c r="AA61" i="2"/>
  <c r="AB61" i="2"/>
  <c r="AC61" i="2"/>
  <c r="AD61" i="2"/>
  <c r="D62" i="2"/>
  <c r="E62" i="2"/>
  <c r="F62" i="2"/>
  <c r="G62" i="2"/>
  <c r="H62" i="2"/>
  <c r="I62" i="2"/>
  <c r="J62" i="2"/>
  <c r="K62" i="2"/>
  <c r="L62" i="2"/>
  <c r="M62" i="2"/>
  <c r="N62" i="2"/>
  <c r="O62" i="2"/>
  <c r="P62" i="2"/>
  <c r="Q62" i="2"/>
  <c r="R62" i="2"/>
  <c r="S62" i="2"/>
  <c r="T62" i="2"/>
  <c r="U62" i="2"/>
  <c r="V62" i="2"/>
  <c r="W62" i="2"/>
  <c r="X62" i="2"/>
  <c r="Y62" i="2"/>
  <c r="Z62" i="2"/>
  <c r="AA62" i="2"/>
  <c r="AB62" i="2"/>
  <c r="AC62" i="2"/>
  <c r="AD62" i="2"/>
  <c r="D63" i="2"/>
  <c r="E63" i="2"/>
  <c r="F63" i="2"/>
  <c r="G63" i="2"/>
  <c r="H63" i="2"/>
  <c r="I63" i="2"/>
  <c r="J63" i="2"/>
  <c r="K63" i="2"/>
  <c r="L63" i="2"/>
  <c r="M63" i="2"/>
  <c r="N63" i="2"/>
  <c r="O63" i="2"/>
  <c r="P63" i="2"/>
  <c r="Q63" i="2"/>
  <c r="R63" i="2"/>
  <c r="S63" i="2"/>
  <c r="T63" i="2"/>
  <c r="U63" i="2"/>
  <c r="V63" i="2"/>
  <c r="W63" i="2"/>
  <c r="X63" i="2"/>
  <c r="Y63" i="2"/>
  <c r="Z63" i="2"/>
  <c r="AA63" i="2"/>
  <c r="AB63" i="2"/>
  <c r="AC63" i="2"/>
  <c r="AD63" i="2"/>
  <c r="D64" i="2"/>
  <c r="E64" i="2"/>
  <c r="F64" i="2"/>
  <c r="G64" i="2"/>
  <c r="H64" i="2"/>
  <c r="I64" i="2"/>
  <c r="J64" i="2"/>
  <c r="K64" i="2"/>
  <c r="L64" i="2"/>
  <c r="M64" i="2"/>
  <c r="N64" i="2"/>
  <c r="O64" i="2"/>
  <c r="P64" i="2"/>
  <c r="Q64" i="2"/>
  <c r="R64" i="2"/>
  <c r="S64" i="2"/>
  <c r="T64" i="2"/>
  <c r="U64" i="2"/>
  <c r="V64" i="2"/>
  <c r="W64" i="2"/>
  <c r="X64" i="2"/>
  <c r="Y64" i="2"/>
  <c r="Z64" i="2"/>
  <c r="AA64" i="2"/>
  <c r="AB64" i="2"/>
  <c r="AC64" i="2"/>
  <c r="AD64" i="2"/>
  <c r="C40" i="2"/>
  <c r="C41" i="2"/>
  <c r="C42" i="2"/>
  <c r="C43" i="2"/>
  <c r="C44" i="2"/>
  <c r="C45" i="2"/>
  <c r="C46" i="2"/>
  <c r="C47" i="2"/>
  <c r="C48" i="2"/>
  <c r="C49" i="2"/>
  <c r="C50" i="2"/>
  <c r="C51" i="2"/>
  <c r="C52" i="2"/>
  <c r="C53" i="2"/>
  <c r="C54" i="2"/>
  <c r="C55" i="2"/>
  <c r="C56" i="2"/>
  <c r="C57" i="2"/>
  <c r="C58" i="2"/>
  <c r="C59" i="2"/>
  <c r="C60" i="2"/>
  <c r="C61" i="2"/>
  <c r="C62" i="2"/>
  <c r="C63" i="2"/>
  <c r="C64"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9" i="2"/>
  <c r="AB80" i="1" l="1"/>
  <c r="AB86"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69" i="1"/>
  <c r="E69" i="1"/>
  <c r="F69" i="1"/>
  <c r="G69" i="1"/>
  <c r="H69" i="1"/>
  <c r="I69" i="1"/>
  <c r="J69" i="1"/>
  <c r="K69" i="1"/>
  <c r="L69" i="1"/>
  <c r="M69" i="1"/>
  <c r="N69" i="1"/>
  <c r="O69" i="1"/>
  <c r="P69" i="1"/>
  <c r="Q69" i="1"/>
  <c r="R69" i="1"/>
  <c r="S69" i="1"/>
  <c r="T69" i="1"/>
  <c r="U69" i="1"/>
  <c r="V69" i="1"/>
  <c r="W69" i="1"/>
  <c r="X69" i="1"/>
  <c r="Y69" i="1"/>
  <c r="Z69" i="1"/>
  <c r="AA69" i="1"/>
  <c r="AB69" i="1"/>
  <c r="AC69" i="1"/>
  <c r="E70" i="1"/>
  <c r="F70" i="1"/>
  <c r="G70" i="1"/>
  <c r="H70" i="1"/>
  <c r="I70" i="1"/>
  <c r="J70" i="1"/>
  <c r="K70" i="1"/>
  <c r="L70" i="1"/>
  <c r="M70" i="1"/>
  <c r="N70" i="1"/>
  <c r="O70" i="1"/>
  <c r="P70" i="1"/>
  <c r="Q70" i="1"/>
  <c r="R70" i="1"/>
  <c r="S70" i="1"/>
  <c r="T70" i="1"/>
  <c r="U70" i="1"/>
  <c r="V70" i="1"/>
  <c r="W70" i="1"/>
  <c r="X70" i="1"/>
  <c r="Y70" i="1"/>
  <c r="Z70" i="1"/>
  <c r="AA70" i="1"/>
  <c r="AB70" i="1"/>
  <c r="AC70" i="1"/>
  <c r="E71" i="1"/>
  <c r="F71" i="1"/>
  <c r="G71" i="1"/>
  <c r="H71" i="1"/>
  <c r="I71" i="1"/>
  <c r="J71" i="1"/>
  <c r="K71" i="1"/>
  <c r="L71" i="1"/>
  <c r="M71" i="1"/>
  <c r="N71" i="1"/>
  <c r="O71" i="1"/>
  <c r="P71" i="1"/>
  <c r="Q71" i="1"/>
  <c r="R71" i="1"/>
  <c r="S71" i="1"/>
  <c r="T71" i="1"/>
  <c r="U71" i="1"/>
  <c r="V71" i="1"/>
  <c r="W71" i="1"/>
  <c r="X71" i="1"/>
  <c r="Y71" i="1"/>
  <c r="Z71" i="1"/>
  <c r="AA71" i="1"/>
  <c r="AB71" i="1"/>
  <c r="AC71" i="1"/>
  <c r="E72" i="1"/>
  <c r="F72" i="1"/>
  <c r="G72" i="1"/>
  <c r="H72" i="1"/>
  <c r="I72" i="1"/>
  <c r="J72" i="1"/>
  <c r="K72" i="1"/>
  <c r="L72" i="1"/>
  <c r="M72" i="1"/>
  <c r="N72" i="1"/>
  <c r="O72" i="1"/>
  <c r="P72" i="1"/>
  <c r="Q72" i="1"/>
  <c r="R72" i="1"/>
  <c r="S72" i="1"/>
  <c r="T72" i="1"/>
  <c r="U72" i="1"/>
  <c r="V72" i="1"/>
  <c r="W72" i="1"/>
  <c r="X72" i="1"/>
  <c r="Y72" i="1"/>
  <c r="Z72" i="1"/>
  <c r="AA72" i="1"/>
  <c r="AB72" i="1"/>
  <c r="AC72" i="1"/>
  <c r="E73" i="1"/>
  <c r="F73" i="1"/>
  <c r="G73" i="1"/>
  <c r="H73" i="1"/>
  <c r="I73" i="1"/>
  <c r="J73" i="1"/>
  <c r="K73" i="1"/>
  <c r="L73" i="1"/>
  <c r="M73" i="1"/>
  <c r="N73" i="1"/>
  <c r="O73" i="1"/>
  <c r="P73" i="1"/>
  <c r="Q73" i="1"/>
  <c r="R73" i="1"/>
  <c r="S73" i="1"/>
  <c r="T73" i="1"/>
  <c r="U73" i="1"/>
  <c r="V73" i="1"/>
  <c r="W73" i="1"/>
  <c r="X73" i="1"/>
  <c r="Y73" i="1"/>
  <c r="Z73" i="1"/>
  <c r="AA73" i="1"/>
  <c r="AB73" i="1"/>
  <c r="AC73" i="1"/>
  <c r="E74" i="1"/>
  <c r="F74" i="1"/>
  <c r="G74" i="1"/>
  <c r="H74" i="1"/>
  <c r="I74" i="1"/>
  <c r="J74" i="1"/>
  <c r="K74" i="1"/>
  <c r="L74" i="1"/>
  <c r="M74" i="1"/>
  <c r="N74" i="1"/>
  <c r="O74" i="1"/>
  <c r="P74" i="1"/>
  <c r="Q74" i="1"/>
  <c r="R74" i="1"/>
  <c r="S74" i="1"/>
  <c r="T74" i="1"/>
  <c r="U74" i="1"/>
  <c r="V74" i="1"/>
  <c r="W74" i="1"/>
  <c r="X74" i="1"/>
  <c r="Y74" i="1"/>
  <c r="Z74" i="1"/>
  <c r="AA74" i="1"/>
  <c r="AB74" i="1"/>
  <c r="AC74" i="1"/>
  <c r="E75" i="1"/>
  <c r="F75" i="1"/>
  <c r="G75" i="1"/>
  <c r="H75" i="1"/>
  <c r="I75" i="1"/>
  <c r="J75" i="1"/>
  <c r="K75" i="1"/>
  <c r="L75" i="1"/>
  <c r="M75" i="1"/>
  <c r="N75" i="1"/>
  <c r="O75" i="1"/>
  <c r="P75" i="1"/>
  <c r="Q75" i="1"/>
  <c r="R75" i="1"/>
  <c r="S75" i="1"/>
  <c r="T75" i="1"/>
  <c r="U75" i="1"/>
  <c r="V75" i="1"/>
  <c r="W75" i="1"/>
  <c r="X75" i="1"/>
  <c r="Y75" i="1"/>
  <c r="Z75" i="1"/>
  <c r="AA75" i="1"/>
  <c r="AB75" i="1"/>
  <c r="AC75" i="1"/>
  <c r="E76" i="1"/>
  <c r="F76" i="1"/>
  <c r="G76" i="1"/>
  <c r="H76" i="1"/>
  <c r="I76" i="1"/>
  <c r="J76" i="1"/>
  <c r="K76" i="1"/>
  <c r="L76" i="1"/>
  <c r="M76" i="1"/>
  <c r="N76" i="1"/>
  <c r="O76" i="1"/>
  <c r="P76" i="1"/>
  <c r="Q76" i="1"/>
  <c r="R76" i="1"/>
  <c r="S76" i="1"/>
  <c r="T76" i="1"/>
  <c r="U76" i="1"/>
  <c r="V76" i="1"/>
  <c r="W76" i="1"/>
  <c r="X76" i="1"/>
  <c r="Y76" i="1"/>
  <c r="Z76" i="1"/>
  <c r="AA76" i="1"/>
  <c r="AB76" i="1"/>
  <c r="AC76" i="1"/>
  <c r="E77" i="1"/>
  <c r="F77" i="1"/>
  <c r="G77" i="1"/>
  <c r="H77" i="1"/>
  <c r="I77" i="1"/>
  <c r="J77" i="1"/>
  <c r="K77" i="1"/>
  <c r="L77" i="1"/>
  <c r="M77" i="1"/>
  <c r="N77" i="1"/>
  <c r="O77" i="1"/>
  <c r="P77" i="1"/>
  <c r="Q77" i="1"/>
  <c r="R77" i="1"/>
  <c r="S77" i="1"/>
  <c r="T77" i="1"/>
  <c r="U77" i="1"/>
  <c r="V77" i="1"/>
  <c r="W77" i="1"/>
  <c r="X77" i="1"/>
  <c r="Y77" i="1"/>
  <c r="Z77" i="1"/>
  <c r="AA77" i="1"/>
  <c r="AB77" i="1"/>
  <c r="AC77" i="1"/>
  <c r="E78" i="1"/>
  <c r="F78" i="1"/>
  <c r="G78" i="1"/>
  <c r="H78" i="1"/>
  <c r="I78" i="1"/>
  <c r="J78" i="1"/>
  <c r="K78" i="1"/>
  <c r="L78" i="1"/>
  <c r="M78" i="1"/>
  <c r="N78" i="1"/>
  <c r="O78" i="1"/>
  <c r="P78" i="1"/>
  <c r="Q78" i="1"/>
  <c r="R78" i="1"/>
  <c r="S78" i="1"/>
  <c r="T78" i="1"/>
  <c r="U78" i="1"/>
  <c r="V78" i="1"/>
  <c r="W78" i="1"/>
  <c r="X78" i="1"/>
  <c r="Y78" i="1"/>
  <c r="Z78" i="1"/>
  <c r="AA78" i="1"/>
  <c r="AB78" i="1"/>
  <c r="AC78" i="1"/>
  <c r="E79" i="1"/>
  <c r="F79" i="1"/>
  <c r="G79" i="1"/>
  <c r="H79" i="1"/>
  <c r="I79" i="1"/>
  <c r="J79" i="1"/>
  <c r="K79" i="1"/>
  <c r="L79" i="1"/>
  <c r="M79" i="1"/>
  <c r="N79" i="1"/>
  <c r="O79" i="1"/>
  <c r="P79" i="1"/>
  <c r="Q79" i="1"/>
  <c r="R79" i="1"/>
  <c r="S79" i="1"/>
  <c r="T79" i="1"/>
  <c r="U79" i="1"/>
  <c r="V79" i="1"/>
  <c r="W79" i="1"/>
  <c r="X79" i="1"/>
  <c r="Y79" i="1"/>
  <c r="Z79" i="1"/>
  <c r="AA79" i="1"/>
  <c r="AB79" i="1"/>
  <c r="AC79" i="1"/>
  <c r="E80" i="1"/>
  <c r="F80" i="1"/>
  <c r="G80" i="1"/>
  <c r="H80" i="1"/>
  <c r="I80" i="1"/>
  <c r="J80" i="1"/>
  <c r="K80" i="1"/>
  <c r="L80" i="1"/>
  <c r="M80" i="1"/>
  <c r="N80" i="1"/>
  <c r="O80" i="1"/>
  <c r="P80" i="1"/>
  <c r="Q80" i="1"/>
  <c r="R80" i="1"/>
  <c r="S80" i="1"/>
  <c r="T80" i="1"/>
  <c r="U80" i="1"/>
  <c r="V80" i="1"/>
  <c r="W80" i="1"/>
  <c r="X80" i="1"/>
  <c r="Y80" i="1"/>
  <c r="Z80" i="1"/>
  <c r="AA80" i="1"/>
  <c r="AC80" i="1"/>
  <c r="E81" i="1"/>
  <c r="F81" i="1"/>
  <c r="G81" i="1"/>
  <c r="H81" i="1"/>
  <c r="I81" i="1"/>
  <c r="J81" i="1"/>
  <c r="K81" i="1"/>
  <c r="L81" i="1"/>
  <c r="M81" i="1"/>
  <c r="N81" i="1"/>
  <c r="O81" i="1"/>
  <c r="P81" i="1"/>
  <c r="Q81" i="1"/>
  <c r="R81" i="1"/>
  <c r="S81" i="1"/>
  <c r="T81" i="1"/>
  <c r="U81" i="1"/>
  <c r="V81" i="1"/>
  <c r="W81" i="1"/>
  <c r="X81" i="1"/>
  <c r="Y81" i="1"/>
  <c r="Z81" i="1"/>
  <c r="AA81" i="1"/>
  <c r="AB81" i="1"/>
  <c r="AC81" i="1"/>
  <c r="E82" i="1"/>
  <c r="F82" i="1"/>
  <c r="G82" i="1"/>
  <c r="H82" i="1"/>
  <c r="I82" i="1"/>
  <c r="J82" i="1"/>
  <c r="K82" i="1"/>
  <c r="L82" i="1"/>
  <c r="M82" i="1"/>
  <c r="N82" i="1"/>
  <c r="O82" i="1"/>
  <c r="P82" i="1"/>
  <c r="Q82" i="1"/>
  <c r="R82" i="1"/>
  <c r="S82" i="1"/>
  <c r="T82" i="1"/>
  <c r="U82" i="1"/>
  <c r="V82" i="1"/>
  <c r="W82" i="1"/>
  <c r="X82" i="1"/>
  <c r="Y82" i="1"/>
  <c r="Z82" i="1"/>
  <c r="AA82" i="1"/>
  <c r="AB82" i="1"/>
  <c r="AC82" i="1"/>
  <c r="E83" i="1"/>
  <c r="F83" i="1"/>
  <c r="G83" i="1"/>
  <c r="H83" i="1"/>
  <c r="I83" i="1"/>
  <c r="J83" i="1"/>
  <c r="K83" i="1"/>
  <c r="L83" i="1"/>
  <c r="M83" i="1"/>
  <c r="N83" i="1"/>
  <c r="O83" i="1"/>
  <c r="P83" i="1"/>
  <c r="Q83" i="1"/>
  <c r="R83" i="1"/>
  <c r="S83" i="1"/>
  <c r="T83" i="1"/>
  <c r="U83" i="1"/>
  <c r="V83" i="1"/>
  <c r="W83" i="1"/>
  <c r="X83" i="1"/>
  <c r="Y83" i="1"/>
  <c r="Z83" i="1"/>
  <c r="AA83" i="1"/>
  <c r="AB83" i="1"/>
  <c r="AC83" i="1"/>
  <c r="E84" i="1"/>
  <c r="F84" i="1"/>
  <c r="G84" i="1"/>
  <c r="H84" i="1"/>
  <c r="I84" i="1"/>
  <c r="J84" i="1"/>
  <c r="K84" i="1"/>
  <c r="L84" i="1"/>
  <c r="M84" i="1"/>
  <c r="N84" i="1"/>
  <c r="O84" i="1"/>
  <c r="P84" i="1"/>
  <c r="Q84" i="1"/>
  <c r="R84" i="1"/>
  <c r="S84" i="1"/>
  <c r="T84" i="1"/>
  <c r="U84" i="1"/>
  <c r="V84" i="1"/>
  <c r="W84" i="1"/>
  <c r="X84" i="1"/>
  <c r="Y84" i="1"/>
  <c r="Z84" i="1"/>
  <c r="AA84" i="1"/>
  <c r="AB84" i="1"/>
  <c r="AC84" i="1"/>
  <c r="E85" i="1"/>
  <c r="F85" i="1"/>
  <c r="G85" i="1"/>
  <c r="H85" i="1"/>
  <c r="I85" i="1"/>
  <c r="J85" i="1"/>
  <c r="K85" i="1"/>
  <c r="L85" i="1"/>
  <c r="M85" i="1"/>
  <c r="N85" i="1"/>
  <c r="O85" i="1"/>
  <c r="P85" i="1"/>
  <c r="Q85" i="1"/>
  <c r="R85" i="1"/>
  <c r="S85" i="1"/>
  <c r="T85" i="1"/>
  <c r="U85" i="1"/>
  <c r="V85" i="1"/>
  <c r="W85" i="1"/>
  <c r="X85" i="1"/>
  <c r="Y85" i="1"/>
  <c r="Z85" i="1"/>
  <c r="AA85" i="1"/>
  <c r="AB85" i="1"/>
  <c r="AC85" i="1"/>
  <c r="E86" i="1"/>
  <c r="F86" i="1"/>
  <c r="G86" i="1"/>
  <c r="H86" i="1"/>
  <c r="I86" i="1"/>
  <c r="J86" i="1"/>
  <c r="K86" i="1"/>
  <c r="L86" i="1"/>
  <c r="M86" i="1"/>
  <c r="N86" i="1"/>
  <c r="O86" i="1"/>
  <c r="P86" i="1"/>
  <c r="Q86" i="1"/>
  <c r="R86" i="1"/>
  <c r="S86" i="1"/>
  <c r="T86" i="1"/>
  <c r="U86" i="1"/>
  <c r="V86" i="1"/>
  <c r="W86" i="1"/>
  <c r="X86" i="1"/>
  <c r="Y86" i="1"/>
  <c r="Z86" i="1"/>
  <c r="AA86" i="1"/>
  <c r="AC86" i="1"/>
  <c r="E87" i="1"/>
  <c r="F87" i="1"/>
  <c r="G87" i="1"/>
  <c r="H87" i="1"/>
  <c r="I87" i="1"/>
  <c r="J87" i="1"/>
  <c r="K87" i="1"/>
  <c r="L87" i="1"/>
  <c r="M87" i="1"/>
  <c r="N87" i="1"/>
  <c r="O87" i="1"/>
  <c r="P87" i="1"/>
  <c r="Q87" i="1"/>
  <c r="R87" i="1"/>
  <c r="S87" i="1"/>
  <c r="T87" i="1"/>
  <c r="U87" i="1"/>
  <c r="V87" i="1"/>
  <c r="W87" i="1"/>
  <c r="X87" i="1"/>
  <c r="Y87" i="1"/>
  <c r="Z87" i="1"/>
  <c r="AA87" i="1"/>
  <c r="AB87" i="1"/>
  <c r="AC87" i="1"/>
  <c r="E88" i="1"/>
  <c r="F88" i="1"/>
  <c r="G88" i="1"/>
  <c r="H88" i="1"/>
  <c r="I88" i="1"/>
  <c r="J88" i="1"/>
  <c r="K88" i="1"/>
  <c r="L88" i="1"/>
  <c r="M88" i="1"/>
  <c r="N88" i="1"/>
  <c r="O88" i="1"/>
  <c r="P88" i="1"/>
  <c r="Q88" i="1"/>
  <c r="R88" i="1"/>
  <c r="S88" i="1"/>
  <c r="T88" i="1"/>
  <c r="U88" i="1"/>
  <c r="V88" i="1"/>
  <c r="W88" i="1"/>
  <c r="X88" i="1"/>
  <c r="Y88" i="1"/>
  <c r="Z88" i="1"/>
  <c r="AA88" i="1"/>
  <c r="AB88" i="1"/>
  <c r="AC88" i="1"/>
  <c r="E89" i="1"/>
  <c r="F89" i="1"/>
  <c r="G89" i="1"/>
  <c r="H89" i="1"/>
  <c r="I89" i="1"/>
  <c r="J89" i="1"/>
  <c r="K89" i="1"/>
  <c r="L89" i="1"/>
  <c r="M89" i="1"/>
  <c r="N89" i="1"/>
  <c r="O89" i="1"/>
  <c r="P89" i="1"/>
  <c r="Q89" i="1"/>
  <c r="R89" i="1"/>
  <c r="S89" i="1"/>
  <c r="T89" i="1"/>
  <c r="U89" i="1"/>
  <c r="V89" i="1"/>
  <c r="W89" i="1"/>
  <c r="X89" i="1"/>
  <c r="Y89" i="1"/>
  <c r="Z89" i="1"/>
  <c r="AA89" i="1"/>
  <c r="AB89" i="1"/>
  <c r="AC89" i="1"/>
  <c r="E90" i="1"/>
  <c r="F90" i="1"/>
  <c r="G90" i="1"/>
  <c r="H90" i="1"/>
  <c r="I90" i="1"/>
  <c r="J90" i="1"/>
  <c r="K90" i="1"/>
  <c r="L90" i="1"/>
  <c r="M90" i="1"/>
  <c r="N90" i="1"/>
  <c r="O90" i="1"/>
  <c r="P90" i="1"/>
  <c r="Q90" i="1"/>
  <c r="R90" i="1"/>
  <c r="S90" i="1"/>
  <c r="T90" i="1"/>
  <c r="U90" i="1"/>
  <c r="V90" i="1"/>
  <c r="W90" i="1"/>
  <c r="X90" i="1"/>
  <c r="Y90" i="1"/>
  <c r="Z90" i="1"/>
  <c r="AA90" i="1"/>
  <c r="AB90" i="1"/>
  <c r="AC90" i="1"/>
  <c r="E91" i="1"/>
  <c r="F91" i="1"/>
  <c r="G91" i="1"/>
  <c r="H91" i="1"/>
  <c r="I91" i="1"/>
  <c r="J91" i="1"/>
  <c r="K91" i="1"/>
  <c r="L91" i="1"/>
  <c r="M91" i="1"/>
  <c r="N91" i="1"/>
  <c r="O91" i="1"/>
  <c r="P91" i="1"/>
  <c r="Q91" i="1"/>
  <c r="R91" i="1"/>
  <c r="S91" i="1"/>
  <c r="T91" i="1"/>
  <c r="U91" i="1"/>
  <c r="V91" i="1"/>
  <c r="W91" i="1"/>
  <c r="X91" i="1"/>
  <c r="Y91" i="1"/>
  <c r="Z91" i="1"/>
  <c r="AA91" i="1"/>
  <c r="AB91" i="1"/>
  <c r="AC91" i="1"/>
  <c r="E92" i="1"/>
  <c r="F92" i="1"/>
  <c r="G92" i="1"/>
  <c r="H92" i="1"/>
  <c r="I92" i="1"/>
  <c r="J92" i="1"/>
  <c r="K92" i="1"/>
  <c r="L92" i="1"/>
  <c r="M92" i="1"/>
  <c r="N92" i="1"/>
  <c r="O92" i="1"/>
  <c r="P92" i="1"/>
  <c r="Q92" i="1"/>
  <c r="R92" i="1"/>
  <c r="S92" i="1"/>
  <c r="T92" i="1"/>
  <c r="U92" i="1"/>
  <c r="V92" i="1"/>
  <c r="W92" i="1"/>
  <c r="X92" i="1"/>
  <c r="Y92" i="1"/>
  <c r="Z92" i="1"/>
  <c r="AA92" i="1"/>
  <c r="AB92" i="1"/>
  <c r="AC92" i="1"/>
  <c r="E93" i="1"/>
  <c r="F93" i="1"/>
  <c r="G93" i="1"/>
  <c r="H93" i="1"/>
  <c r="I93" i="1"/>
  <c r="J93" i="1"/>
  <c r="K93" i="1"/>
  <c r="L93" i="1"/>
  <c r="M93" i="1"/>
  <c r="N93" i="1"/>
  <c r="O93" i="1"/>
  <c r="P93" i="1"/>
  <c r="Q93" i="1"/>
  <c r="R93" i="1"/>
  <c r="S93" i="1"/>
  <c r="T93" i="1"/>
  <c r="U93" i="1"/>
  <c r="V93" i="1"/>
  <c r="W93" i="1"/>
  <c r="X93" i="1"/>
  <c r="Y93" i="1"/>
  <c r="Z93" i="1"/>
  <c r="AA93" i="1"/>
  <c r="AB93" i="1"/>
  <c r="AC93" i="1"/>
  <c r="E94" i="1"/>
  <c r="F94" i="1"/>
  <c r="G94" i="1"/>
  <c r="H94" i="1"/>
  <c r="I94" i="1"/>
  <c r="J94" i="1"/>
  <c r="K94" i="1"/>
  <c r="L94" i="1"/>
  <c r="M94" i="1"/>
  <c r="N94" i="1"/>
  <c r="O94" i="1"/>
  <c r="P94" i="1"/>
  <c r="Q94" i="1"/>
  <c r="R94" i="1"/>
  <c r="S94" i="1"/>
  <c r="T94" i="1"/>
  <c r="U94" i="1"/>
  <c r="V94" i="1"/>
  <c r="W94" i="1"/>
  <c r="X94" i="1"/>
  <c r="Y94" i="1"/>
  <c r="Z94" i="1"/>
  <c r="AA94" i="1"/>
  <c r="AB94" i="1"/>
  <c r="AC94" i="1"/>
  <c r="D70" i="1"/>
  <c r="D71" i="1"/>
  <c r="D72" i="1"/>
  <c r="D73" i="1"/>
  <c r="D74" i="1"/>
  <c r="D75" i="1"/>
  <c r="D76" i="1"/>
  <c r="D77" i="1"/>
  <c r="D78" i="1"/>
  <c r="D79" i="1"/>
  <c r="D80" i="1"/>
  <c r="D81" i="1"/>
  <c r="D82" i="1"/>
  <c r="D83" i="1"/>
  <c r="D84" i="1"/>
  <c r="D85" i="1"/>
  <c r="D86" i="1"/>
  <c r="D87" i="1"/>
  <c r="D88" i="1"/>
  <c r="D89" i="1"/>
  <c r="D90" i="1"/>
  <c r="D91" i="1"/>
  <c r="D92" i="1"/>
  <c r="D93" i="1"/>
  <c r="D94" i="1"/>
  <c r="D69" i="1"/>
  <c r="D39" i="1"/>
  <c r="E39" i="1"/>
  <c r="F39" i="1"/>
  <c r="G39" i="1"/>
  <c r="H39" i="1"/>
  <c r="I39" i="1"/>
  <c r="J39" i="1"/>
  <c r="K39" i="1"/>
  <c r="L39" i="1"/>
  <c r="M39" i="1"/>
  <c r="N39" i="1"/>
  <c r="O39" i="1"/>
  <c r="P39" i="1"/>
  <c r="Q39" i="1"/>
  <c r="R39" i="1"/>
  <c r="S39" i="1"/>
  <c r="T39" i="1"/>
  <c r="U39" i="1"/>
  <c r="V39" i="1"/>
  <c r="W39" i="1"/>
  <c r="X39" i="1"/>
  <c r="Y39" i="1"/>
  <c r="Z39" i="1"/>
  <c r="AA39" i="1"/>
  <c r="AB39" i="1"/>
  <c r="AC39" i="1"/>
  <c r="AD39" i="1"/>
  <c r="D40" i="1"/>
  <c r="E40" i="1"/>
  <c r="F40" i="1"/>
  <c r="G40" i="1"/>
  <c r="H40" i="1"/>
  <c r="I40" i="1"/>
  <c r="J40" i="1"/>
  <c r="K40" i="1"/>
  <c r="L40" i="1"/>
  <c r="M40" i="1"/>
  <c r="N40" i="1"/>
  <c r="O40" i="1"/>
  <c r="P40" i="1"/>
  <c r="Q40" i="1"/>
  <c r="R40" i="1"/>
  <c r="S40" i="1"/>
  <c r="T40" i="1"/>
  <c r="U40" i="1"/>
  <c r="V40" i="1"/>
  <c r="W40" i="1"/>
  <c r="X40" i="1"/>
  <c r="Y40" i="1"/>
  <c r="Z40" i="1"/>
  <c r="AA40" i="1"/>
  <c r="AB40" i="1"/>
  <c r="AC40" i="1"/>
  <c r="AD40" i="1"/>
  <c r="D41" i="1"/>
  <c r="E41" i="1"/>
  <c r="F41" i="1"/>
  <c r="G41" i="1"/>
  <c r="H41" i="1"/>
  <c r="I41" i="1"/>
  <c r="J41" i="1"/>
  <c r="K41" i="1"/>
  <c r="L41" i="1"/>
  <c r="M41" i="1"/>
  <c r="N41" i="1"/>
  <c r="O41" i="1"/>
  <c r="P41" i="1"/>
  <c r="Q41" i="1"/>
  <c r="R41" i="1"/>
  <c r="S41" i="1"/>
  <c r="T41" i="1"/>
  <c r="U41" i="1"/>
  <c r="V41" i="1"/>
  <c r="W41" i="1"/>
  <c r="X41" i="1"/>
  <c r="Y41" i="1"/>
  <c r="Z41" i="1"/>
  <c r="AA41" i="1"/>
  <c r="AB41" i="1"/>
  <c r="AC41" i="1"/>
  <c r="AD41" i="1"/>
  <c r="D42" i="1"/>
  <c r="E42" i="1"/>
  <c r="F42" i="1"/>
  <c r="G42" i="1"/>
  <c r="H42" i="1"/>
  <c r="I42" i="1"/>
  <c r="J42" i="1"/>
  <c r="K42" i="1"/>
  <c r="L42" i="1"/>
  <c r="M42" i="1"/>
  <c r="N42" i="1"/>
  <c r="O42" i="1"/>
  <c r="P42" i="1"/>
  <c r="Q42" i="1"/>
  <c r="R42" i="1"/>
  <c r="S42" i="1"/>
  <c r="T42" i="1"/>
  <c r="U42" i="1"/>
  <c r="V42" i="1"/>
  <c r="W42" i="1"/>
  <c r="X42" i="1"/>
  <c r="Y42" i="1"/>
  <c r="Z42" i="1"/>
  <c r="AA42" i="1"/>
  <c r="AB42" i="1"/>
  <c r="AC42" i="1"/>
  <c r="AD42" i="1"/>
  <c r="D43" i="1"/>
  <c r="E43" i="1"/>
  <c r="F43" i="1"/>
  <c r="G43" i="1"/>
  <c r="H43" i="1"/>
  <c r="I43" i="1"/>
  <c r="J43" i="1"/>
  <c r="K43" i="1"/>
  <c r="L43" i="1"/>
  <c r="M43" i="1"/>
  <c r="N43" i="1"/>
  <c r="O43" i="1"/>
  <c r="P43" i="1"/>
  <c r="Q43" i="1"/>
  <c r="R43" i="1"/>
  <c r="S43" i="1"/>
  <c r="T43" i="1"/>
  <c r="U43" i="1"/>
  <c r="V43" i="1"/>
  <c r="W43" i="1"/>
  <c r="X43" i="1"/>
  <c r="Y43" i="1"/>
  <c r="Z43" i="1"/>
  <c r="AA43" i="1"/>
  <c r="AB43" i="1"/>
  <c r="AC43" i="1"/>
  <c r="AD43" i="1"/>
  <c r="D44" i="1"/>
  <c r="E44" i="1"/>
  <c r="F44" i="1"/>
  <c r="G44" i="1"/>
  <c r="H44" i="1"/>
  <c r="I44" i="1"/>
  <c r="J44" i="1"/>
  <c r="K44" i="1"/>
  <c r="L44" i="1"/>
  <c r="M44" i="1"/>
  <c r="N44" i="1"/>
  <c r="O44" i="1"/>
  <c r="P44" i="1"/>
  <c r="Q44" i="1"/>
  <c r="R44" i="1"/>
  <c r="S44" i="1"/>
  <c r="T44" i="1"/>
  <c r="U44" i="1"/>
  <c r="V44" i="1"/>
  <c r="W44" i="1"/>
  <c r="X44" i="1"/>
  <c r="Y44" i="1"/>
  <c r="Z44" i="1"/>
  <c r="AA44" i="1"/>
  <c r="AB44" i="1"/>
  <c r="AC44" i="1"/>
  <c r="AD44" i="1"/>
  <c r="D45" i="1"/>
  <c r="E45" i="1"/>
  <c r="F45" i="1"/>
  <c r="G45" i="1"/>
  <c r="H45" i="1"/>
  <c r="I45" i="1"/>
  <c r="J45" i="1"/>
  <c r="K45" i="1"/>
  <c r="L45" i="1"/>
  <c r="M45" i="1"/>
  <c r="N45" i="1"/>
  <c r="O45" i="1"/>
  <c r="P45" i="1"/>
  <c r="Q45" i="1"/>
  <c r="R45" i="1"/>
  <c r="S45" i="1"/>
  <c r="T45" i="1"/>
  <c r="U45" i="1"/>
  <c r="V45" i="1"/>
  <c r="W45" i="1"/>
  <c r="X45" i="1"/>
  <c r="Y45" i="1"/>
  <c r="Z45" i="1"/>
  <c r="AA45" i="1"/>
  <c r="AB45" i="1"/>
  <c r="AC45" i="1"/>
  <c r="AD45" i="1"/>
  <c r="D46" i="1"/>
  <c r="E46" i="1"/>
  <c r="F46" i="1"/>
  <c r="G46" i="1"/>
  <c r="H46" i="1"/>
  <c r="I46" i="1"/>
  <c r="J46" i="1"/>
  <c r="K46" i="1"/>
  <c r="L46" i="1"/>
  <c r="M46" i="1"/>
  <c r="N46" i="1"/>
  <c r="O46" i="1"/>
  <c r="P46" i="1"/>
  <c r="Q46" i="1"/>
  <c r="R46" i="1"/>
  <c r="S46" i="1"/>
  <c r="T46" i="1"/>
  <c r="U46" i="1"/>
  <c r="V46" i="1"/>
  <c r="W46" i="1"/>
  <c r="X46" i="1"/>
  <c r="Y46" i="1"/>
  <c r="Z46" i="1"/>
  <c r="AA46" i="1"/>
  <c r="AB46" i="1"/>
  <c r="AC46" i="1"/>
  <c r="AD46" i="1"/>
  <c r="D47" i="1"/>
  <c r="E47" i="1"/>
  <c r="F47" i="1"/>
  <c r="G47" i="1"/>
  <c r="H47" i="1"/>
  <c r="I47" i="1"/>
  <c r="J47" i="1"/>
  <c r="K47" i="1"/>
  <c r="L47" i="1"/>
  <c r="M47" i="1"/>
  <c r="N47" i="1"/>
  <c r="O47" i="1"/>
  <c r="P47" i="1"/>
  <c r="Q47" i="1"/>
  <c r="R47" i="1"/>
  <c r="S47" i="1"/>
  <c r="T47" i="1"/>
  <c r="U47" i="1"/>
  <c r="V47" i="1"/>
  <c r="W47" i="1"/>
  <c r="X47" i="1"/>
  <c r="Y47" i="1"/>
  <c r="Z47" i="1"/>
  <c r="AA47" i="1"/>
  <c r="AB47" i="1"/>
  <c r="AC47" i="1"/>
  <c r="AD47" i="1"/>
  <c r="D48" i="1"/>
  <c r="E48" i="1"/>
  <c r="F48" i="1"/>
  <c r="G48" i="1"/>
  <c r="H48" i="1"/>
  <c r="I48" i="1"/>
  <c r="J48" i="1"/>
  <c r="K48" i="1"/>
  <c r="L48" i="1"/>
  <c r="M48" i="1"/>
  <c r="N48" i="1"/>
  <c r="O48" i="1"/>
  <c r="P48" i="1"/>
  <c r="Q48" i="1"/>
  <c r="R48" i="1"/>
  <c r="S48" i="1"/>
  <c r="T48" i="1"/>
  <c r="U48" i="1"/>
  <c r="V48" i="1"/>
  <c r="W48" i="1"/>
  <c r="X48" i="1"/>
  <c r="Y48" i="1"/>
  <c r="Z48" i="1"/>
  <c r="AA48" i="1"/>
  <c r="AB48" i="1"/>
  <c r="AC48" i="1"/>
  <c r="AD48" i="1"/>
  <c r="D49" i="1"/>
  <c r="E49" i="1"/>
  <c r="F49" i="1"/>
  <c r="G49" i="1"/>
  <c r="H49" i="1"/>
  <c r="I49" i="1"/>
  <c r="J49" i="1"/>
  <c r="K49" i="1"/>
  <c r="L49" i="1"/>
  <c r="M49" i="1"/>
  <c r="N49" i="1"/>
  <c r="O49" i="1"/>
  <c r="P49" i="1"/>
  <c r="Q49" i="1"/>
  <c r="R49" i="1"/>
  <c r="S49" i="1"/>
  <c r="T49" i="1"/>
  <c r="U49" i="1"/>
  <c r="V49" i="1"/>
  <c r="W49" i="1"/>
  <c r="X49" i="1"/>
  <c r="Y49" i="1"/>
  <c r="Z49" i="1"/>
  <c r="AA49" i="1"/>
  <c r="AB49" i="1"/>
  <c r="AC49" i="1"/>
  <c r="AD49" i="1"/>
  <c r="D50" i="1"/>
  <c r="E50" i="1"/>
  <c r="F50" i="1"/>
  <c r="G50" i="1"/>
  <c r="H50" i="1"/>
  <c r="I50" i="1"/>
  <c r="J50" i="1"/>
  <c r="K50" i="1"/>
  <c r="L50" i="1"/>
  <c r="M50" i="1"/>
  <c r="N50" i="1"/>
  <c r="O50" i="1"/>
  <c r="P50" i="1"/>
  <c r="Q50" i="1"/>
  <c r="R50" i="1"/>
  <c r="S50" i="1"/>
  <c r="T50" i="1"/>
  <c r="U50" i="1"/>
  <c r="V50" i="1"/>
  <c r="W50" i="1"/>
  <c r="X50" i="1"/>
  <c r="Y50" i="1"/>
  <c r="Z50" i="1"/>
  <c r="AA50" i="1"/>
  <c r="AB50" i="1"/>
  <c r="AC50" i="1"/>
  <c r="AD50" i="1"/>
  <c r="D51" i="1"/>
  <c r="E51" i="1"/>
  <c r="F51" i="1"/>
  <c r="G51" i="1"/>
  <c r="H51" i="1"/>
  <c r="I51" i="1"/>
  <c r="J51" i="1"/>
  <c r="K51" i="1"/>
  <c r="L51" i="1"/>
  <c r="M51" i="1"/>
  <c r="N51" i="1"/>
  <c r="O51" i="1"/>
  <c r="P51" i="1"/>
  <c r="Q51" i="1"/>
  <c r="R51" i="1"/>
  <c r="S51" i="1"/>
  <c r="T51" i="1"/>
  <c r="U51" i="1"/>
  <c r="V51" i="1"/>
  <c r="W51" i="1"/>
  <c r="X51" i="1"/>
  <c r="Y51" i="1"/>
  <c r="Z51" i="1"/>
  <c r="AA51" i="1"/>
  <c r="AB51" i="1"/>
  <c r="AC51" i="1"/>
  <c r="AD51" i="1"/>
  <c r="D52" i="1"/>
  <c r="E52" i="1"/>
  <c r="F52" i="1"/>
  <c r="G52" i="1"/>
  <c r="H52" i="1"/>
  <c r="I52" i="1"/>
  <c r="J52" i="1"/>
  <c r="K52" i="1"/>
  <c r="L52" i="1"/>
  <c r="M52" i="1"/>
  <c r="N52" i="1"/>
  <c r="O52" i="1"/>
  <c r="P52" i="1"/>
  <c r="Q52" i="1"/>
  <c r="R52" i="1"/>
  <c r="S52" i="1"/>
  <c r="T52" i="1"/>
  <c r="U52" i="1"/>
  <c r="V52" i="1"/>
  <c r="W52" i="1"/>
  <c r="X52" i="1"/>
  <c r="Y52" i="1"/>
  <c r="Z52" i="1"/>
  <c r="AA52" i="1"/>
  <c r="AB52" i="1"/>
  <c r="AC52" i="1"/>
  <c r="AD52" i="1"/>
  <c r="D53" i="1"/>
  <c r="E53" i="1"/>
  <c r="F53" i="1"/>
  <c r="G53" i="1"/>
  <c r="H53" i="1"/>
  <c r="I53" i="1"/>
  <c r="J53" i="1"/>
  <c r="K53" i="1"/>
  <c r="L53" i="1"/>
  <c r="M53" i="1"/>
  <c r="N53" i="1"/>
  <c r="O53" i="1"/>
  <c r="P53" i="1"/>
  <c r="Q53" i="1"/>
  <c r="R53" i="1"/>
  <c r="S53" i="1"/>
  <c r="T53" i="1"/>
  <c r="U53" i="1"/>
  <c r="V53" i="1"/>
  <c r="W53" i="1"/>
  <c r="X53" i="1"/>
  <c r="Y53" i="1"/>
  <c r="Z53" i="1"/>
  <c r="AA53" i="1"/>
  <c r="AB53" i="1"/>
  <c r="AC53" i="1"/>
  <c r="AD53" i="1"/>
  <c r="D54" i="1"/>
  <c r="E54" i="1"/>
  <c r="F54" i="1"/>
  <c r="G54" i="1"/>
  <c r="H54" i="1"/>
  <c r="I54" i="1"/>
  <c r="J54" i="1"/>
  <c r="K54" i="1"/>
  <c r="L54" i="1"/>
  <c r="M54" i="1"/>
  <c r="N54" i="1"/>
  <c r="O54" i="1"/>
  <c r="P54" i="1"/>
  <c r="Q54" i="1"/>
  <c r="R54" i="1"/>
  <c r="S54" i="1"/>
  <c r="T54" i="1"/>
  <c r="U54" i="1"/>
  <c r="V54" i="1"/>
  <c r="W54" i="1"/>
  <c r="X54" i="1"/>
  <c r="Y54" i="1"/>
  <c r="Z54" i="1"/>
  <c r="AA54" i="1"/>
  <c r="AB54" i="1"/>
  <c r="AC54" i="1"/>
  <c r="AD54" i="1"/>
  <c r="D55" i="1"/>
  <c r="E55" i="1"/>
  <c r="F55" i="1"/>
  <c r="G55" i="1"/>
  <c r="H55" i="1"/>
  <c r="I55" i="1"/>
  <c r="J55" i="1"/>
  <c r="K55" i="1"/>
  <c r="L55" i="1"/>
  <c r="M55" i="1"/>
  <c r="N55" i="1"/>
  <c r="O55" i="1"/>
  <c r="P55" i="1"/>
  <c r="Q55" i="1"/>
  <c r="R55" i="1"/>
  <c r="S55" i="1"/>
  <c r="T55" i="1"/>
  <c r="U55" i="1"/>
  <c r="V55" i="1"/>
  <c r="W55" i="1"/>
  <c r="X55" i="1"/>
  <c r="Y55" i="1"/>
  <c r="Z55" i="1"/>
  <c r="AA55" i="1"/>
  <c r="AB55" i="1"/>
  <c r="AC55" i="1"/>
  <c r="AD55" i="1"/>
  <c r="D56" i="1"/>
  <c r="E56" i="1"/>
  <c r="F56" i="1"/>
  <c r="G56" i="1"/>
  <c r="H56" i="1"/>
  <c r="I56" i="1"/>
  <c r="J56" i="1"/>
  <c r="K56" i="1"/>
  <c r="L56" i="1"/>
  <c r="M56" i="1"/>
  <c r="N56" i="1"/>
  <c r="O56" i="1"/>
  <c r="P56" i="1"/>
  <c r="Q56" i="1"/>
  <c r="R56" i="1"/>
  <c r="S56" i="1"/>
  <c r="T56" i="1"/>
  <c r="U56" i="1"/>
  <c r="V56" i="1"/>
  <c r="W56" i="1"/>
  <c r="X56" i="1"/>
  <c r="Y56" i="1"/>
  <c r="Z56" i="1"/>
  <c r="AA56" i="1"/>
  <c r="AB56" i="1"/>
  <c r="AC56" i="1"/>
  <c r="AD56" i="1"/>
  <c r="D57" i="1"/>
  <c r="E57" i="1"/>
  <c r="F57" i="1"/>
  <c r="G57" i="1"/>
  <c r="H57" i="1"/>
  <c r="I57" i="1"/>
  <c r="J57" i="1"/>
  <c r="K57" i="1"/>
  <c r="L57" i="1"/>
  <c r="M57" i="1"/>
  <c r="N57" i="1"/>
  <c r="O57" i="1"/>
  <c r="P57" i="1"/>
  <c r="Q57" i="1"/>
  <c r="R57" i="1"/>
  <c r="S57" i="1"/>
  <c r="T57" i="1"/>
  <c r="U57" i="1"/>
  <c r="V57" i="1"/>
  <c r="W57" i="1"/>
  <c r="X57" i="1"/>
  <c r="Y57" i="1"/>
  <c r="Z57" i="1"/>
  <c r="AA57" i="1"/>
  <c r="AB57" i="1"/>
  <c r="AC57" i="1"/>
  <c r="AD57" i="1"/>
  <c r="D58" i="1"/>
  <c r="E58" i="1"/>
  <c r="F58" i="1"/>
  <c r="G58" i="1"/>
  <c r="H58" i="1"/>
  <c r="I58" i="1"/>
  <c r="J58" i="1"/>
  <c r="K58" i="1"/>
  <c r="L58" i="1"/>
  <c r="M58" i="1"/>
  <c r="N58" i="1"/>
  <c r="O58" i="1"/>
  <c r="P58" i="1"/>
  <c r="Q58" i="1"/>
  <c r="R58" i="1"/>
  <c r="S58" i="1"/>
  <c r="T58" i="1"/>
  <c r="U58" i="1"/>
  <c r="V58" i="1"/>
  <c r="W58" i="1"/>
  <c r="X58" i="1"/>
  <c r="Y58" i="1"/>
  <c r="Z58" i="1"/>
  <c r="AA58" i="1"/>
  <c r="AB58" i="1"/>
  <c r="AC58" i="1"/>
  <c r="AD58" i="1"/>
  <c r="D59" i="1"/>
  <c r="E59" i="1"/>
  <c r="F59" i="1"/>
  <c r="G59" i="1"/>
  <c r="H59" i="1"/>
  <c r="I59" i="1"/>
  <c r="J59" i="1"/>
  <c r="K59" i="1"/>
  <c r="L59" i="1"/>
  <c r="M59" i="1"/>
  <c r="N59" i="1"/>
  <c r="O59" i="1"/>
  <c r="P59" i="1"/>
  <c r="Q59" i="1"/>
  <c r="R59" i="1"/>
  <c r="S59" i="1"/>
  <c r="T59" i="1"/>
  <c r="U59" i="1"/>
  <c r="V59" i="1"/>
  <c r="W59" i="1"/>
  <c r="X59" i="1"/>
  <c r="Y59" i="1"/>
  <c r="Z59" i="1"/>
  <c r="AA59" i="1"/>
  <c r="AB59" i="1"/>
  <c r="AC59" i="1"/>
  <c r="AD59" i="1"/>
  <c r="D60" i="1"/>
  <c r="E60" i="1"/>
  <c r="F60" i="1"/>
  <c r="G60" i="1"/>
  <c r="H60" i="1"/>
  <c r="I60" i="1"/>
  <c r="J60" i="1"/>
  <c r="K60" i="1"/>
  <c r="L60" i="1"/>
  <c r="M60" i="1"/>
  <c r="N60" i="1"/>
  <c r="O60" i="1"/>
  <c r="P60" i="1"/>
  <c r="Q60" i="1"/>
  <c r="R60" i="1"/>
  <c r="S60" i="1"/>
  <c r="T60" i="1"/>
  <c r="U60" i="1"/>
  <c r="V60" i="1"/>
  <c r="W60" i="1"/>
  <c r="X60" i="1"/>
  <c r="Y60" i="1"/>
  <c r="Z60" i="1"/>
  <c r="AA60" i="1"/>
  <c r="AB60" i="1"/>
  <c r="AC60" i="1"/>
  <c r="AD60" i="1"/>
  <c r="D61" i="1"/>
  <c r="E61" i="1"/>
  <c r="F61" i="1"/>
  <c r="G61" i="1"/>
  <c r="H61" i="1"/>
  <c r="I61" i="1"/>
  <c r="J61" i="1"/>
  <c r="K61" i="1"/>
  <c r="L61" i="1"/>
  <c r="M61" i="1"/>
  <c r="N61" i="1"/>
  <c r="O61" i="1"/>
  <c r="P61" i="1"/>
  <c r="Q61" i="1"/>
  <c r="R61" i="1"/>
  <c r="S61" i="1"/>
  <c r="T61" i="1"/>
  <c r="U61" i="1"/>
  <c r="V61" i="1"/>
  <c r="W61" i="1"/>
  <c r="X61" i="1"/>
  <c r="Y61" i="1"/>
  <c r="Z61" i="1"/>
  <c r="AA61" i="1"/>
  <c r="AB61" i="1"/>
  <c r="AC61" i="1"/>
  <c r="AD61" i="1"/>
  <c r="D62" i="1"/>
  <c r="E62" i="1"/>
  <c r="F62" i="1"/>
  <c r="G62" i="1"/>
  <c r="H62" i="1"/>
  <c r="I62" i="1"/>
  <c r="J62" i="1"/>
  <c r="K62" i="1"/>
  <c r="L62" i="1"/>
  <c r="M62" i="1"/>
  <c r="N62" i="1"/>
  <c r="O62" i="1"/>
  <c r="P62" i="1"/>
  <c r="Q62" i="1"/>
  <c r="R62" i="1"/>
  <c r="S62" i="1"/>
  <c r="T62" i="1"/>
  <c r="U62" i="1"/>
  <c r="V62" i="1"/>
  <c r="W62" i="1"/>
  <c r="X62" i="1"/>
  <c r="Y62" i="1"/>
  <c r="Z62" i="1"/>
  <c r="AA62" i="1"/>
  <c r="AB62" i="1"/>
  <c r="AC62" i="1"/>
  <c r="AD62" i="1"/>
  <c r="D63" i="1"/>
  <c r="E63" i="1"/>
  <c r="F63" i="1"/>
  <c r="G63" i="1"/>
  <c r="H63" i="1"/>
  <c r="I63" i="1"/>
  <c r="J63" i="1"/>
  <c r="K63" i="1"/>
  <c r="L63" i="1"/>
  <c r="M63" i="1"/>
  <c r="N63" i="1"/>
  <c r="O63" i="1"/>
  <c r="P63" i="1"/>
  <c r="Q63" i="1"/>
  <c r="R63" i="1"/>
  <c r="S63" i="1"/>
  <c r="T63" i="1"/>
  <c r="U63" i="1"/>
  <c r="V63" i="1"/>
  <c r="W63" i="1"/>
  <c r="X63" i="1"/>
  <c r="Y63" i="1"/>
  <c r="Z63" i="1"/>
  <c r="AA63" i="1"/>
  <c r="AB63" i="1"/>
  <c r="AC63" i="1"/>
  <c r="AD63" i="1"/>
  <c r="D64" i="1"/>
  <c r="E64" i="1"/>
  <c r="F64" i="1"/>
  <c r="G64" i="1"/>
  <c r="H64" i="1"/>
  <c r="I64" i="1"/>
  <c r="J64" i="1"/>
  <c r="K64" i="1"/>
  <c r="L64" i="1"/>
  <c r="M64" i="1"/>
  <c r="N64" i="1"/>
  <c r="O64" i="1"/>
  <c r="P64" i="1"/>
  <c r="Q64" i="1"/>
  <c r="R64" i="1"/>
  <c r="S64" i="1"/>
  <c r="T64" i="1"/>
  <c r="U64" i="1"/>
  <c r="V64" i="1"/>
  <c r="W64" i="1"/>
  <c r="X64" i="1"/>
  <c r="Y64" i="1"/>
  <c r="Z64" i="1"/>
  <c r="AA64" i="1"/>
  <c r="AB64" i="1"/>
  <c r="AC64" i="1"/>
  <c r="AD64" i="1"/>
  <c r="C40" i="1"/>
  <c r="C41" i="1"/>
  <c r="C42" i="1"/>
  <c r="C43" i="1"/>
  <c r="C44" i="1"/>
  <c r="C45" i="1"/>
  <c r="C46" i="1"/>
  <c r="C47" i="1"/>
  <c r="C48" i="1"/>
  <c r="C49" i="1"/>
  <c r="C50" i="1"/>
  <c r="C51" i="1"/>
  <c r="C52" i="1"/>
  <c r="C53" i="1"/>
  <c r="C54" i="1"/>
  <c r="C55" i="1"/>
  <c r="C56" i="1"/>
  <c r="C57" i="1"/>
  <c r="C58" i="1"/>
  <c r="C59" i="1"/>
  <c r="C60" i="1"/>
  <c r="C61" i="1"/>
  <c r="C62" i="1"/>
  <c r="C63" i="1"/>
  <c r="C64" i="1"/>
  <c r="AD10" i="1"/>
  <c r="AD11" i="1"/>
  <c r="AD12" i="1"/>
  <c r="AD13" i="1"/>
  <c r="AD14" i="1"/>
  <c r="AD15" i="1"/>
  <c r="AD16" i="1"/>
  <c r="AD17" i="1"/>
  <c r="AD18" i="1"/>
  <c r="AD19" i="1"/>
  <c r="AD20" i="1"/>
  <c r="AD21" i="1"/>
  <c r="AD22" i="1"/>
  <c r="AD23" i="1"/>
  <c r="AD24" i="1"/>
  <c r="AD25" i="1"/>
  <c r="AD26" i="1"/>
  <c r="AD27" i="1"/>
  <c r="AD28" i="1"/>
  <c r="AD29" i="1"/>
  <c r="AD30" i="1"/>
  <c r="AD31" i="1"/>
  <c r="AD32" i="1"/>
  <c r="AD33" i="1"/>
  <c r="AD34" i="1"/>
  <c r="AD9" i="1"/>
  <c r="AD9" i="4"/>
  <c r="AA22" i="13"/>
  <c r="AB22" i="13"/>
  <c r="AC22" i="13"/>
  <c r="AC21" i="13"/>
  <c r="AA21" i="13"/>
  <c r="AB21" i="13"/>
  <c r="Z14" i="13"/>
  <c r="AA14" i="13"/>
  <c r="AB14" i="13"/>
  <c r="AC14" i="13"/>
  <c r="Z21" i="12"/>
  <c r="Z20" i="12"/>
  <c r="AA20" i="12"/>
  <c r="AB20" i="12"/>
  <c r="AB21" i="12" s="1"/>
  <c r="AC20" i="12"/>
  <c r="AC21" i="12" s="1"/>
  <c r="Z13" i="12"/>
  <c r="AA13" i="12"/>
  <c r="AB13" i="12"/>
  <c r="AC13" i="12"/>
  <c r="AA21" i="12" l="1"/>
  <c r="D20" i="12" l="1"/>
  <c r="D21" i="12" s="1"/>
  <c r="E20" i="12"/>
  <c r="F20" i="12"/>
  <c r="G20" i="12"/>
  <c r="G21" i="12" s="1"/>
  <c r="H20" i="12"/>
  <c r="H21" i="12" s="1"/>
  <c r="I20" i="12"/>
  <c r="I21" i="12" s="1"/>
  <c r="J20" i="12"/>
  <c r="K20" i="12"/>
  <c r="K21" i="12" s="1"/>
  <c r="L20" i="12"/>
  <c r="M20" i="12"/>
  <c r="M21" i="12" s="1"/>
  <c r="N20" i="12"/>
  <c r="N21" i="12" s="1"/>
  <c r="O20" i="12"/>
  <c r="O21" i="12" s="1"/>
  <c r="P20" i="12"/>
  <c r="Q20" i="12"/>
  <c r="Q21" i="12" s="1"/>
  <c r="R20" i="12"/>
  <c r="R21" i="12" s="1"/>
  <c r="S20" i="12"/>
  <c r="S21" i="12" s="1"/>
  <c r="T20" i="12"/>
  <c r="U20" i="12"/>
  <c r="V20" i="12"/>
  <c r="V21" i="12" s="1"/>
  <c r="W20" i="12"/>
  <c r="W21" i="12" s="1"/>
  <c r="X20" i="12"/>
  <c r="Y20" i="12"/>
  <c r="E21" i="12"/>
  <c r="F21" i="12"/>
  <c r="J21" i="12"/>
  <c r="L21" i="12"/>
  <c r="P21" i="12"/>
  <c r="T21" i="12"/>
  <c r="U21" i="12"/>
  <c r="C20" i="12"/>
  <c r="D13" i="12"/>
  <c r="E13" i="12"/>
  <c r="F13" i="12"/>
  <c r="G13" i="12"/>
  <c r="H13" i="12"/>
  <c r="I13" i="12"/>
  <c r="J13" i="12"/>
  <c r="K13" i="12"/>
  <c r="L13" i="12"/>
  <c r="M13" i="12"/>
  <c r="N13" i="12"/>
  <c r="O13" i="12"/>
  <c r="P13" i="12"/>
  <c r="Q13" i="12"/>
  <c r="R13" i="12"/>
  <c r="S13" i="12"/>
  <c r="T13" i="12"/>
  <c r="U13" i="12"/>
  <c r="V13" i="12"/>
  <c r="W13" i="12"/>
  <c r="X13" i="12"/>
  <c r="Y13" i="12"/>
  <c r="C13" i="12"/>
  <c r="Y21" i="12" l="1"/>
  <c r="X21" i="12"/>
  <c r="C21" i="12"/>
  <c r="D21" i="13"/>
  <c r="E21" i="13"/>
  <c r="F21" i="13"/>
  <c r="G21" i="13"/>
  <c r="G22" i="13" s="1"/>
  <c r="H21" i="13"/>
  <c r="I21" i="13"/>
  <c r="J21" i="13"/>
  <c r="J22" i="13" s="1"/>
  <c r="K21" i="13"/>
  <c r="K22" i="13" s="1"/>
  <c r="L21" i="13"/>
  <c r="M21" i="13"/>
  <c r="N21" i="13"/>
  <c r="O21" i="13"/>
  <c r="O22" i="13" s="1"/>
  <c r="P21" i="13"/>
  <c r="P22" i="13" s="1"/>
  <c r="Q21" i="13"/>
  <c r="R21" i="13"/>
  <c r="S21" i="13"/>
  <c r="S22" i="13" s="1"/>
  <c r="T21" i="13"/>
  <c r="U21" i="13"/>
  <c r="U22" i="13" s="1"/>
  <c r="V21" i="13"/>
  <c r="V22" i="13" s="1"/>
  <c r="W21" i="13"/>
  <c r="W22" i="13" s="1"/>
  <c r="X21" i="13"/>
  <c r="Y21" i="13"/>
  <c r="Z21" i="13"/>
  <c r="E22" i="13"/>
  <c r="F22" i="13"/>
  <c r="I22" i="13"/>
  <c r="L22" i="13"/>
  <c r="M22" i="13"/>
  <c r="R22" i="13"/>
  <c r="Y22" i="13"/>
  <c r="C21" i="13"/>
  <c r="D14" i="13"/>
  <c r="E14" i="13"/>
  <c r="F14" i="13"/>
  <c r="G14" i="13"/>
  <c r="H14" i="13"/>
  <c r="I14" i="13"/>
  <c r="J14" i="13"/>
  <c r="K14" i="13"/>
  <c r="L14" i="13"/>
  <c r="M14" i="13"/>
  <c r="N14" i="13"/>
  <c r="O14" i="13"/>
  <c r="P14" i="13"/>
  <c r="Q14" i="13"/>
  <c r="R14" i="13"/>
  <c r="S14" i="13"/>
  <c r="T14" i="13"/>
  <c r="U14" i="13"/>
  <c r="V14" i="13"/>
  <c r="W14" i="13"/>
  <c r="X14" i="13"/>
  <c r="Y14" i="13"/>
  <c r="C14" i="13"/>
  <c r="C22" i="13" l="1"/>
  <c r="X22" i="13"/>
  <c r="Q22" i="13"/>
  <c r="H22" i="13"/>
  <c r="Z22" i="13"/>
  <c r="N22" i="13"/>
  <c r="T22" i="13"/>
  <c r="D22" i="13"/>
  <c r="D67" i="8"/>
  <c r="C38" i="8"/>
  <c r="D67" i="4"/>
  <c r="D67" i="7"/>
  <c r="C38" i="4"/>
  <c r="D45" i="13"/>
  <c r="C27" i="13"/>
  <c r="C9" i="3" l="1"/>
  <c r="C39" i="1"/>
  <c r="C8" i="9" l="1"/>
  <c r="C8" i="6"/>
  <c r="AA34" i="7" l="1"/>
  <c r="AA34" i="5"/>
  <c r="Y34" i="4"/>
  <c r="Z34" i="4"/>
  <c r="AA34" i="4"/>
  <c r="X34" i="4"/>
  <c r="AD34" i="5" l="1"/>
  <c r="AA34" i="8"/>
  <c r="R34" i="8"/>
  <c r="S34" i="8"/>
  <c r="T34" i="8"/>
  <c r="U34" i="8"/>
  <c r="V34" i="8"/>
  <c r="W34" i="8"/>
  <c r="X34" i="8"/>
  <c r="Y34" i="8"/>
  <c r="Z34" i="8"/>
  <c r="Z34" i="7"/>
  <c r="C34" i="5"/>
  <c r="E34" i="5"/>
  <c r="D34" i="5"/>
  <c r="F34" i="5"/>
  <c r="G34" i="5"/>
  <c r="H34" i="5"/>
  <c r="I34" i="5"/>
  <c r="J34" i="5"/>
  <c r="K34" i="5"/>
  <c r="L34" i="5"/>
  <c r="M34" i="5"/>
  <c r="N34" i="5"/>
  <c r="O34" i="5"/>
  <c r="P34" i="5"/>
  <c r="Q34" i="5"/>
  <c r="R34" i="5"/>
  <c r="S34" i="5"/>
  <c r="T34" i="5"/>
  <c r="U34" i="5"/>
  <c r="V34" i="5"/>
  <c r="W34" i="5"/>
  <c r="X34" i="5"/>
  <c r="Y34" i="5"/>
  <c r="Z34" i="5"/>
  <c r="Y34" i="7"/>
  <c r="C34" i="7"/>
  <c r="N34" i="7"/>
  <c r="M34" i="7"/>
  <c r="V34" i="7"/>
  <c r="U34" i="7"/>
  <c r="F34" i="7"/>
  <c r="J34" i="7"/>
  <c r="Q34" i="7"/>
  <c r="I34" i="7"/>
  <c r="R34" i="7"/>
  <c r="L34" i="7"/>
  <c r="E34" i="7"/>
  <c r="D34" i="7"/>
  <c r="H34" i="7"/>
  <c r="X34" i="7"/>
  <c r="W34" i="7"/>
  <c r="T34" i="7"/>
  <c r="S34" i="7"/>
  <c r="P34" i="7"/>
  <c r="O34" i="7"/>
  <c r="K34" i="7"/>
  <c r="G34" i="7"/>
  <c r="W34" i="4"/>
  <c r="V34" i="4"/>
  <c r="C39" i="5" l="1"/>
  <c r="C38" i="7"/>
  <c r="C39" i="2"/>
</calcChain>
</file>

<file path=xl/sharedStrings.xml><?xml version="1.0" encoding="utf-8"?>
<sst xmlns="http://schemas.openxmlformats.org/spreadsheetml/2006/main" count="2752" uniqueCount="583">
  <si>
    <t>INDICE</t>
  </si>
  <si>
    <t>Cuadro 1</t>
  </si>
  <si>
    <t>Valor (millones de dólares)</t>
  </si>
  <si>
    <t>EL001</t>
  </si>
  <si>
    <t>Office machines</t>
  </si>
  <si>
    <t>EL002</t>
  </si>
  <si>
    <t>Telecommunications equipment</t>
  </si>
  <si>
    <t>EL003</t>
  </si>
  <si>
    <t>Consumer electronics</t>
  </si>
  <si>
    <t>EL004</t>
  </si>
  <si>
    <t>Blank and prerecorded media</t>
  </si>
  <si>
    <t>EL005</t>
  </si>
  <si>
    <t>Navigational instruments and remote control apparatus</t>
  </si>
  <si>
    <t>EL006</t>
  </si>
  <si>
    <t>Radio and television broadcasting equipment</t>
  </si>
  <si>
    <t>EL007</t>
  </si>
  <si>
    <t>Electric sound and visual signalling apparatus</t>
  </si>
  <si>
    <t>EL008</t>
  </si>
  <si>
    <t>Electrical capacitors and resistors</t>
  </si>
  <si>
    <t>EL009</t>
  </si>
  <si>
    <t>Printed circuits</t>
  </si>
  <si>
    <t>EL010</t>
  </si>
  <si>
    <t>Circuit apparatus exceeding 1000V</t>
  </si>
  <si>
    <t>EL011</t>
  </si>
  <si>
    <t>Circuit apparatus not exceeding 1000V</t>
  </si>
  <si>
    <t>EL012</t>
  </si>
  <si>
    <t>Circuit apparatus assemblies</t>
  </si>
  <si>
    <t>EL013</t>
  </si>
  <si>
    <t>Parts of circuit apparatus</t>
  </si>
  <si>
    <t>EL014</t>
  </si>
  <si>
    <t>Electron tubes</t>
  </si>
  <si>
    <t>EL015</t>
  </si>
  <si>
    <t>Semiconductors and integrated circuits</t>
  </si>
  <si>
    <t>EL016</t>
  </si>
  <si>
    <t>MIscellaneous electrical equipment</t>
  </si>
  <si>
    <t>EL017</t>
  </si>
  <si>
    <t>Computers, peripherals, and parts</t>
  </si>
  <si>
    <t>EL018</t>
  </si>
  <si>
    <t>Photographic film and paper</t>
  </si>
  <si>
    <t>EL019</t>
  </si>
  <si>
    <t>Optical fibers, optical fiber bundles, and cables</t>
  </si>
  <si>
    <t>EL020</t>
  </si>
  <si>
    <t>Optical goods, including ophthalmic goods</t>
  </si>
  <si>
    <t>EL021</t>
  </si>
  <si>
    <t>Photographic cameras and equipment</t>
  </si>
  <si>
    <t>EL022</t>
  </si>
  <si>
    <t>Medical goods</t>
  </si>
  <si>
    <t>EL023</t>
  </si>
  <si>
    <t>Watches and clocks</t>
  </si>
  <si>
    <t>EL024</t>
  </si>
  <si>
    <t>Drawing, drafting, and calculating instruments</t>
  </si>
  <si>
    <t>EL025</t>
  </si>
  <si>
    <t>Measuring, testing, and controlling instruments</t>
  </si>
  <si>
    <t>TOTAL</t>
  </si>
  <si>
    <t xml:space="preserve">   </t>
  </si>
  <si>
    <t>Participación (porcentaje)</t>
  </si>
  <si>
    <t xml:space="preserve">Tasa de crecimiento </t>
  </si>
  <si>
    <t>--</t>
  </si>
  <si>
    <t>Cuadro 2</t>
  </si>
  <si>
    <t>Cuadro 3</t>
  </si>
  <si>
    <t>ÍNDICE</t>
  </si>
  <si>
    <t>Cuadro 6</t>
  </si>
  <si>
    <t>Tasa de crecimiento</t>
  </si>
  <si>
    <t>Cuadro 7</t>
  </si>
  <si>
    <t>Cuadro 8</t>
  </si>
  <si>
    <t>Cuadro 9</t>
  </si>
  <si>
    <t>Cuadro 10</t>
  </si>
  <si>
    <t>Cuadro 11</t>
  </si>
  <si>
    <t>A11</t>
  </si>
  <si>
    <t>A10</t>
  </si>
  <si>
    <t>A9</t>
  </si>
  <si>
    <t>A8</t>
  </si>
  <si>
    <t>A7</t>
  </si>
  <si>
    <t>A6</t>
  </si>
  <si>
    <t>A5</t>
  </si>
  <si>
    <t>A4</t>
  </si>
  <si>
    <t>A3</t>
  </si>
  <si>
    <t>A2</t>
  </si>
  <si>
    <t>A1</t>
  </si>
  <si>
    <t>CONTENIDO</t>
  </si>
  <si>
    <t>CUADRO</t>
  </si>
  <si>
    <t>III. DESCRIPCIÓN DE LOS CÓDIGOS CORRESPONDIENTES A LOS EL016-EL025</t>
  </si>
  <si>
    <t>III</t>
  </si>
  <si>
    <t>II. DESCRIPCIÓN DE CÓDIGOS CORRESPONDIENTES A LOS EL006-EL015</t>
  </si>
  <si>
    <t>II</t>
  </si>
  <si>
    <t>I. DESCRIPCIÓN DE SEGMENTOS DE LA CADENA ELECTRÓNICA Y CODIGOS CORRESPONDIENTES A LOS EL001-EL005</t>
  </si>
  <si>
    <t>I</t>
  </si>
  <si>
    <t>TÍTULO</t>
  </si>
  <si>
    <t>NOTAS ACLARATORIAS LOS CUADROS EN GENERAL</t>
  </si>
  <si>
    <t>MÉXICO: CADENA ELECTRÓNICA</t>
  </si>
  <si>
    <t>hacer esto debido a motivos de espacio y sencillez de los cuadros.</t>
  </si>
  <si>
    <t xml:space="preserve">el más reciente, en 2002, la TCPA sería de 1996 a 2003; no importando si hubiera entre ellos periodos sin dato. Se decidió </t>
  </si>
  <si>
    <t>Centroamérica y a los páises Argentina, Brasil, Costa Rica, Guatenala, El Salvador, Honduras, Nicaragua y Panamá.</t>
  </si>
  <si>
    <t xml:space="preserve">República Dominicana, Saint Kits y Nevis, Santa Lucia, San Vicente y las Granadinas, Suriname, Trinidad y Tobago, Uruguay y </t>
  </si>
  <si>
    <t xml:space="preserve"> Unidos, Islas Vírgenes Británicas, Jamaica, Martinica, Montserrat, Nicaragua, Panamá, Paraguay, Perú, Puerto Rico, </t>
  </si>
  <si>
    <t>Guatemala, Guyana, Guyana Francesa, Haití, Honduras, Islas Caimán, Islas Turcos y Caicos, Islas Vírgenes de los Estados</t>
  </si>
  <si>
    <t xml:space="preserve">Barbados, Belice, Bolivia, Brasil, Chile, Colombia, Costa Rica, Cuba Dominica, Ecuador, El Salvador, Grenada, Guadalupe, </t>
  </si>
  <si>
    <t xml:space="preserve">el criterio de la CEPAL son:  Anguila, Antigua y Barbuda, Antillas Neerlandesas, Argentina, Aruba, Bahamas, </t>
  </si>
  <si>
    <t>doble contabilidad que no es posible corregirla al momento de poner los totales por segmentos.</t>
  </si>
  <si>
    <t>B) De los segmentos de la "Cadena Electrónica":</t>
  </si>
  <si>
    <t xml:space="preserve">página web http://www.ita.doc.gov, operada por la Information Technology Industries (ITI), división de la </t>
  </si>
  <si>
    <t xml:space="preserve">por el U.S. Department of Commerce, Office of Information Technologies. Dicha información se tomó de la  </t>
  </si>
  <si>
    <t xml:space="preserve">llamada "Harmonized Tariff Schedule (HTS) and Schedule B Codes for Computer Hardware" y, preparada </t>
  </si>
  <si>
    <t xml:space="preserve">AND TELECOMMUNICATIONS TECHNOLOGIES// Information Technology// Computer Hardware;  </t>
  </si>
  <si>
    <t>contenida en la International Trade Administration (ITA), en la sección y subsecciones INFORMATION</t>
  </si>
  <si>
    <r>
      <t>A) De la Industria Electrónica:</t>
    </r>
    <r>
      <rPr>
        <sz val="10"/>
        <rFont val="Times New Roman"/>
        <family val="1"/>
      </rPr>
      <t xml:space="preserve"> hace referencia a la "cadena" </t>
    </r>
    <r>
      <rPr>
        <b/>
        <sz val="10"/>
        <rFont val="Times New Roman"/>
        <family val="1"/>
      </rPr>
      <t>ELECTRONIC COMPUTER EQUIPMENT;</t>
    </r>
  </si>
  <si>
    <t>NOTAS ACLARATORIAS DE LOS CUADROS EN GENERAL</t>
  </si>
  <si>
    <t>Cuadro 4</t>
  </si>
  <si>
    <t>América Latina y el Caribe</t>
  </si>
  <si>
    <t>Centroamérica</t>
  </si>
  <si>
    <t xml:space="preserve">   Guatemala </t>
  </si>
  <si>
    <t xml:space="preserve">   El Salvador</t>
  </si>
  <si>
    <t xml:space="preserve">   Honduras</t>
  </si>
  <si>
    <t xml:space="preserve">   Nicaragua</t>
  </si>
  <si>
    <t xml:space="preserve">   Costa Rica</t>
  </si>
  <si>
    <t>Panama</t>
  </si>
  <si>
    <t>Subtotal</t>
  </si>
  <si>
    <t>Resto</t>
  </si>
  <si>
    <t>Total</t>
  </si>
  <si>
    <t>Participación</t>
  </si>
  <si>
    <t>Tasa de Crecimiento</t>
  </si>
  <si>
    <t>Cuadro 5</t>
  </si>
  <si>
    <t>Japón</t>
  </si>
  <si>
    <t>China</t>
  </si>
  <si>
    <t>Estados Unidos</t>
  </si>
  <si>
    <t>Malasia</t>
  </si>
  <si>
    <t xml:space="preserve">              SEGMENTOS DE LA CADENA ELECTRÓNICA </t>
  </si>
  <si>
    <t>https://www.usitc.gov/research_and_analysis/tradeshifts/2016/digest_hts8_dir_-2016_-final.pdf</t>
  </si>
  <si>
    <t>Segmento</t>
  </si>
  <si>
    <t>Código</t>
  </si>
  <si>
    <t>Descripción</t>
  </si>
  <si>
    <t>Electronic calculators capable of operation without an external source of electric power and pocket-size "dimensions &lt;= 170 mm x 100 mm x 45 mm" data recording, reproducing and displaying machines with calculating functions</t>
  </si>
  <si>
    <t>Electronic calculating machines incorporating a printing device, with mains connection (excl. data-processing machines of heading 8471)</t>
  </si>
  <si>
    <t>Electronic calculating machines not incorporating a printing device, with mains connection (excl. data-processing machines of heading 8471)</t>
  </si>
  <si>
    <t>Calculating machines, non-electronic</t>
  </si>
  <si>
    <t>Accounting machines, postage-franking machines, ticket-issuing machines and similar machines, incorporating a calculating device (excl. calculating machin, cash registers and automatic vending machines)</t>
  </si>
  <si>
    <t>Duplicating machines "hectograph or stencil" (excl. printing machines and photocopying or thermo-copying machines)</t>
  </si>
  <si>
    <t>Machines for sorting or folding mail or for inserting mail in envelopes or bands, machines for opening, closing or sealing mail and machines for affixing or cancelling postage stamps</t>
  </si>
  <si>
    <t>Office machines, n.e.s.</t>
  </si>
  <si>
    <t>Parts and accessories for typewriters or word-processing machines of heading 8469, n.e.s.</t>
  </si>
  <si>
    <t>Parts and accessories of electronic calculating machines of subheading 8470.10, 8470.21 or 8470.29, n.e.s.</t>
  </si>
  <si>
    <t>Parts and accessories of non-electronic calculators for accounting machines, cash registers or other machines, incorporating a calculating device, of heading 8470, n.e.s.</t>
  </si>
  <si>
    <t>Parts and accessories of other office machines of heading 8472, n.e.s.</t>
  </si>
  <si>
    <t>Machines which only perform one of the functions of printing, copying or facsimile transmission, capable of connecting to an automatic data processing machine or to a network</t>
  </si>
  <si>
    <t>Parts and accessories of printers, copying machines and facsimile machines, n.e.s. (excl. of printing machinery used for printing by means of plates, cylinders and other printing components of heading 8442)</t>
  </si>
  <si>
    <t>Line telephone sets with cordless handsets</t>
  </si>
  <si>
    <t>Telephones for cellular networks "mobile telephones" or for other wireless networks</t>
  </si>
  <si>
    <t>Telephone sets (excl. line telephone sets with cordless handsets and telephones for cellular networks or for other wireless networks)</t>
  </si>
  <si>
    <t>Base stations of apparatus for the transmission or reception of voice, images or other data</t>
  </si>
  <si>
    <t>Machines for the reception, conversion and transmission or regeneration of voice, images or other data, incl. switching and routing apparatus (excl. telephone sets, telephones for cellular networks or for other wireless networks)</t>
  </si>
  <si>
    <t>Apparatus for the transmission or reception of voice, images or other data, incl. apparatus for communication in a wired or wireless network [such as a local or wide area network] (excl. telephone sets, telephones for cellular networks or for other wireless networks, base stations, apparatus for the reception, conversion and transmission or regeneration of voice, images or other data, and transmission or reception apparatus of heading 8443, 8525, 8527 or 8528)</t>
  </si>
  <si>
    <t>Parts of telephone sets, telephones for cellular networks or for other wireless networks and of other apparatus for the transmission or reception of voice, images or other data, n.e.s.</t>
  </si>
  <si>
    <t>Microphones and stands therefor (excl. cordless microphones with built-in transmitter)</t>
  </si>
  <si>
    <t>Loudspeakers, without enclosure</t>
  </si>
  <si>
    <t>Headphones and earphones, whether or not combined with microphone, and sets consisting of a microphone and one or more loudspeakers (excl. telephone sets, hearing aids and helmets with built-in headphones, whether or not incorporating a microphone)</t>
  </si>
  <si>
    <t>Audio-frequency electric amplifiers</t>
  </si>
  <si>
    <t>Parts of microphones, loudspeakers, headphones and earphones, earphones, audio-frequency electric amplifiers or electric sound amplifier sets, n.e.s.</t>
  </si>
  <si>
    <t>Telephone answering machines</t>
  </si>
  <si>
    <t>Sound recording or sound reproducing apparatus, using magnetic, optical or semiconductor media (excl. those operated by coins, banknotes, bank cards, tokens or by other means of payment, turntables and telephone answering machines)</t>
  </si>
  <si>
    <t>Parts and accessories suitable for use solely or principally with sound reproducing and recording apparatus and with video equipment for recording and reproducing pictures and sound (excl. pick-up devices for grooved recording media)</t>
  </si>
  <si>
    <t>Cards incorporating a magnetic stripe for the recording of sound or of other phenomena</t>
  </si>
  <si>
    <t>Optical media for the recording of sound or of other phenomena, unrecorded (excl. goods of chapter 37)</t>
  </si>
  <si>
    <t>Optical media for the recording of sound or of other phenomena (excl. unrecorded and goods of chapter 37)</t>
  </si>
  <si>
    <t>Transmission apparatus for radio-broadcasting or television, incorporating reception apparatus</t>
  </si>
  <si>
    <t>Television cameras, digital cameras and video camera recorders</t>
  </si>
  <si>
    <t>Radio-broadcast receivers not capable of operating without an external source of power, of a kind used in motor vehicles, combined with sound recording or reproducing apparatus</t>
  </si>
  <si>
    <t>Radio-broadcast receivers not capable of operating without an external source of power, of a kind used in motor vehicles, not combined with sound recording or reproducing apparatus</t>
  </si>
  <si>
    <t>Radio-broadcast receivers, for mains operation only, not combined with sound recording or reproducing apparatus and not combined with a clock (excl. those of a kind used in motor vehicles)</t>
  </si>
  <si>
    <t>Monitors, not incorporating television reception apparatus (excl. with cathode ray tube and those of a kind solely or principally used in an automatic data-processing machine of heading 8471)</t>
  </si>
  <si>
    <t>Reception apparatus for television, colour, whether or not incorporating radio-broadcast receivers or sound or video recording or reproducing apparatus, designed to incorporate a video display or screen</t>
  </si>
  <si>
    <t>Parts suitable for use solely or principally with transmission and reception apparatus for radio-broadcasting or television, television cameras,digital cameras, video camera recorders, radar apparatus, radio navigational aid apparatus or radio remote control apparatus, monitors and projectors, n.e.s. (excl. for aerials and aerial reflectors of all kinds)</t>
  </si>
  <si>
    <t>Cathode ray television picture tubes, incl. video monitor cathode ray tubes, colour</t>
  </si>
  <si>
    <t>Data/graphic display tubes, monochrome; data/graphic display tubes, colour, with a phosphor dot screen pitch of &lt; 0,4 mm (excl. photo cathode tubes and cathode ray tubes)</t>
  </si>
  <si>
    <t>Electrical machines and apparatus, having individual functions, n.e.s. in chapter 85</t>
  </si>
  <si>
    <t>Parts of aircraft and spacecraft, n.e.s.</t>
  </si>
  <si>
    <t>Parts and accessories for machine tools for working metal by removing material, n.e.s.</t>
  </si>
  <si>
    <t>Single loudspeakers, mounted in their enclosures</t>
  </si>
  <si>
    <t>Electric sound amplifier sets</t>
  </si>
  <si>
    <t>Sound recording or sound reproducing apparatus, operated by coins, banknotes, bank cards, tokens or by other means of payment [juke boxes]</t>
  </si>
  <si>
    <t>Turntables "record-decks"</t>
  </si>
  <si>
    <t>Sound recording or sound reproducing apparatus (excl. using magnetic, optical or semiconductor media, those operated by coins, banknotes, bank cards, tokens or by other means of payment, turntables and telephone answering machines)</t>
  </si>
  <si>
    <t>Magnetic tape-type video recording or reproducing apparatus, whether or not incorporating a video tuner (excl. video camera recorders)</t>
  </si>
  <si>
    <t>Video recording or reproducing apparatus, whether or not incorporating a video tuner (excl. magnetic tape-type and video camera recorders)</t>
  </si>
  <si>
    <t>Pick-up cartridges</t>
  </si>
  <si>
    <t>Pocket-size radiocassette players [dimensions &lt;= 170 mm x 100 mm x 45 mm], with built-in amplifier, without built-in loudspeakers, capable of operating without an external source of electric power</t>
  </si>
  <si>
    <t>Radio-broadcast receivers capable of operating without an external source of power, combined with sound recording or reproducing apparatus (excl. pocket-size radiocassette players)</t>
  </si>
  <si>
    <t>Radio-broadcast receivers capable of operating without an external source of power, not combined with sound-reproducing apparatus</t>
  </si>
  <si>
    <t>Radio-broadcast receivers, for mains operation only, combined with sound recording or reproducing apparatus (excl. those of a kind used in motor vehicles)</t>
  </si>
  <si>
    <t>Radio-broadcast receivers, for mains operation only, not combined with sound recording or reproducing apparatus but combined with a clock (excl. those of a kind used in motor vehicles)</t>
  </si>
  <si>
    <t>Cathode-ray tube monitors, not incorporating television reception apparatus (excl. of a kind solely or principally used in an automatic data-processing machine of heading 8471)</t>
  </si>
  <si>
    <t>Projectors, not incorporating television reception apparatus (excl. of a kind solely or principally used in an automatic data-processing machine of heading 8471)</t>
  </si>
  <si>
    <t>Reception apparatus for television, whether or not incorporating radio-broadcast receivers or sound or video recording or reproducing apparatus, not designed to incorporate a video display or screen</t>
  </si>
  <si>
    <t>Reception apparatus for television, black and white or other monochrome, whether or not incorporating radio-broadcast receivers or sound or video recording or reproducing apparatus, designed to incorporate a video display or screen</t>
  </si>
  <si>
    <t>Parts of machines and apparatus for soldering or welding or for hot spraying of metals, metal carbides or cermets, n.e.s. (excl. wire bonders of a kind used for the manufacture of semiconductor devices)</t>
  </si>
  <si>
    <t>Magnetic media for the recording of sound or of other phenomena (excl. cards incorporating a magnetic stripe and goods of chapter 37)</t>
  </si>
  <si>
    <t>Solid-state, non-volatile data storage devices for recording data from an external source [flash memory cards or flash electronic storage cards] (excl. goods of chapter 37)</t>
  </si>
  <si>
    <t>Cards incorporating one or more electronic integrated circuits "smart cards"</t>
  </si>
  <si>
    <t>Semiconductor media, unrecorded, for the recording of sound or of other phenomena (excl. solid-state non-volatile data storage devices, smart cards and goods of chapter 37)</t>
  </si>
  <si>
    <t>Media for the recording of sound or of other phenomena, whether or not recorded, incl. matrices and masters for the production of discs (excl. magnetic, optical and semiconductor media, and products of chapter 37)</t>
  </si>
  <si>
    <t>Radar apparatus</t>
  </si>
  <si>
    <t>Radio navigational aid apparatus</t>
  </si>
  <si>
    <t>Radio remote control apparatus</t>
  </si>
  <si>
    <t>Aerials and aerial reflectors of all kinds; parts suitable for use therewith, n.e.s.</t>
  </si>
  <si>
    <t>Direction finding compasses</t>
  </si>
  <si>
    <t>Instruments and appliances for aeronautical or space navigation (excl. compasses and radio navigational equipment)</t>
  </si>
  <si>
    <t>Navigational instruments and apparatus (excl. for aeronautical or space navigation, compasses and radio navigational equipment)</t>
  </si>
  <si>
    <t>Parts and accessories for compasses and other navigational instruments and appliances, n.e.s.</t>
  </si>
  <si>
    <t>Transmission apparatus for radio-broadcasting or television, not incorporating reception apparatus</t>
  </si>
  <si>
    <t>Parts of electrical signalling, safety or traffic control equipment, n.e.s.</t>
  </si>
  <si>
    <t>Burglar or fire alarms and similar apparatus</t>
  </si>
  <si>
    <t>Indicator panels with liquid crystal devices "LCD" or light emitting diodes "LED" (excl. those for cycles, motor vehicles and traffic signalling)</t>
  </si>
  <si>
    <t>Electric sound or visual signalling apparatus (excl. indicator panels with liquid crystal devices or light emitting diodes, burglar or fire alarms and similar apparatus and apparatus for cycles, motor vehicles and traffic signalling)</t>
  </si>
  <si>
    <t>Parts of electric sound or visual signalling apparatus, n.e.s.</t>
  </si>
  <si>
    <t>Fixed capacitors designed for use in 50/60 Hz circuits and having a reactive power-handling capacity of &gt;= 0,5 kvar "power capacitors"</t>
  </si>
  <si>
    <t>Fixed electrical capacitors, tantalum (excl. power capacitors)</t>
  </si>
  <si>
    <t>Fixed electrical capacitors, aluminium electrolytic (excl. power capacitors)</t>
  </si>
  <si>
    <t>Fixed electrical capacitors, ceramic dielectric, single layer (excl. power capacitors)</t>
  </si>
  <si>
    <t>Fixed electrical capacitors, ceramic dielectric, multilayer (excl. power capacitors)</t>
  </si>
  <si>
    <t>Fixed electrical capacitors, dielectric of paper or plastics (excl. power capacitors)</t>
  </si>
  <si>
    <t>Fixed electrical capacitors (excl. tantalum, aluminium electrolytic, ceramic, paper, plastic and power capacitors)</t>
  </si>
  <si>
    <t>Variable or adjustable "pre-set" electrical capacitors</t>
  </si>
  <si>
    <t>Parts of electrical "pre-set" capacitors, fixed, variable or adjustable, n.e.s.</t>
  </si>
  <si>
    <t>Fixed carbon resistors, composition or film types (excl. heating resistors)</t>
  </si>
  <si>
    <t>Fixed electrical resistors for a power handling capacity &lt;= 20 W (excl. heating resistors)</t>
  </si>
  <si>
    <t>Fixed electrical resistors for a power handling capacity &gt; 20 W (excl. heating resistors)</t>
  </si>
  <si>
    <t>Wirewound variable electrical resistors, incl. rheostats and potentiometers, for a power handling capacity &lt;= 20 W (excl. heating resistors)</t>
  </si>
  <si>
    <t>Wirewound variable electrical resistors, incl. rheostats and potentiometers, for a power handling capacity &gt; 20 W (excl. heating resistors)</t>
  </si>
  <si>
    <t>Electrical variable resistors, incl. rheostats and potentiometers (excl. wirewound variable resistors and heating resistors)</t>
  </si>
  <si>
    <t>Parts of electrical resistors, incl. rheostats and potentiometers, n.e.s.</t>
  </si>
  <si>
    <t>Fuses for a voltage &gt; 1.000 V</t>
  </si>
  <si>
    <t>Automatic circuit breakers for a voltage &gt; 1.000 V but &lt; 72,5 kV</t>
  </si>
  <si>
    <t>Automatic circuit breakers for a voltage &gt;= 72,5 kV</t>
  </si>
  <si>
    <t>Isolating switches and make-and-break switches, for a voltage &gt; 1.000 V</t>
  </si>
  <si>
    <t>Lightning arresters, voltage limiters and surge suppressors, for a voltage &gt; 1.000 V</t>
  </si>
  <si>
    <t>Electrical apparatus for switching or protecting electrical circuits, or for making connections to or in electrical circuits, for a voltage &gt; 1.000 V (excl. fuses, automatic circuit breakers, isolating switches, make-and-break switches, lightning arresters, voltage limiters, surge suppressors and control desks, cabinets, panels etc. of heading 8537)</t>
  </si>
  <si>
    <t>Fuses for a voltage &lt;= 1.000 V</t>
  </si>
  <si>
    <t>Automatic circuit breakers for a voltage &lt;= 1.000 V</t>
  </si>
  <si>
    <t>Relays for a voltage &lt;= 60 V</t>
  </si>
  <si>
    <t>Connectors for optical fibres, optical fibre bundles or cables</t>
  </si>
  <si>
    <t>Electrical apparatus for switching electrical circuits, or for making connections to or in electrical circuits, for a voltage &lt;= 1.000 V (excl. fuses, automatic circuit breakers and other apparatus for protecting electrical circuits, relays and other switches, lamp holders, plugs and sockets)</t>
  </si>
  <si>
    <t>Boards, cabinets and similar combinations of apparatus for electric control or the distribution of electricity, for a voltage &gt; 1.000 V</t>
  </si>
  <si>
    <t>Boards, panels, consoles, desks, cabinets and other bases for the goods of heading 8537, not equipped with their apparatus</t>
  </si>
  <si>
    <t>Cathode ray television picture tubes, incl. video monitor cathode ray tubes, black and white or other monochrome, with a screen width-to-height ratio of &lt; 1,5 and a diagonal measurement of the screen &gt; 72 cm</t>
  </si>
  <si>
    <t>Cathoderay tubes (excl. television and video-monitor cathoderay tubes, television camera tubes, image converters or intensifiers, other photo-cathode tubes, black and white or other monochrome data-graphic display tubes and colour data-graphic display tubes with a phosphor dot screen pitch of &lt; 0,4 mm)</t>
  </si>
  <si>
    <t>Magnetrons</t>
  </si>
  <si>
    <t>Electronic valves and tubes (excl. receiver or amplifier valves and tubes, microwave tubes, photo-cathode tubes, cathode ray tubes, black and white or other monochrome data-graphic display tubes and colour data-graphic display tubes with a phosphor dot screen pitch of &lt; 0,4 mm)</t>
  </si>
  <si>
    <t>Parts of cathode ray tubes, n.e.s.</t>
  </si>
  <si>
    <t>Diodes (excl. photosensitive or light emitting diodes)</t>
  </si>
  <si>
    <t>Transistors with a dissipation rate &lt; 1 W (excl. photosensitive transistors)</t>
  </si>
  <si>
    <t>Transistors with a dissipation rate &gt;= 1 W (excl. photosensitive transistors)</t>
  </si>
  <si>
    <t>Thyristors, diacs and triacs (excl. photosensitive semiconductor devices)</t>
  </si>
  <si>
    <t>Photosensitive semiconductor devices, incl. photovoltaic cells whether or not assembled in modules or made up into panels; light emitting diodes (excl. photovoltaic generators)</t>
  </si>
  <si>
    <t>Semiconductor devices, n.e.s.</t>
  </si>
  <si>
    <t>Parts of diodes, transistors and similar semiconductor devices; photosensitive semiconductor devices, light emitting diodes and mounted piezoelectric crystals, n.e.s.</t>
  </si>
  <si>
    <t>Electronic integrated circuits as processors and controllers, whether or not combined with memories, converters, logic circuits, amplifiers, clock and timing circuits, or other circuits</t>
  </si>
  <si>
    <t>Electronic integrated circuits as memories</t>
  </si>
  <si>
    <t>Electronic integrated circuits as amplifiers</t>
  </si>
  <si>
    <t>Electronic integrated circuits (excl. such as processors, controllers, memories and amplifiers)</t>
  </si>
  <si>
    <t>Parts of electronic integrated circuits, n.e.s.</t>
  </si>
  <si>
    <t>Mounted piezoelectric crystals</t>
  </si>
  <si>
    <t>Electrical particle accelerators for electrons, protons, etc. (excl. ion implanters for doping semiconductor materials)</t>
  </si>
  <si>
    <t>Signal generators, electrical</t>
  </si>
  <si>
    <t>Machines and apparatus for electroplating, electrolysis or electrophoresis</t>
  </si>
  <si>
    <t>Parts of electrical machines and apparatus, having individual functions, n.e.s. in chapter 85</t>
  </si>
  <si>
    <t>Mechanical appliances, whether or not hand-operated, for projecting, dispersing or spraying liquids or powders, n.e.s.</t>
  </si>
  <si>
    <t>Machines which perform two or more of the functions of printing, copying or facsimile transmission, capable of connecting to an automatic data processing machine or to a network</t>
  </si>
  <si>
    <t>Machine tools for working any material by removal of material, operated by laser or other light or photon beam processes (excl. soldering and welding machines, incl. those which can be used for cutting, material testing machines and machines for the manufacture of semiconductor devices or of electronic integrated circuits)</t>
  </si>
  <si>
    <t>Bending, folding, straightening or flattening machines, incl. presses, numerically controlled, for working metal</t>
  </si>
  <si>
    <t>Data-processing machines, automatic, presented in the form of systems "comprising at least a central processing unit, one input unit and one output unit" (excl. portable weighing &lt;= 10 kg and excl. peripheral units)</t>
  </si>
  <si>
    <t>Processing units for automatic data-processing machines, whether or not containing in the same housing one or two of the following types of unit: storage units, input units, output units (excl. those of heading 8471.41 or 8471.49 and excl. peripheral units)</t>
  </si>
  <si>
    <t>Input or output units for automatic data-processing machines, whether or not containing storage units in the same housing</t>
  </si>
  <si>
    <t>Storage units for automatic data-processing machines</t>
  </si>
  <si>
    <t>Units for automatic data-processing machines (excl. processing units, input or output units and storage units)</t>
  </si>
  <si>
    <t>Magnetic or optical readers, machines for transcribing data onto data media in coded form and machines for processing such data, n.e.s.</t>
  </si>
  <si>
    <t>Parts and accessories of automatic data-processing machines or for other machines of heading 8471, n.e.s.</t>
  </si>
  <si>
    <t>Parts and accessories equally suitable for use with two or more typewriters, word-processing machines, calculating machines, automatic data-processing machines or other machines, equipment or devices of heading 8469 to 8472, n.e.s.</t>
  </si>
  <si>
    <t>Machines and mechanical appliances, n.e.s.</t>
  </si>
  <si>
    <t>Transformers having a power handling capacity &lt;= 1 kVA (excl. liquid dielectric transformers)</t>
  </si>
  <si>
    <t>Transformers, having a power handling capacity &gt; 1 kVA but &lt;= 16 kVA (excl. liquid dielectric transformers)</t>
  </si>
  <si>
    <t>Static converters</t>
  </si>
  <si>
    <t>Monitors of a kind solely or principally used in an automatic data-processing machine of heading 8471 (excl. with cathode ray tube)</t>
  </si>
  <si>
    <t>Projectors of a kind solely or principally used in an automatic data-processing machine of heading 8471</t>
  </si>
  <si>
    <t>Machines and appliances for testing metals</t>
  </si>
  <si>
    <t>Parts and accessories for machines and appliances for testing the mechanical properties of materials, n.e.s.</t>
  </si>
  <si>
    <t>Photographic plates and film in the flat, sensitised, unexposed, for X-ray (excl. of paper, paperboard and textiles)</t>
  </si>
  <si>
    <t>Photographic plates and film in the flat for monochrome photography, sensitised, unexposed, of any material other than paper, paperboard or textiles (excl. X-ray film and photographic plates, film in the flat with any side &gt; 255 mm, and instant print film)</t>
  </si>
  <si>
    <t>Photographic film in rolls, unexposed, for X-ray (excl. of paper, paperboard or textiles)</t>
  </si>
  <si>
    <t>Photographic film "incl. instant print film", in rolls, sensitised, unexposed, without perforations, width &lt;= 105 mm, for colour photography "polychrome" (excl. that of paper, paperboard or textiles)</t>
  </si>
  <si>
    <t>Photographic film "incl. instant print film", in rolls, sensitised, unexposed, without perforations, width &lt;= 105 mm, with silver halide emulsion for monochrome photography (excl. that of paper, paperboard or textiles and X-ray film)</t>
  </si>
  <si>
    <t>Photographic film "incl. instant print film"m, sensitised, in rolls, unexposed, without perforations, width &gt; 105 mm to 610 mm (excl. that of paper, paperboard or textiles)</t>
  </si>
  <si>
    <t>Photographic film, sensitised, in rolls, unexposed, with perforations, for colour photography "polychrome", width &lt;= 16 mm (excl. of paper, paperboard or textiles)</t>
  </si>
  <si>
    <t>Photographic film, sensitised, in rolls, unexposed, with perforations, for colour photography "polychrome", width &gt; 16 mm but &lt;= 35 mm, length &lt;= 30 m (excl. of paper, paperboard and textiles; for slides)</t>
  </si>
  <si>
    <t>Photographic paper, paperboard and textiles, sensitised, unexposed, for colour photography "polychrome" (excl. products in rolls &gt; 610 mm wide)</t>
  </si>
  <si>
    <t>Photographic paper, paperboard and textiles, sensitised, unexposed, for monochrome photography (excl. products in rolls &gt; 610 mm wide)</t>
  </si>
  <si>
    <t>Photographic plates and film, exposed and developed, for offset reproduction (excl. products made of paper, paperboard or textiles and ready-to-use plates)</t>
  </si>
  <si>
    <t>Photographic plates and film, exposed and developed (excl. products made of paper, paperboard or textiles, cinematographic film and film for offset reproduction)</t>
  </si>
  <si>
    <t>Cinematographic film, exposed and developed, whether or not incorporating soundtrack or consisting only of soundtrack, width &gt;= 35 mm</t>
  </si>
  <si>
    <t>Optical fibre cables made up of individually sheathed fibres, whether or not containing electric conductors or fitted with connectors</t>
  </si>
  <si>
    <t>Optical fibres, optical fibre bundles and cables (excl. made up of individually sheathed fibres of heading 8544)</t>
  </si>
  <si>
    <t>Sheets and plates of polarising material</t>
  </si>
  <si>
    <t>Contact lenses</t>
  </si>
  <si>
    <t>Spectacle lenses of glass</t>
  </si>
  <si>
    <t>Spectacle lenses of materials other than glass</t>
  </si>
  <si>
    <t>Lenses, prisms, mirrors and other optical elements, of any material, unmounted (excl. such elements of glass not optically worked, contact lenses and spectacle lenses)</t>
  </si>
  <si>
    <t>Objective lenses for cameras, projectors or photographic enlargers or reducers</t>
  </si>
  <si>
    <t>Objective lenses (excl. for cameras, projectors or photographic enlargers or reducers)</t>
  </si>
  <si>
    <t>Filters, optical, being parts of or fittings for instruments, apparatus and appliances, framed or mounted</t>
  </si>
  <si>
    <t>Lenses, prisms, mirrors and other optical elements, mounted, of any material, being parts of or fittings for instruments or apparatus (excl. objective lenses for cameras, projectors or photographic enlargers or reducers, such elements of glass not optically worked, and filters)</t>
  </si>
  <si>
    <t>Frames and mountings for spectacles, goggles or the like, of plastics</t>
  </si>
  <si>
    <t>Frames and mountings for spectacles, goggles or the like (excl. of plastics)</t>
  </si>
  <si>
    <t>Parts of frames and mountings for spectacles, goggles or the like, n.e.s.</t>
  </si>
  <si>
    <t>Sunglasses</t>
  </si>
  <si>
    <t>Spectacles, goggles and the like, corrective, protective or other (excl. spectacles for testing eyesight, sunglasses, contact lenses, spectacle lenses and frames and mountings for spectacles)</t>
  </si>
  <si>
    <t>Binoculars</t>
  </si>
  <si>
    <t>Monoculars, astronomical and other optical telescopes and other astronomical instruments (excl. binoculars, instruments for radio-astronomy and other instruments or apparatus specified elsewhere)</t>
  </si>
  <si>
    <t>Parts and accessories, incl. mountings, for binoculars, monoculars, astronomical and other optical telescopes, and other astronomical instruments, n.e.s.</t>
  </si>
  <si>
    <t>Stereoscopic optical microscopes</t>
  </si>
  <si>
    <t>Optical microscopes, for photomicrography, cinephotomicrography or microprojection (excl. stereoscopic microscopes)</t>
  </si>
  <si>
    <t>Optical microscopes (excl. for photomicrography, cinephotomicrography or microprojection, stereoscopic microscopes, binocular microscopes for ophthalmology and instruments, appliances and machines of heading 9031)</t>
  </si>
  <si>
    <t>Parts and accessories for compound optical microscopes, n.e.s.</t>
  </si>
  <si>
    <t>Electron microscopes, proton microscopes and diffraction apparatus</t>
  </si>
  <si>
    <t>Parts and accessories for electron microscopes, proton microscopes and diffraction apparatus, n.e.s.</t>
  </si>
  <si>
    <t>Telescopic sights for fitting to arms; periscopes; telescopes designed to form parts of machines, appliances, instruments or apparatus of chapter 90 or Section 16, chapters 84 and 85</t>
  </si>
  <si>
    <t>Lasers (excl. laser diodes)</t>
  </si>
  <si>
    <t>Liquid crystal devices, n.e.s. and other optical appliances and instruments not elsewhere specified in chapter 90</t>
  </si>
  <si>
    <t>Parts and accessories for liquid crystal devices "LCD", lasers and other appliances and instruments not elsewhere specified in chapter 90, n.e.s.</t>
  </si>
  <si>
    <t>Printers, copying machines and facsimile machines, whether or not combined (excl. those capable of connecting to an automatic data processing machine or to a network and printing machinery used for printing by means of plates, cylinders and other printing components of heading 8442)</t>
  </si>
  <si>
    <t>Cameras of a kind used for preparing printing plates or cylinders</t>
  </si>
  <si>
    <t>Cameras specially designed for underwater use, for aerial survey or for medical or surgical examination of internal organs; comparison cameras for forensic or criminological laboratories</t>
  </si>
  <si>
    <t>Instant print cameras (excl. special cameras of subheading 9006.10 or 9006.30)</t>
  </si>
  <si>
    <t>Cameras with a through-the-lens viewfinder [single lens reflex "SLR"] for roll film of a width of &lt;= 35 mm (excl. instant print cameras and special camereas of subheading 9006.10 or 9006.30)</t>
  </si>
  <si>
    <t>Cameras for roll film of a width of &lt; 35 mm (excl. instant print cameras, single lens reflex "SLR" cameras and special cameras of subheading 9006.10 or 9006.30)</t>
  </si>
  <si>
    <t>Cameras for roll film of a width of 35 mm (excl. instant print cameras, single lens reflex cameras and special cameras of subheading 9006.10 or 9006.30)</t>
  </si>
  <si>
    <t>Cameras for roll film of a width of &gt; 35 mm or for film in the flat (excl. instant print cameras and special cameras of subheading 9006.10 or 9006.30)</t>
  </si>
  <si>
    <t>Electronic discharge lamp flashlight apparatus for photographic purposes</t>
  </si>
  <si>
    <t>Photographic flashlights and flashlight apparatus (excl. with electronic discharge lamps)</t>
  </si>
  <si>
    <t>Parts and accessories for photographic cameras, n.e.s.</t>
  </si>
  <si>
    <t>Parts and accessories for photographic flashlights and flashlight apparatus, n.e.s.</t>
  </si>
  <si>
    <t>Cinematographic projectors</t>
  </si>
  <si>
    <t>Parts and accessories for cinematographic cameras, n.e.s.</t>
  </si>
  <si>
    <t>Parts and accessories for cinematographic projectors, n.e.s.</t>
  </si>
  <si>
    <t>Parts and accessories for image projectors, photographic enlargers and reducers, n.e.s.</t>
  </si>
  <si>
    <t>Apparatus and equipment for automatically developing photographic or cinematographic film or paper in rolls or for automatically exposing developed film to rolls of photographic paper</t>
  </si>
  <si>
    <t>Apparatus and equipment for photographic or cinematographic laboratories, n.e.s.; negatoscopes</t>
  </si>
  <si>
    <t>Instruments and apparatus for physical or chemical analysis, using UV, visible or IR optical radiations (excl. spectrometers, spectrophotometers, spectrographs, and gas or smoke analysis apparatus)</t>
  </si>
  <si>
    <t>Microtomes; parts and accessories of instruments and apparatus for physical or chemical analysis, instruments and apparatus for measuring or checking viscosity, porosity, expansion, surface tension or the like, instruments and apparatus for measuring or checking quantities of heat, sound or light, and of microtomes, n.e.s.</t>
  </si>
  <si>
    <t>Carriages for disabled persons, not mechanically propelled</t>
  </si>
  <si>
    <t>Carriages for disabled persons, motorised or otherwise mechanically propelled (excl. specially designed motor vehicles and bicycles)</t>
  </si>
  <si>
    <t>Parts and accessories for carriages for disabled persons, n.e.s.</t>
  </si>
  <si>
    <t>Electro-cardiographs</t>
  </si>
  <si>
    <t>Ultrasonic scanning apparatus</t>
  </si>
  <si>
    <t>Magnetic resonance imaging apparatus</t>
  </si>
  <si>
    <t>Scintigraphic apparatus</t>
  </si>
  <si>
    <t>Electro-diagnostic apparatus, incl. apparatus for functional exploratory examination or for checking physiological parameters (excl. electro-cardiographs, ultrasonic scanning apparatus, magnetic resonance imaging apparatus and scintigraphic apparatus)</t>
  </si>
  <si>
    <t>Ultraviolet or infra-red ray apparatus used in medical, surgical, dental or veterinary sciences</t>
  </si>
  <si>
    <t>Syringes, with or without needles, used in medical, surgical, dental or veterinary sciences</t>
  </si>
  <si>
    <t>Tubular metal needles and needles for sutures, used in medical, surgical, dental or veterinary sciences</t>
  </si>
  <si>
    <t>Needles, catheters, cannulae and the like, used in medical, surgical, dental or veterinary sciences (excl. syringes, tubular metal needles and needles for sutures)</t>
  </si>
  <si>
    <t>Dental drill engines, whether or not combined on a single base with other dental equipment</t>
  </si>
  <si>
    <t>Instruments and appliances used in dental sciences, n.e.s.</t>
  </si>
  <si>
    <t>Ophthalmic instruments and appliances, n.e.s.</t>
  </si>
  <si>
    <t>Instruments and appliances used in medical, surgical or veterinary sciences, n.e.s.</t>
  </si>
  <si>
    <t>Mechano-therapy appliances; massage apparatus; psychological aptitude-testing apparatus</t>
  </si>
  <si>
    <t>Ozone therapy, oxygen therapy, aerosol therapy, artificial respiration or other therapeutic respiration apparatus</t>
  </si>
  <si>
    <t>Breathing appliances and gas masks (excl. protective masks having neither mechanical parts nor replaceable filters, and artificial respiration or other therapeutic respiration apparatus)</t>
  </si>
  <si>
    <t>Orthopaedic or fracture appliances</t>
  </si>
  <si>
    <t>Artificial teeth</t>
  </si>
  <si>
    <t>Dental fittings (excl. artificial teeth)</t>
  </si>
  <si>
    <t>Artificial joints for orthopaedic purposes</t>
  </si>
  <si>
    <t>Artificial parts of the body (excl. artificial teeth and dental fittings and artificial joints)</t>
  </si>
  <si>
    <t>Hearing aids (excl. parts and accessories)</t>
  </si>
  <si>
    <t>Pacemakers for stimulating heart muscles (excl. parts and accessories)</t>
  </si>
  <si>
    <t>Articles and appliances, which are worn or carried, or implanted in the body, to compensate for a defect or disability (excl. artificial parts of the body, complete hearing aids and complete pacemakers for stimulating heart muscles)</t>
  </si>
  <si>
    <t>Computer tomography apparatus</t>
  </si>
  <si>
    <t>Apparatus based on the use of X-rays for dental uses</t>
  </si>
  <si>
    <t>Apparatus based on the use of X-rays, for medical, surgical or veterinary uses (excl. for dental purposes and computer tomography apparatus)</t>
  </si>
  <si>
    <t>Apparatus based on the use of X-rays (other than for medical, surgical, dental or veterinary uses)</t>
  </si>
  <si>
    <t>Apparatus based on the use of alpha, beta or gamma radiations, for medical, surgical, dental or veterinary uses</t>
  </si>
  <si>
    <t>Apparatus based on the use of alpha, beta or gamma radiations (other than for medical, surgical, dental or veterinary uses)</t>
  </si>
  <si>
    <t>X-ray tubes</t>
  </si>
  <si>
    <t>X-ray generators other than X-ray tubes, high tension generators, control panels and desks, screens, examination or treatment tables, chairs and the like, and general parts and accessories for apparatus of heading 9022, n.e.s.</t>
  </si>
  <si>
    <t>Wrist-watches of precious metal or of metal clad with precious metal, whether or not incorporating a stop-watch facility, electrically operated, with mechanical display only (excl. with backs made of steel)</t>
  </si>
  <si>
    <t>Wrist-watches of precious metal or of metal clad with precious metal, whether or not incorporating a stop-watch facility, electrically operated, with opto-electronic display and with combined mechanical and opto-electronic display (excl. with backs made of steel)</t>
  </si>
  <si>
    <t>Wrist-watches of precious metal or of metal clad with precious metal, whether or not incorporating a stop-watch facility, with automatic winding (excl. with backs made of steel)</t>
  </si>
  <si>
    <t>Wrist-watches of precious metal or of metal clad with precious metal, whether or not incorporating a stop-watch facility, with hand winding only (excl. with backs made of steel)</t>
  </si>
  <si>
    <t>Pocket-watches and the like, incl. stop-watches, of precious metal or of metal clad with precious metal, electrically operated (excl. with backs made of steel and wrist-watches)</t>
  </si>
  <si>
    <t>Pocket-watches and the like, incl. stop-watches, of precious metal or of metal clad with precious metal, with hand or automatic winding (excl. with backs made of steel and wrist-watches)</t>
  </si>
  <si>
    <t>Wrist-watches, whether or not incorporating a stop-watch facility, electrically operated, with mechanical display only (excl. of precious metal or of metal clad with precious metal)</t>
  </si>
  <si>
    <t>Wrist-watches, whether or not incorporating a stop-watch facility, electrically operated, with opto-electronic display only (excl. of precious metal or of metal clad with precious metal)</t>
  </si>
  <si>
    <t>Wrist-watches, whether or not incorporating a stop-watch facility, electrically operated, with combined mechanical and opto-electronic display (excl. of precious metal or of metal clad with precious metal)</t>
  </si>
  <si>
    <t>Wrist-watches, whether or not incorporating a stop-watch facility, with automatic winding (excl. of precious metal or of metal clad with precious metal)</t>
  </si>
  <si>
    <t>Wrist-watches, whether or not incorporating a stop-watch facility, with hand winding only (excl. of precious metal or of metal clad with precious metal)</t>
  </si>
  <si>
    <t>Pocket-watches and the like, incl. stop-watches, electrically operated (excl. of precious metal or of metal clad with precious metal)</t>
  </si>
  <si>
    <t>Pocket-watches and the like, incl. stop-watches, with hand or automatic winding (excl. of precious metal or of metal clad with precious metal)</t>
  </si>
  <si>
    <t>Clocks with watch movements, electrically operated (excl. wrist-watches, pocket-watches and other watches of heading 9101 or 9102, and instrument panel clocks and the like of heading 9104)</t>
  </si>
  <si>
    <t>Clocks with watch movements (excl. electrically operated, wrist-watches, pocket-watches and other watches of heading 9101 or 9102, and instrument panel clocks and the like of heading 9104)</t>
  </si>
  <si>
    <t>Instrument panel clocks and clocks of a similar type for vehicles, aircraft, vessels and other vehicles</t>
  </si>
  <si>
    <t>Alarm clocks, electrically operated</t>
  </si>
  <si>
    <t>Alarm clocks (excl. electrically operated)</t>
  </si>
  <si>
    <t>Wall clocks, electrically operated</t>
  </si>
  <si>
    <t>Wall clocks (excl. electrically operated)</t>
  </si>
  <si>
    <t>Clocks, electrically operated (excl. wrist-watches, pocket-watches and other watches of heading 9101 or 9102, clocks with watch movements of heading 9103, instrument panel clocks and the like of heading 9104, alarm clocks and wall clocks)</t>
  </si>
  <si>
    <t>Clocks (excl. electrically operated, wrist-watches, pocket-watches and other watches of heading 9101 or 9102, clocks with watch movements of heading 9103, instrument panel clocks and the like of heading 9104, alarm clocks and wall clocks)</t>
  </si>
  <si>
    <t>Time registers and time recorders</t>
  </si>
  <si>
    <t>Time of day recording apparatus and apparatus for measuring, recording or otherwise indicating intervals of time, with clock or watch movement or with synchronous motor (excl. clocks of heading 9101 to 9105, time registers and time recorders)</t>
  </si>
  <si>
    <t>Time switches with clock or watch movement or with synchronous motor</t>
  </si>
  <si>
    <t>Watch movements, complete and assembled, electrically operated, with mechanical display only or with a device to which a mechanical display can be incorporated</t>
  </si>
  <si>
    <t>Watch movements, complete and assembled, electrically operated, with opto-electronic display only</t>
  </si>
  <si>
    <t>Watch movements, complete and assembled, electrically operated, with combined opto-electronic and mechanical display, whether or not with dial and hands</t>
  </si>
  <si>
    <t>Watch movements, complete and assembled, with automatic winding</t>
  </si>
  <si>
    <t>Watch movements, complete and assembled, with hand winding only</t>
  </si>
  <si>
    <t>Clock movements, complete and assembled (excl. electrically operated and watch movements)</t>
  </si>
  <si>
    <t>Complete watch movements, unassembled or partly assembled movement sets</t>
  </si>
  <si>
    <t>Incomplete watch movements, assembled</t>
  </si>
  <si>
    <t>Rough clock movements</t>
  </si>
  <si>
    <t>Complete, unassembled or partly assembled clock movements "movement sets"; incomplete clock movements, assembled (excl. rough clock movements and watch movements)</t>
  </si>
  <si>
    <t>Cases for wrist-watches, pocket-watches and other watches of heading 9101 or 9102, of precious metal or of metal clad with precious metal</t>
  </si>
  <si>
    <t>Cases for wrist-watches, pocket-watches and other watches of heading 9101 or 9102, of base metal, whether or not gold- or silver-plated</t>
  </si>
  <si>
    <t>Cases for wrist-watches, pocket-watches and other watches of heading 9101 or 9102, of materials other than precious metal, clad with precious metal or base metal</t>
  </si>
  <si>
    <t>Parts of cases for wrist-watches, pocket-watches and other watches of heading 9101 or 9102, n.e.s.</t>
  </si>
  <si>
    <t>Clock and watch cases (excl. for wrist-watches, pocket-watches and other watches of heading 9101 or 9102)</t>
  </si>
  <si>
    <t>Parts of clock and watch cases, n.e.s. (excl. for wrist-watches, pocket-watches and other watches of heading 9101 or 9102)</t>
  </si>
  <si>
    <t>Watch straps, watch bands and watch bracelets, and parts thereof, of precious metal or of metal clad with precious metal, n.e.s.</t>
  </si>
  <si>
    <t>Watch straps, watch bands and watch bracelets, and parts thereof, of base metal, whether or not gold- or silver-plated, n.e.s.</t>
  </si>
  <si>
    <t>Watch straps, watch bands and watch bracelets, and parts thereof, n.e.s.</t>
  </si>
  <si>
    <t>Springs for clocks or watches, incl. hairsprings</t>
  </si>
  <si>
    <t>Dials for clocks or watches</t>
  </si>
  <si>
    <t>Plates and bridges for clocks or watches</t>
  </si>
  <si>
    <t>Clock or watch parts, n.e.s.</t>
  </si>
  <si>
    <t>Drafting tables and machines, whether or not automatic (excl. units for automatic data-processing equipment)</t>
  </si>
  <si>
    <t>Drawing, marking-out and mathematical calculating instruments (excl. drafting tables and machines and calculating machines)</t>
  </si>
  <si>
    <t>Micrometers, callipers and gauges (excl. gauges without adjustable devices of subheading 9031.80)</t>
  </si>
  <si>
    <t>Instruments for measuring length, for use in the hand, n.e.s.</t>
  </si>
  <si>
    <t>Parts and accessories for drawing, marking-out or mathematical calculating instruments and instruments for measuring length for use in the hand, n.e.s.</t>
  </si>
  <si>
    <t>Rangefinders</t>
  </si>
  <si>
    <t>Theodolites and tachymeters "tacheometers"</t>
  </si>
  <si>
    <t>Levels</t>
  </si>
  <si>
    <t>Photogrammetrical surveying instruments and appliances</t>
  </si>
  <si>
    <t>Instruments and appliances used in geodesy, topography, hydrography, oceanography, hydrology, meteorology or geophysics (excl. compasses, rangefinders, theodolites, tachymeters "tacheometers", levels and photogrammetrical surveying instruments and appliances)</t>
  </si>
  <si>
    <t>Parts and accessories for instruments and appliances used in geodesy, topography, photogrammetrical surveying, hydrography, oceanography, hydrology, meteorology or geophysics, and for rangefinders, n.e.s.</t>
  </si>
  <si>
    <t>Balances of a sensitivity of 50 mg or better, with or without weights</t>
  </si>
  <si>
    <t>Instruments, apparatus and models designed for demonstrational purposes, e.g. in education or exhibitions, unsuitable for other uses (excl. ground flying trainers of heading 8805, collectors' pieces of heading 9705 and antiques of an age &gt; 100 years of heading 9706)</t>
  </si>
  <si>
    <t>Machines and appliances for testing the mechanical properties of materials (excl. metals)</t>
  </si>
  <si>
    <t>Thermometers, liquid-filled, for direct reading, not combined with other instruments</t>
  </si>
  <si>
    <t>Thermometers and pyrometers, not combined with other instruments (excl. liquid-filled thermometers for direct reading)</t>
  </si>
  <si>
    <t>Hydrometers, areometers and similar floating instruments, barometers, hygrometers and psychrometers, whether or not combined with each other or with thermometers</t>
  </si>
  <si>
    <t>Parts and accessories for hydrometers, areometers and similar floating instruments, thermometers, pyrometers, barometers, hygrometers and psychrometers, n.e.s.</t>
  </si>
  <si>
    <t>Instruments and apparatus for measuring or checking the flow or level of liquids (excl. meters and regulators)</t>
  </si>
  <si>
    <t>Instruments and apparatus for measuring or checking pressure of liquids or gases (excl. regulators)</t>
  </si>
  <si>
    <t>Instruments or apparatus for measuring or checking variables of liquids or gases, n.e.s.</t>
  </si>
  <si>
    <t>Parts and accessories for instruments and apparatus for measuring or checking the flow, level, pressure or other variables of liquids or gases, n.e.s.</t>
  </si>
  <si>
    <t>Gas or smoke analysis apparatus</t>
  </si>
  <si>
    <t>Chromatographs and electrophoresis instruments</t>
  </si>
  <si>
    <t>Spectrometers, spectrophotometers and spectrographs using optical radiations, such as UV, visible, IR</t>
  </si>
  <si>
    <t>Instruments and apparatus for physical or chemical analysis, or for measuring or checking viscosity, porosity, expansion, surface tension or the like, or for measuring or checking quantities of heat, sound or light, n.e.s.</t>
  </si>
  <si>
    <t>Gas meters, incl. calibrating meters therefor</t>
  </si>
  <si>
    <t>Liquid meters, incl. calibrating meters therefor</t>
  </si>
  <si>
    <t>Electricity supply or production meters, incl. calibrating meters therefor</t>
  </si>
  <si>
    <t>Parts and accessories for gas, liquid or electricity supply or production meters, n.e.s.</t>
  </si>
  <si>
    <t>Revolution counters, production counters, taximeters, milometers, pedometers and the like (excl. gas, liquid and electricity meters)</t>
  </si>
  <si>
    <t>Speed indicators and tachometers, stroboscopes</t>
  </si>
  <si>
    <t>Parts and accessories for revolution counters, production counters, taximeters, milometers, pedometers and the like, speed indicators and tachometers, and stroboscopes, n.e.s.</t>
  </si>
  <si>
    <t>Instruments and apparatus for measuring or detecting ionising radiations</t>
  </si>
  <si>
    <t>Oscilloscopes and oscillographs</t>
  </si>
  <si>
    <t>Multimeters for voltage, current, resistance or electrical power, without recording device</t>
  </si>
  <si>
    <t>Multimeters with recording device</t>
  </si>
  <si>
    <t>Instruments and apparatus for measuring or checking voltage, current, resistance or electrical power, without recording device (excl. multimeters, and oscilloscopes and oscillographs)</t>
  </si>
  <si>
    <t>Instruments and apparatus for measuring or checking voltage, current, resistance or electrical power, with recording device (excl. multimeters, and oscilloscopes and oscillographs)</t>
  </si>
  <si>
    <t>Instruments and apparatus for measuring or checking electrical quantities, specifically for telecommunications, e.g. cross-talk meters, gain measuring instruments, distortion factor meters, psophometers</t>
  </si>
  <si>
    <t>Instruments and apparatus for measuring or checking semiconductor wafers or devices</t>
  </si>
  <si>
    <t>Instruments and apparatus for measuring or checking electrical quantities, with recording device (excl. appliances specially designed for telecommunications, multimeters, oscilloscopes and oscillographs, and apparatus for measuring or checking semiconductor wafers or devices)</t>
  </si>
  <si>
    <t>Instruments and apparatus for measuring or checking electrical quantities, without recording device, n.e.s.</t>
  </si>
  <si>
    <t>Parts and accessories for instruments and apparatus for measuring or checking electrical quantities or for detecting ionising radiations, n.e.s.</t>
  </si>
  <si>
    <t>Machines for balancing mechanical parts</t>
  </si>
  <si>
    <t>Test benches for motors, generators, pumps, etc.</t>
  </si>
  <si>
    <t>Optical instruments and appliances for inspecting semiconductor wafers or devices or for inspecting photomasks or reticles used in manufacturing semiconductor devices</t>
  </si>
  <si>
    <t>Optical instruments, appliances and machines for measuring or checking, not elsewhere specified or included in chapter 90</t>
  </si>
  <si>
    <t>Instruments, appliances and machines for measuring or checking, not elsewhere specified in chapter 90 (excl. optical)</t>
  </si>
  <si>
    <t>Parts and accessories for instruments, appliances and machines for measuring and checking, n.e.s.</t>
  </si>
  <si>
    <t>Thermostats</t>
  </si>
  <si>
    <t>Manostats (excl. taps, cocks and valves of heading 8481)</t>
  </si>
  <si>
    <t>Hydraulic or pneumatic regulating or controlling instruments and apparatus (excl. manostats and taps, cocks and valves of heading 8481)</t>
  </si>
  <si>
    <t>Regulating or controlling instruments and apparatus (excl. hydraulic or pneumatic, manostats, thermostats, and taps, cocks and valves of heading 8481)</t>
  </si>
  <si>
    <t>Parts and accessories for regulating or controlling instruments and apparatus, n.e.s.</t>
  </si>
  <si>
    <t>Parts and accessories for machines, appliances, instruments or other apparatus in chapter 90, specified neither in this chapter nor elsewhere</t>
  </si>
  <si>
    <t>Canadá</t>
  </si>
  <si>
    <t>ciertas subpartidas formen parte de  2 ó más segmentos, como no es posible asignarle una participación a un segmento en específico se cae en una</t>
  </si>
  <si>
    <t>Venezuela.</t>
  </si>
  <si>
    <t>tener las regiones América Latina y el Caribe y Centroamérica.</t>
  </si>
  <si>
    <t xml:space="preserve">D) De la selección de los Países: se tomaron los principales 4 países de acuerdo a su valor de exportaciones e importaciones 2010. Adicionalmente a </t>
  </si>
  <si>
    <t>I) De la fuente: elaboración propiacon base en World Trade Atlas (2017) y Comtrade (2021).</t>
  </si>
  <si>
    <t xml:space="preserve"> </t>
  </si>
  <si>
    <t>ANEXO ESTADÍSTICO 1995 - 2021</t>
  </si>
  <si>
    <t>DESCRIPCIONES. Segmentos de la Cadena electrónica. 1995-2021</t>
  </si>
  <si>
    <t>MEXICO: EXPORTACIONES TOTALES DE LA CADENA ELECTRÓNICA POR SEGMENTO (1995-2021)</t>
  </si>
  <si>
    <t>MEXICO: IMPORTACIONES TOTALES DE LA CADENA ELECTRÓNICA POR SEGMENTO (1995-2021)</t>
  </si>
  <si>
    <t>MEXICO: BALANZA COMERCIAL DE LA CADENA ELECTRÓNICA POR SEGMENTO (1995-2021)</t>
  </si>
  <si>
    <t>MEXICO: EXPORTACIONES TOTALES DE LA CADENA ELECTRÓNICA POR PAÍS (1995-2021)</t>
  </si>
  <si>
    <t>MEXICO: IMPORTACIONES TOTALES DE ELECTRÓNICA POR PAÍS (1995-2021)</t>
  </si>
  <si>
    <t>MÉXICO: EXPORTACIONES TOTALES DE ESTADOS UNIDOS DE LA CADENA ELECTRÓNICA POR SEGMENTO (1995-2021)</t>
  </si>
  <si>
    <t>MÉXICO: IMPORTACIONES TOTALES DE ESTADOS UNIDOS DE LA CADENA ELECTRÓNICA POR SEGMENTO (1995-2021)</t>
  </si>
  <si>
    <t>MÉXICO: BALANZA COMERCIAL DE DE ESTADOS UNIDOS DE LA CADENA ELECTRÓNICA POR SEGMENTO (1995-2021)</t>
  </si>
  <si>
    <t>MÉXICO: EXPORTACIONES TOTALES DE CHINA DE LA CADENA ELECTRÓNICA POR SEGMENTO (1995-2021)</t>
  </si>
  <si>
    <t>MÉXICO: IMPORTACIONES TOTALES DE CHINA DE LA CADENA ELECTRÓNICA POR SEGMENTO (1995-2021)</t>
  </si>
  <si>
    <t>MÉXICO: BALANZA COMERCIAL DE CHINA DE LA CADENA ELECTRÓNICA POR SEGMENTO (1995-2021)</t>
  </si>
  <si>
    <t>1995-2021</t>
  </si>
  <si>
    <t>Fuente: elaboración propia con base en World Trade Atlas (2017) y Comtrade (2022)</t>
  </si>
  <si>
    <t>MÉXICO: IMPORTACIONES TOTALES DE ELECTRÓNICA POR PAÍS (1995-2021)</t>
  </si>
  <si>
    <t>MÉXICO: EXPORTACIONES TOTALES DE LA CADENA ELECTRÓNICA POR PAÍS (1995-2021).</t>
  </si>
  <si>
    <t>MÉXICO: BALANZA COMERCIAL DE LA CADENA ELECTRÓNICA POR SEGMENTO (1995-2021)</t>
  </si>
  <si>
    <t>MÉXICO: IMPORTACIONES TOTALES DE LA CADENA ELECTRÓNICA POR SEGMENTO (1995-2021)</t>
  </si>
  <si>
    <t>MÉXICO: EXPORTACIONES TOTALES DE LA CADENA ELECTRÓNICA POR SEGMENTO (1995-2021)</t>
  </si>
  <si>
    <t xml:space="preserve"> ITA, U.S. Department of Commerce, que señala como fuente al U.S. Census Bureau.</t>
  </si>
  <si>
    <t xml:space="preserve">Dicha definición de la Cadena viene a 10 dígitos del Sistema Armonizado y en la presente base se utiliza a </t>
  </si>
  <si>
    <t xml:space="preserve">6 dígitos, por cuestiones de compatibilidad, se realiza el siguiente proceso de limpieza: se extraen los primeros </t>
  </si>
  <si>
    <t xml:space="preserve">6 dígitos de la fracción y se eliminan aquellas - ahora subpartidas- repetidas para evitar una doble contabilidad. </t>
  </si>
  <si>
    <t xml:space="preserve">A.1) De los actualización de la definición de la "Cadena Electrónica": Apartir del año 2020 se agregaron 34 subpartidas, </t>
  </si>
  <si>
    <t>debido a actualizaciones de la CGV de Electrónica. Con base en USITC (2020). Véase parte final de la pestaña III.</t>
  </si>
  <si>
    <t>Como referencia, en el cuadro de NOTAS 2 se pueden observar las diferencias que hay en el total de Importaciones y Exportaciones de</t>
  </si>
  <si>
    <t xml:space="preserve">Estados Unidos en la Cadena Electrónica de acuerdo con los resultados obtenidos de la USITC, el capítulo 85 y Cechimex. </t>
  </si>
  <si>
    <t xml:space="preserve">C) De los totales por países y por segmentos: Dado que el nivel de desagragación es de 6 dígitos se puede dar el caso de que </t>
  </si>
  <si>
    <t>E) Los países constituyentes de América Latina y el Caribe: Los países que integran América Latina y el Caribe, según</t>
  </si>
  <si>
    <t>F) De los cuadros de Balanza Comercial: se incluyeron ademas de las regiones de América Latina y le Caribe y</t>
  </si>
  <si>
    <t>G) Del concepto de "Subpartidas": Se refiere al nivel de desagregación a 6 dígitos del Sistema Armonizado</t>
  </si>
  <si>
    <t>H) De las Tasas de Crecimiento Promedio Anual (TCPA): están calculadas para los datos existentes, es decir, aunque</t>
  </si>
  <si>
    <t>aparece en el encabezado de esa columna el período "1995-2021", por ejemplo, sí Nicaragua no tiene datos de 1995 a 1998,</t>
  </si>
  <si>
    <t xml:space="preserve">sino hasta 1999, esta TCPA "1995-2010" será más bien para "1999-2021". O bien, sí hubiera un dato en 1996 y otro, </t>
  </si>
  <si>
    <t>NOTAS</t>
  </si>
  <si>
    <t>ESTADOS UNIDOS*: IMPORTACIONES TOTALES DE LA CADENA ELECTRÓNICA DE ACUERDO A DIFERENTES FUENTES DE CONSULTA (2015-2021)</t>
  </si>
  <si>
    <t>FUENTE DE CONSULTA</t>
  </si>
  <si>
    <t>2015-2021</t>
  </si>
  <si>
    <t>USITC</t>
  </si>
  <si>
    <t>Capítulo 85</t>
  </si>
  <si>
    <t>Cechimex</t>
  </si>
  <si>
    <t>ESTADOS UNIDOS*: EXPORTACIONES TOTALES DE LA CADENA ELECTRÓNICA DE ACUERDO A DIFERENTES FUENTES DE CONSULTA (2015-2021)</t>
  </si>
  <si>
    <t>Elaboración propia con base en:</t>
  </si>
  <si>
    <t>Investigation No. 332-345. (2021). Trade Shifts Home Page. Junio 20, 2022, de United States International Trade Comission (USITC) Sitio web: https://www.usitc.gov/research_and_analysis/tradeshifts/2020/index.html</t>
  </si>
  <si>
    <t>U.S. Census Bureau: Economic Indicators Division USA Trade Online. (2022). Standard Report - Exports &amp; Imports. Junio 15, 2022, de U.S. Census Bureau Sitio web: https://usatrade.census.gov</t>
  </si>
  <si>
    <t>Cechimex. (2021). Estados Unidos:Cadena Electrónica. Junio 20, 2022, de Cechimex Sitio web: http://www.economia.unam.mx/cechimex/index.php/es/estadosunidos-est-esp-menu</t>
  </si>
  <si>
    <t>*Como referencia, se ha utilizado Estados Unidos para observar las diferencias que hay en el total de Importaciones y Exportaciones de</t>
  </si>
  <si>
    <t xml:space="preserve">en la Cadena Electrónica de acuerdo con los resultados obtenidos de la USITC, el capítulo 85 y Cechimex. </t>
  </si>
  <si>
    <t>Basado en lo publicado por el USITC en su clasificación de 2016. *</t>
  </si>
  <si>
    <t>* Apartir del año 2020 se agregaron 34 subpartidas, debido a actualizaciones de la CGV de Electrónica. Con base en USITC (2020). Véase parte final de la pestaña III.</t>
  </si>
  <si>
    <t>* Apartir del año 2020 se agregaron 34 subpartidas, debido a actualizaciones de la CGV de Electrónica. Con base en USITC (2020). Véase parte final de esta misma pestaña, III.</t>
  </si>
  <si>
    <t>*Debido a actualizaciones en la definición de la CGV de Electrónica, apartir del año 2020 se agregaron las siguientes 34 subpartidas distribuidas en los siguientes segmentos. Con base en USITC (2020).</t>
  </si>
  <si>
    <t xml:space="preserve">SUBPARTIDAS AGREGADAS APARTIR DE 2020							</t>
  </si>
  <si>
    <t xml:space="preserve">SEGMENTO </t>
  </si>
  <si>
    <t>6 DIG</t>
  </si>
  <si>
    <t>DESCRIPCIÓN</t>
  </si>
  <si>
    <t>Other monitors capable of directly connecting to and designed for use with an automatic data processing machine of heading 8471</t>
  </si>
  <si>
    <t>Monopods, bipods, tripods and similar articles, accessories of heading 8519 or 8521</t>
  </si>
  <si>
    <t>Unrecorded optical media</t>
  </si>
  <si>
    <t>Recorded optical media, for reproducing phenomena other than sound or image</t>
  </si>
  <si>
    <t>Lightning arrestors, voltage limiters and surge suppressors, for a voltage exceeding 1,000 V</t>
  </si>
  <si>
    <t>Fuses, for a voltage not exceeding 1,000 V</t>
  </si>
  <si>
    <t>Automatic circuit breakers, for a voltage not exceeding 1,000 V</t>
  </si>
  <si>
    <t>Electrical motor overload protectors, for a voltage not exceeding 1,000 V, nesoi</t>
  </si>
  <si>
    <t>Relays for switching, protecting or making connections to or in electrical circuits, for a voltage not exceeding 60 V</t>
  </si>
  <si>
    <t>Lampholders for a voltage not exceeding 1,000 V</t>
  </si>
  <si>
    <t>Electrical terminals, electrical splicers and electrical couplings, wafer probers, for a voltage not exceeding 1,000 V</t>
  </si>
  <si>
    <t>Electric control panels, for a voltage not exceeding 1,000, assembled with outer housing or supports, for goods of 8421, 8422, 8450 or 8516</t>
  </si>
  <si>
    <t>Parts of boards, panels, consoles, desks, cabinets and other bases for the goods of heading 8537, not equipped with their apparatus</t>
  </si>
  <si>
    <t>Cathode-ray tubes nesoi</t>
  </si>
  <si>
    <t>Klystron tubes</t>
  </si>
  <si>
    <t>Light-emitting diode (LED) lamps</t>
  </si>
  <si>
    <t>Cathode-ray tube monitors, of a kind solely or principally used in an ADP system of heading 8471</t>
  </si>
  <si>
    <t>Cathode-ray tube monitors capable of directly connecting to and designed for use with an automatic data processing machine of heading 8471</t>
  </si>
  <si>
    <t>Projectors capable of directly connecting to and designed for use with an automatic data processing machine of heading 8471</t>
  </si>
  <si>
    <t>Photographic plates and film nesoi, with any side 255 mm, in the flat, sensitized, unexposed, not of paper, paperboard, or textiles</t>
  </si>
  <si>
    <t>Photographic film in rolls, sensitized, unexposed, for X-ray use; of any material other than paper, paperboard or textiles</t>
  </si>
  <si>
    <t>Film in rolls, for color photography, without sprocket holes, of a width not exceeding 105 mm, sensitized, unexposed</t>
  </si>
  <si>
    <t>Film in rolls, with silver halide emulsion, without sprocket holes, of a width not exceeding 105 mm, sensitized, unexposed</t>
  </si>
  <si>
    <t>Film in rolls, without sprocket holes, of a width exceeding 610 mm and of a length not exceeding 200 m</t>
  </si>
  <si>
    <t>Film for color photography, in rolls, of a width not exceeding 16 mm</t>
  </si>
  <si>
    <t>Photographic film nesoi, in rolls, of a width exceeding 35 mm</t>
  </si>
  <si>
    <t>Photographic film nesoi, in rolls, of a width not exceeding 35 mm and of a length not exceeding 30 m</t>
  </si>
  <si>
    <t>Photographic film nesoi, in rolls, of a width  not exceeding 35 mm and of a length exceeding 30 m</t>
  </si>
  <si>
    <t>Photographic plates and film, exposed and developed, other than cinematographic film</t>
  </si>
  <si>
    <t>Photographic plates and films, exposed and developed, other than motion picture film, for offset reproduction</t>
  </si>
  <si>
    <t>Cinematographic cameras</t>
  </si>
  <si>
    <t>Slide projectors</t>
  </si>
  <si>
    <t>Alarm clock movements, complete and assembled, electrically operated, with opto-electronic display only</t>
  </si>
  <si>
    <t xml:space="preserve">NOTAS 2 DE ACUERDO A DIFERENTES FUENTES DE CONSULTA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</si>
</sst>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8">
    <font>
      <sz val="10"/>
      <name val="Arial"/>
      <family val="2"/>
    </font>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5"/>
      <color indexed="12"/>
      <name val="Arial"/>
      <family val="2"/>
    </font>
    <font>
      <sz val="10"/>
      <color indexed="12"/>
      <name val="Times New Roman"/>
      <family val="1"/>
    </font>
    <font>
      <sz val="10"/>
      <name val="Arial"/>
      <family val="2"/>
    </font>
    <font>
      <sz val="10"/>
      <name val="Times New Roman"/>
      <family val="1"/>
    </font>
    <font>
      <sz val="12"/>
      <name val="Times New Roman"/>
      <family val="1"/>
    </font>
    <font>
      <sz val="10"/>
      <color theme="1"/>
      <name val="Times New Roman"/>
      <family val="1"/>
    </font>
    <font>
      <sz val="14"/>
      <name val="Times New Roman"/>
      <family val="1"/>
    </font>
    <font>
      <sz val="11"/>
      <name val="Calibri"/>
      <family val="2"/>
      <scheme val="minor"/>
    </font>
    <font>
      <sz val="10"/>
      <name val="Arial"/>
      <family val="2"/>
    </font>
    <font>
      <sz val="10"/>
      <color rgb="FF000000"/>
      <name val="Arial"/>
      <family val="2"/>
    </font>
    <font>
      <b/>
      <sz val="10"/>
      <name val="Times New Roman"/>
      <family val="1"/>
    </font>
    <font>
      <b/>
      <sz val="11"/>
      <color theme="1"/>
      <name val="Arial"/>
      <family val="2"/>
    </font>
    <font>
      <sz val="10"/>
      <color rgb="FF0000FF"/>
      <name val="Times New Roman"/>
      <family val="1"/>
    </font>
    <font>
      <sz val="12"/>
      <color rgb="FF0000FF"/>
      <name val="Times New Roman"/>
      <family val="1"/>
    </font>
    <font>
      <b/>
      <sz val="12"/>
      <color theme="1"/>
      <name val="Times New Roman"/>
      <family val="1"/>
    </font>
    <font>
      <b/>
      <sz val="10"/>
      <color rgb="FF0000FF"/>
      <name val="Times New Roman"/>
      <family val="1"/>
    </font>
    <font>
      <u/>
      <sz val="12"/>
      <color indexed="12"/>
      <name val="Arial"/>
      <family val="2"/>
    </font>
    <font>
      <sz val="12"/>
      <color theme="1"/>
      <name val="Arial"/>
      <family val="2"/>
    </font>
    <font>
      <b/>
      <sz val="12"/>
      <name val="Times New Roman"/>
      <family val="1"/>
    </font>
    <font>
      <b/>
      <sz val="12"/>
      <color rgb="FF0000FF"/>
      <name val="Times New Roman"/>
      <family val="1"/>
    </font>
    <font>
      <b/>
      <sz val="10"/>
      <color theme="1"/>
      <name val="Times New Roman"/>
      <family val="1"/>
    </font>
    <font>
      <b/>
      <u/>
      <sz val="10"/>
      <name val="Times New Roman"/>
      <family val="1"/>
    </font>
    <font>
      <sz val="11"/>
      <name val="Times New Roman"/>
      <family val="1"/>
    </font>
    <font>
      <u/>
      <sz val="12"/>
      <color theme="10"/>
      <name val="Calibri"/>
      <family val="2"/>
      <scheme val="minor"/>
    </font>
    <font>
      <u/>
      <sz val="10"/>
      <color theme="10"/>
      <name val="Arial"/>
      <family val="2"/>
    </font>
    <font>
      <sz val="10"/>
      <color rgb="FF000000"/>
      <name val="Times New Roman"/>
      <family val="1"/>
    </font>
    <font>
      <sz val="12"/>
      <color theme="1"/>
      <name val="Times Roman"/>
    </font>
    <font>
      <b/>
      <sz val="11"/>
      <color theme="1"/>
      <name val="Times Roman"/>
    </font>
    <font>
      <sz val="11"/>
      <color theme="1"/>
      <name val="Times Roman"/>
    </font>
    <font>
      <u/>
      <sz val="10"/>
      <name val="Times New Roman"/>
      <family val="1"/>
    </font>
    <font>
      <u/>
      <sz val="10"/>
      <color indexed="12"/>
      <name val="Arial"/>
      <family val="2"/>
    </font>
    <font>
      <u/>
      <sz val="5"/>
      <color theme="0"/>
      <name val="Arial"/>
      <family val="2"/>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double">
        <color indexed="64"/>
      </bottom>
      <diagonal/>
    </border>
    <border>
      <left/>
      <right/>
      <top style="double">
        <color indexed="64"/>
      </top>
      <bottom style="thin">
        <color indexed="64"/>
      </bottom>
      <diagonal/>
    </border>
    <border>
      <left/>
      <right/>
      <top style="thin">
        <color indexed="64"/>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double">
        <color indexed="64"/>
      </bottom>
      <diagonal/>
    </border>
    <border>
      <left/>
      <right/>
      <top style="thin">
        <color auto="1"/>
      </top>
      <bottom style="thin">
        <color auto="1"/>
      </bottom>
      <diagonal/>
    </border>
    <border>
      <left/>
      <right/>
      <top style="thin">
        <color indexed="64"/>
      </top>
      <bottom/>
      <diagonal/>
    </border>
  </borders>
  <cellStyleXfs count="43">
    <xf numFmtId="0" fontId="0" fillId="0" borderId="0"/>
    <xf numFmtId="0" fontId="6" fillId="0" borderId="0" applyNumberFormat="0" applyFill="0" applyBorder="0" applyAlignment="0" applyProtection="0">
      <alignment vertical="top"/>
      <protection locked="0"/>
    </xf>
    <xf numFmtId="0" fontId="10"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1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3" fillId="0" borderId="0"/>
    <xf numFmtId="0" fontId="6" fillId="0" borderId="0" applyNumberFormat="0" applyFill="0" applyBorder="0" applyAlignment="0" applyProtection="0">
      <alignment vertical="top"/>
      <protection locked="0"/>
    </xf>
    <xf numFmtId="0" fontId="8" fillId="0" borderId="0"/>
    <xf numFmtId="0" fontId="2" fillId="0" borderId="0"/>
    <xf numFmtId="0" fontId="8" fillId="0" borderId="0"/>
    <xf numFmtId="0" fontId="29" fillId="0" borderId="0" applyNumberFormat="0" applyFill="0" applyBorder="0" applyAlignment="0" applyProtection="0"/>
    <xf numFmtId="0" fontId="30" fillId="0" borderId="0" applyNumberFormat="0" applyFill="0" applyBorder="0" applyAlignment="0" applyProtection="0"/>
    <xf numFmtId="0" fontId="1" fillId="0" borderId="0"/>
    <xf numFmtId="0" fontId="1" fillId="0" borderId="0"/>
  </cellStyleXfs>
  <cellXfs count="176">
    <xf numFmtId="0" fontId="0" fillId="0" borderId="0" xfId="0"/>
    <xf numFmtId="0" fontId="7" fillId="2" borderId="0" xfId="1" applyFont="1" applyFill="1" applyAlignment="1" applyProtection="1"/>
    <xf numFmtId="0" fontId="9" fillId="2" borderId="0" xfId="0" applyFont="1" applyFill="1" applyAlignment="1">
      <alignment horizontal="right"/>
    </xf>
    <xf numFmtId="0" fontId="9" fillId="2" borderId="0" xfId="0" applyFont="1" applyFill="1"/>
    <xf numFmtId="0" fontId="9" fillId="2" borderId="0" xfId="2" applyFont="1" applyFill="1" applyAlignment="1">
      <alignment horizontal="center"/>
    </xf>
    <xf numFmtId="0" fontId="9" fillId="2" borderId="0" xfId="2" applyFont="1" applyFill="1" applyAlignment="1">
      <alignment horizontal="right"/>
    </xf>
    <xf numFmtId="0" fontId="9" fillId="2" borderId="1" xfId="0" applyFont="1" applyFill="1" applyBorder="1"/>
    <xf numFmtId="0" fontId="9" fillId="2" borderId="1" xfId="2" applyFont="1" applyFill="1" applyBorder="1" applyAlignment="1">
      <alignment horizontal="center"/>
    </xf>
    <xf numFmtId="0" fontId="9" fillId="2" borderId="1" xfId="2" applyFont="1" applyFill="1" applyBorder="1" applyAlignment="1">
      <alignment horizontal="right"/>
    </xf>
    <xf numFmtId="0" fontId="9" fillId="2" borderId="2" xfId="2" applyFont="1" applyFill="1" applyBorder="1" applyAlignment="1">
      <alignment horizontal="right"/>
    </xf>
    <xf numFmtId="0" fontId="9" fillId="2" borderId="0" xfId="0" applyFont="1" applyFill="1" applyBorder="1" applyAlignment="1">
      <alignment horizontal="right"/>
    </xf>
    <xf numFmtId="0" fontId="9" fillId="2" borderId="3" xfId="0" applyFont="1" applyFill="1" applyBorder="1"/>
    <xf numFmtId="0" fontId="9" fillId="2" borderId="0" xfId="0" applyNumberFormat="1" applyFont="1" applyFill="1" applyAlignment="1">
      <alignment horizontal="left"/>
    </xf>
    <xf numFmtId="3" fontId="9" fillId="2" borderId="0" xfId="0" applyNumberFormat="1" applyFont="1" applyFill="1" applyBorder="1" applyAlignment="1"/>
    <xf numFmtId="3" fontId="11" fillId="2" borderId="0" xfId="3" applyNumberFormat="1" applyFont="1" applyFill="1"/>
    <xf numFmtId="3" fontId="11" fillId="2" borderId="0" xfId="4" applyNumberFormat="1" applyFont="1" applyFill="1" applyBorder="1" applyAlignment="1"/>
    <xf numFmtId="3" fontId="11" fillId="2" borderId="0" xfId="5" applyNumberFormat="1" applyFont="1" applyFill="1"/>
    <xf numFmtId="3" fontId="9" fillId="2" borderId="0" xfId="2" applyNumberFormat="1" applyFont="1" applyFill="1" applyAlignment="1">
      <alignment horizontal="right"/>
    </xf>
    <xf numFmtId="0" fontId="9" fillId="2" borderId="0" xfId="0" applyNumberFormat="1" applyFont="1" applyFill="1" applyAlignment="1"/>
    <xf numFmtId="0" fontId="9" fillId="2" borderId="1" xfId="0" applyNumberFormat="1" applyFont="1" applyFill="1" applyBorder="1" applyAlignment="1"/>
    <xf numFmtId="3" fontId="11" fillId="2" borderId="1" xfId="6" applyNumberFormat="1" applyFont="1" applyFill="1" applyBorder="1" applyAlignment="1"/>
    <xf numFmtId="3" fontId="9" fillId="2" borderId="1" xfId="0" applyNumberFormat="1" applyFont="1" applyFill="1" applyBorder="1" applyAlignment="1"/>
    <xf numFmtId="3" fontId="9" fillId="2" borderId="0" xfId="0" applyNumberFormat="1" applyFont="1" applyFill="1" applyAlignment="1">
      <alignment horizontal="right"/>
    </xf>
    <xf numFmtId="0" fontId="9" fillId="2" borderId="0" xfId="0" applyFont="1" applyFill="1" applyBorder="1" applyAlignment="1">
      <alignment horizontal="left"/>
    </xf>
    <xf numFmtId="2" fontId="9" fillId="2" borderId="0" xfId="2" applyNumberFormat="1" applyFont="1" applyFill="1" applyAlignment="1">
      <alignment horizontal="right"/>
    </xf>
    <xf numFmtId="0" fontId="9" fillId="2" borderId="1" xfId="0" applyFont="1" applyFill="1" applyBorder="1" applyAlignment="1">
      <alignment horizontal="left"/>
    </xf>
    <xf numFmtId="0" fontId="9" fillId="2" borderId="0" xfId="0" applyFont="1" applyFill="1" applyBorder="1" applyAlignment="1">
      <alignment horizontal="left" wrapText="1"/>
    </xf>
    <xf numFmtId="0" fontId="9" fillId="2" borderId="0" xfId="0" applyNumberFormat="1" applyFont="1" applyFill="1" applyBorder="1" applyAlignment="1"/>
    <xf numFmtId="2" fontId="9" fillId="2" borderId="1" xfId="2" applyNumberFormat="1" applyFont="1" applyFill="1" applyBorder="1" applyAlignment="1">
      <alignment horizontal="right"/>
    </xf>
    <xf numFmtId="0" fontId="9" fillId="2" borderId="0" xfId="7" applyFont="1" applyFill="1" applyBorder="1" applyAlignment="1">
      <alignment horizontal="right"/>
    </xf>
    <xf numFmtId="0" fontId="9" fillId="2" borderId="0" xfId="0" quotePrefix="1" applyFont="1" applyFill="1" applyAlignment="1">
      <alignment horizontal="right"/>
    </xf>
    <xf numFmtId="164" fontId="9" fillId="2" borderId="0" xfId="2" applyNumberFormat="1" applyFont="1" applyFill="1" applyAlignment="1">
      <alignment horizontal="right"/>
    </xf>
    <xf numFmtId="0" fontId="9" fillId="2" borderId="1" xfId="0" applyFont="1" applyFill="1" applyBorder="1" applyAlignment="1">
      <alignment horizontal="right"/>
    </xf>
    <xf numFmtId="0" fontId="9" fillId="2" borderId="0" xfId="7" applyFont="1" applyFill="1" applyAlignment="1">
      <alignment horizontal="left"/>
    </xf>
    <xf numFmtId="3" fontId="11" fillId="2" borderId="0" xfId="10" applyNumberFormat="1" applyFont="1" applyFill="1" applyBorder="1" applyAlignment="1"/>
    <xf numFmtId="3" fontId="11" fillId="2" borderId="0" xfId="11" applyNumberFormat="1" applyFont="1" applyFill="1" applyBorder="1"/>
    <xf numFmtId="3" fontId="9" fillId="2" borderId="0" xfId="0" applyNumberFormat="1" applyFont="1" applyFill="1" applyBorder="1" applyAlignment="1">
      <alignment horizontal="right"/>
    </xf>
    <xf numFmtId="0" fontId="12" fillId="2" borderId="1" xfId="0" applyFont="1" applyFill="1" applyBorder="1"/>
    <xf numFmtId="0" fontId="12" fillId="2" borderId="1" xfId="0" applyFont="1" applyFill="1" applyBorder="1" applyAlignment="1">
      <alignment horizontal="left"/>
    </xf>
    <xf numFmtId="0" fontId="9" fillId="2" borderId="1" xfId="2" applyFont="1" applyFill="1" applyBorder="1"/>
    <xf numFmtId="0" fontId="9" fillId="2" borderId="0" xfId="2" applyFont="1" applyFill="1" applyBorder="1" applyAlignment="1">
      <alignment horizontal="right"/>
    </xf>
    <xf numFmtId="3" fontId="9" fillId="2" borderId="0" xfId="2" applyNumberFormat="1" applyFont="1" applyFill="1" applyAlignment="1">
      <alignment horizontal="right" indent="1"/>
    </xf>
    <xf numFmtId="3" fontId="9" fillId="2" borderId="0" xfId="0" applyNumberFormat="1" applyFont="1" applyFill="1"/>
    <xf numFmtId="0" fontId="9" fillId="2" borderId="0" xfId="2" applyFont="1" applyFill="1" applyAlignment="1">
      <alignment horizontal="center"/>
    </xf>
    <xf numFmtId="0" fontId="9" fillId="2" borderId="0" xfId="15" applyFont="1" applyFill="1"/>
    <xf numFmtId="0" fontId="9" fillId="2" borderId="0" xfId="15" applyFont="1" applyFill="1" applyAlignment="1">
      <alignment horizontal="center"/>
    </xf>
    <xf numFmtId="0" fontId="9" fillId="2" borderId="1" xfId="15" applyFont="1" applyFill="1" applyBorder="1" applyAlignment="1">
      <alignment horizontal="center"/>
    </xf>
    <xf numFmtId="0" fontId="9" fillId="2" borderId="1" xfId="15" applyFont="1" applyFill="1" applyBorder="1"/>
    <xf numFmtId="0" fontId="9" fillId="2" borderId="2" xfId="15" applyFont="1" applyFill="1" applyBorder="1" applyAlignment="1">
      <alignment horizontal="center"/>
    </xf>
    <xf numFmtId="0" fontId="9" fillId="2" borderId="0" xfId="15" applyNumberFormat="1" applyFont="1" applyFill="1" applyAlignment="1">
      <alignment horizontal="left"/>
    </xf>
    <xf numFmtId="3" fontId="9" fillId="2" borderId="0" xfId="17" applyNumberFormat="1" applyFont="1" applyFill="1" applyBorder="1" applyAlignment="1"/>
    <xf numFmtId="0" fontId="9" fillId="2" borderId="0" xfId="15" applyNumberFormat="1" applyFont="1" applyFill="1" applyAlignment="1"/>
    <xf numFmtId="3" fontId="9" fillId="2" borderId="0" xfId="19" applyNumberFormat="1" applyFont="1" applyFill="1" applyBorder="1" applyAlignment="1"/>
    <xf numFmtId="3" fontId="15" fillId="0" borderId="0" xfId="15" applyNumberFormat="1" applyFont="1" applyAlignment="1">
      <alignment horizontal="right" vertical="center" wrapText="1"/>
    </xf>
    <xf numFmtId="0" fontId="9" fillId="2" borderId="0" xfId="15" applyFont="1" applyFill="1" applyAlignment="1">
      <alignment horizontal="left"/>
    </xf>
    <xf numFmtId="3" fontId="9" fillId="2" borderId="0" xfId="15" applyNumberFormat="1" applyFont="1" applyFill="1" applyAlignment="1">
      <alignment horizontal="right"/>
    </xf>
    <xf numFmtId="0" fontId="9" fillId="2" borderId="0" xfId="15" applyFont="1" applyFill="1" applyAlignment="1">
      <alignment horizontal="left" wrapText="1"/>
    </xf>
    <xf numFmtId="2" fontId="9" fillId="2" borderId="0" xfId="15" applyNumberFormat="1" applyFont="1" applyFill="1" applyAlignment="1">
      <alignment horizontal="right"/>
    </xf>
    <xf numFmtId="164" fontId="9" fillId="2" borderId="0" xfId="15" applyNumberFormat="1" applyFont="1" applyFill="1" applyAlignment="1">
      <alignment horizontal="right"/>
    </xf>
    <xf numFmtId="165" fontId="9" fillId="2" borderId="0" xfId="2" applyNumberFormat="1" applyFont="1" applyFill="1" applyAlignment="1">
      <alignment horizontal="right"/>
    </xf>
    <xf numFmtId="0" fontId="9" fillId="2" borderId="1" xfId="15" applyFont="1" applyFill="1" applyBorder="1" applyAlignment="1">
      <alignment horizontal="left"/>
    </xf>
    <xf numFmtId="0" fontId="12" fillId="2" borderId="0" xfId="15" applyFont="1" applyFill="1"/>
    <xf numFmtId="0" fontId="9" fillId="2" borderId="3" xfId="15" applyFont="1" applyFill="1" applyBorder="1"/>
    <xf numFmtId="165" fontId="9" fillId="2" borderId="0" xfId="15" applyNumberFormat="1" applyFont="1" applyFill="1" applyAlignment="1">
      <alignment horizontal="left"/>
    </xf>
    <xf numFmtId="3" fontId="9" fillId="2" borderId="0" xfId="22" applyNumberFormat="1" applyFont="1" applyFill="1" applyBorder="1" applyAlignment="1"/>
    <xf numFmtId="3" fontId="9" fillId="2" borderId="0" xfId="23" applyNumberFormat="1" applyFont="1" applyFill="1" applyBorder="1" applyAlignment="1"/>
    <xf numFmtId="3" fontId="9" fillId="2" borderId="0" xfId="18" applyNumberFormat="1" applyFont="1" applyFill="1" applyBorder="1" applyAlignment="1"/>
    <xf numFmtId="3" fontId="9" fillId="2" borderId="0" xfId="15" applyNumberFormat="1" applyFont="1" applyFill="1" applyAlignment="1"/>
    <xf numFmtId="165" fontId="9" fillId="2" borderId="0" xfId="15" applyNumberFormat="1" applyFont="1" applyFill="1" applyAlignment="1"/>
    <xf numFmtId="0" fontId="13" fillId="2" borderId="0" xfId="18" applyFont="1" applyFill="1" applyBorder="1" applyAlignment="1"/>
    <xf numFmtId="3" fontId="9" fillId="2" borderId="0" xfId="24" applyNumberFormat="1" applyFont="1" applyFill="1" applyBorder="1" applyAlignment="1"/>
    <xf numFmtId="0" fontId="9" fillId="2" borderId="4" xfId="15" applyFont="1" applyFill="1" applyBorder="1" applyAlignment="1">
      <alignment horizontal="left"/>
    </xf>
    <xf numFmtId="3" fontId="9" fillId="2" borderId="4" xfId="15" applyNumberFormat="1" applyFont="1" applyFill="1" applyBorder="1" applyAlignment="1">
      <alignment horizontal="right"/>
    </xf>
    <xf numFmtId="0" fontId="12" fillId="2" borderId="1" xfId="15" applyFont="1" applyFill="1" applyBorder="1" applyAlignment="1">
      <alignment horizontal="left"/>
    </xf>
    <xf numFmtId="3" fontId="9" fillId="2" borderId="0" xfId="15" applyNumberFormat="1" applyFont="1" applyFill="1" applyAlignment="1">
      <alignment horizontal="center"/>
    </xf>
    <xf numFmtId="3" fontId="9" fillId="2" borderId="0" xfId="15" applyNumberFormat="1" applyFont="1" applyFill="1"/>
    <xf numFmtId="0" fontId="16" fillId="2" borderId="0" xfId="15" applyFont="1" applyFill="1" applyAlignment="1">
      <alignment horizontal="center"/>
    </xf>
    <xf numFmtId="0" fontId="16" fillId="2" borderId="0" xfId="15" applyFont="1" applyFill="1" applyAlignment="1">
      <alignment horizontal="right"/>
    </xf>
    <xf numFmtId="0" fontId="6" fillId="2" borderId="0" xfId="1" applyFill="1" applyAlignment="1" applyProtection="1">
      <alignment horizontal="center"/>
    </xf>
    <xf numFmtId="0" fontId="17" fillId="2" borderId="0" xfId="1" applyFont="1" applyFill="1" applyAlignment="1" applyProtection="1">
      <alignment horizontal="center"/>
    </xf>
    <xf numFmtId="0" fontId="18" fillId="2" borderId="0" xfId="15" applyFont="1" applyFill="1"/>
    <xf numFmtId="0" fontId="20" fillId="2" borderId="0" xfId="15" applyFont="1" applyFill="1" applyAlignment="1">
      <alignment horizontal="center"/>
    </xf>
    <xf numFmtId="0" fontId="16" fillId="2" borderId="0" xfId="15" applyFont="1" applyFill="1" applyAlignment="1"/>
    <xf numFmtId="0" fontId="16" fillId="2" borderId="0" xfId="15" applyFont="1" applyFill="1"/>
    <xf numFmtId="0" fontId="21" fillId="2" borderId="0" xfId="15" applyFont="1" applyFill="1" applyAlignment="1">
      <alignment horizontal="center"/>
    </xf>
    <xf numFmtId="0" fontId="10" fillId="2" borderId="0" xfId="15" applyFont="1" applyFill="1" applyAlignment="1">
      <alignment horizontal="left"/>
    </xf>
    <xf numFmtId="0" fontId="22" fillId="2" borderId="0" xfId="1" applyFont="1" applyFill="1" applyAlignment="1" applyProtection="1">
      <alignment horizontal="left"/>
    </xf>
    <xf numFmtId="0" fontId="23" fillId="2" borderId="0" xfId="1" applyFont="1" applyFill="1" applyAlignment="1" applyProtection="1">
      <alignment horizontal="center"/>
    </xf>
    <xf numFmtId="0" fontId="6" fillId="2" borderId="0" xfId="1" applyFill="1" applyAlignment="1" applyProtection="1">
      <alignment horizontal="left"/>
    </xf>
    <xf numFmtId="0" fontId="24" fillId="2" borderId="0" xfId="1" applyFont="1" applyFill="1" applyAlignment="1" applyProtection="1">
      <alignment horizontal="left" vertical="center"/>
    </xf>
    <xf numFmtId="0" fontId="10" fillId="2" borderId="0" xfId="15" applyFont="1" applyFill="1" applyAlignment="1">
      <alignment horizontal="center"/>
    </xf>
    <xf numFmtId="0" fontId="24" fillId="2" borderId="0" xfId="15" applyFont="1" applyFill="1" applyAlignment="1">
      <alignment horizontal="left" vertical="center"/>
    </xf>
    <xf numFmtId="0" fontId="16" fillId="2" borderId="0" xfId="15" applyFont="1" applyFill="1" applyAlignment="1">
      <alignment horizontal="left" vertical="center"/>
    </xf>
    <xf numFmtId="0" fontId="19" fillId="2" borderId="0" xfId="15" applyFont="1" applyFill="1" applyAlignment="1">
      <alignment horizontal="left"/>
    </xf>
    <xf numFmtId="0" fontId="19" fillId="2" borderId="0" xfId="15" applyFont="1" applyFill="1" applyAlignment="1">
      <alignment horizontal="center"/>
    </xf>
    <xf numFmtId="0" fontId="25" fillId="2" borderId="0" xfId="15" applyFont="1" applyFill="1" applyAlignment="1">
      <alignment horizontal="left" vertical="center"/>
    </xf>
    <xf numFmtId="0" fontId="24" fillId="2" borderId="0" xfId="15" applyFont="1" applyFill="1" applyAlignment="1">
      <alignment horizontal="center" vertical="center"/>
    </xf>
    <xf numFmtId="0" fontId="9" fillId="2" borderId="0" xfId="15" applyFont="1" applyFill="1" applyBorder="1"/>
    <xf numFmtId="0" fontId="9" fillId="2" borderId="0" xfId="15" applyFont="1" applyFill="1" applyAlignment="1">
      <alignment horizontal="right"/>
    </xf>
    <xf numFmtId="0" fontId="9" fillId="2" borderId="0" xfId="15" applyFont="1" applyFill="1" applyBorder="1" applyAlignment="1"/>
    <xf numFmtId="0" fontId="9" fillId="2" borderId="0" xfId="15" applyFont="1" applyFill="1" applyBorder="1" applyAlignment="1">
      <alignment horizontal="right"/>
    </xf>
    <xf numFmtId="0" fontId="9" fillId="2" borderId="0" xfId="15" applyFont="1" applyFill="1" applyBorder="1" applyAlignment="1">
      <alignment horizontal="left"/>
    </xf>
    <xf numFmtId="0" fontId="9" fillId="2" borderId="0" xfId="15" applyFont="1" applyFill="1" applyBorder="1" applyAlignment="1">
      <alignment horizontal="left" indent="1"/>
    </xf>
    <xf numFmtId="0" fontId="9" fillId="2" borderId="6" xfId="15" applyFont="1" applyFill="1" applyBorder="1" applyAlignment="1">
      <alignment horizontal="left"/>
    </xf>
    <xf numFmtId="0" fontId="9" fillId="2" borderId="0" xfId="15" applyFont="1" applyFill="1" applyBorder="1" applyAlignment="1">
      <alignment horizontal="left" wrapText="1"/>
    </xf>
    <xf numFmtId="3" fontId="9" fillId="2" borderId="1" xfId="2" applyNumberFormat="1" applyFont="1" applyFill="1" applyBorder="1" applyAlignment="1">
      <alignment horizontal="right"/>
    </xf>
    <xf numFmtId="0" fontId="12" fillId="2" borderId="6" xfId="15" applyFont="1" applyFill="1" applyBorder="1" applyAlignment="1">
      <alignment horizontal="left"/>
    </xf>
    <xf numFmtId="0" fontId="9" fillId="2" borderId="0" xfId="36" applyFont="1" applyFill="1"/>
    <xf numFmtId="0" fontId="26" fillId="2" borderId="0" xfId="37" applyFont="1" applyFill="1"/>
    <xf numFmtId="0" fontId="9" fillId="2" borderId="0" xfId="38" applyFont="1" applyFill="1"/>
    <xf numFmtId="0" fontId="16" fillId="2" borderId="0" xfId="37" applyFont="1" applyFill="1"/>
    <xf numFmtId="0" fontId="9" fillId="2" borderId="0" xfId="37" applyFont="1" applyFill="1"/>
    <xf numFmtId="0" fontId="11" fillId="2" borderId="0" xfId="37" applyFont="1" applyFill="1"/>
    <xf numFmtId="0" fontId="9" fillId="0" borderId="0" xfId="38" applyFont="1"/>
    <xf numFmtId="0" fontId="9" fillId="2" borderId="0" xfId="2" applyFont="1" applyFill="1" applyAlignment="1">
      <alignment horizontal="center"/>
    </xf>
    <xf numFmtId="0" fontId="9" fillId="2" borderId="0" xfId="15" applyFont="1" applyFill="1" applyAlignment="1">
      <alignment horizontal="center"/>
    </xf>
    <xf numFmtId="4" fontId="9" fillId="2" borderId="0" xfId="2" applyNumberFormat="1" applyFont="1" applyFill="1" applyAlignment="1">
      <alignment horizontal="right"/>
    </xf>
    <xf numFmtId="4" fontId="9" fillId="2" borderId="1" xfId="2" applyNumberFormat="1" applyFont="1" applyFill="1" applyBorder="1" applyAlignment="1">
      <alignment horizontal="right"/>
    </xf>
    <xf numFmtId="4" fontId="9" fillId="2" borderId="0" xfId="2" quotePrefix="1" applyNumberFormat="1" applyFont="1" applyFill="1" applyAlignment="1">
      <alignment horizontal="right"/>
    </xf>
    <xf numFmtId="4" fontId="9" fillId="2" borderId="0" xfId="15" applyNumberFormat="1" applyFont="1" applyFill="1" applyAlignment="1">
      <alignment horizontal="right"/>
    </xf>
    <xf numFmtId="3" fontId="28" fillId="2" borderId="0" xfId="26" applyNumberFormat="1" applyFont="1" applyFill="1" applyBorder="1" applyAlignment="1"/>
    <xf numFmtId="1" fontId="28" fillId="2" borderId="0" xfId="27" applyNumberFormat="1" applyFont="1" applyFill="1" applyBorder="1" applyAlignment="1"/>
    <xf numFmtId="1" fontId="28" fillId="2" borderId="0" xfId="18" applyNumberFormat="1" applyFont="1" applyFill="1" applyBorder="1" applyAlignment="1"/>
    <xf numFmtId="3" fontId="28" fillId="2" borderId="0" xfId="16" applyNumberFormat="1" applyFont="1" applyFill="1" applyBorder="1" applyAlignment="1"/>
    <xf numFmtId="3" fontId="28" fillId="2" borderId="0" xfId="28" applyNumberFormat="1" applyFont="1" applyFill="1" applyBorder="1" applyAlignment="1"/>
    <xf numFmtId="3" fontId="9" fillId="2" borderId="0" xfId="29" applyNumberFormat="1" applyFont="1" applyFill="1" applyBorder="1" applyAlignment="1"/>
    <xf numFmtId="3" fontId="9" fillId="2" borderId="0" xfId="31" applyNumberFormat="1" applyFont="1" applyFill="1" applyBorder="1" applyAlignment="1"/>
    <xf numFmtId="3" fontId="9" fillId="2" borderId="0" xfId="16" applyNumberFormat="1" applyFont="1" applyFill="1" applyBorder="1" applyAlignment="1"/>
    <xf numFmtId="0" fontId="9" fillId="2" borderId="0" xfId="15" applyFont="1" applyFill="1" applyAlignment="1">
      <alignment horizontal="center"/>
    </xf>
    <xf numFmtId="0" fontId="9" fillId="2" borderId="0" xfId="2" applyFont="1" applyFill="1" applyAlignment="1">
      <alignment horizontal="center"/>
    </xf>
    <xf numFmtId="0" fontId="9" fillId="2" borderId="0" xfId="15" applyFont="1" applyFill="1" applyAlignment="1">
      <alignment horizontal="center"/>
    </xf>
    <xf numFmtId="165" fontId="9" fillId="2" borderId="0" xfId="15" applyNumberFormat="1" applyFont="1" applyFill="1" applyBorder="1" applyAlignment="1"/>
    <xf numFmtId="0" fontId="9" fillId="2" borderId="0" xfId="15" applyFont="1" applyFill="1" applyAlignment="1">
      <alignment horizontal="center"/>
    </xf>
    <xf numFmtId="0" fontId="9" fillId="2" borderId="0" xfId="15" applyFont="1" applyFill="1" applyAlignment="1">
      <alignment horizontal="center"/>
    </xf>
    <xf numFmtId="0" fontId="9" fillId="2" borderId="0" xfId="2" applyFont="1" applyFill="1" applyAlignment="1">
      <alignment horizontal="center"/>
    </xf>
    <xf numFmtId="0" fontId="9" fillId="2" borderId="3" xfId="2" applyFont="1" applyFill="1" applyBorder="1" applyAlignment="1">
      <alignment horizontal="center"/>
    </xf>
    <xf numFmtId="0" fontId="9" fillId="2" borderId="0" xfId="2" applyFont="1" applyFill="1" applyBorder="1" applyAlignment="1">
      <alignment horizontal="center"/>
    </xf>
    <xf numFmtId="0" fontId="9" fillId="2" borderId="1" xfId="7" applyFont="1" applyFill="1" applyBorder="1" applyAlignment="1">
      <alignment horizontal="center"/>
    </xf>
    <xf numFmtId="0" fontId="9" fillId="2" borderId="4" xfId="21" applyFont="1" applyFill="1" applyBorder="1" applyAlignment="1">
      <alignment horizontal="left" vertical="center"/>
    </xf>
    <xf numFmtId="0" fontId="9" fillId="2" borderId="4" xfId="15" applyFont="1" applyFill="1" applyBorder="1" applyAlignment="1">
      <alignment horizontal="left"/>
    </xf>
    <xf numFmtId="0" fontId="9" fillId="2" borderId="0" xfId="15" applyFont="1" applyFill="1" applyAlignment="1">
      <alignment horizontal="center"/>
    </xf>
    <xf numFmtId="0" fontId="9" fillId="2" borderId="3" xfId="15" applyFont="1" applyFill="1" applyBorder="1" applyAlignment="1">
      <alignment horizontal="center"/>
    </xf>
    <xf numFmtId="0" fontId="9" fillId="2" borderId="5" xfId="15" applyFont="1" applyFill="1" applyBorder="1" applyAlignment="1">
      <alignment horizontal="center"/>
    </xf>
    <xf numFmtId="0" fontId="9" fillId="2" borderId="4" xfId="25" applyFont="1" applyFill="1" applyBorder="1" applyAlignment="1">
      <alignment horizontal="left" vertical="center"/>
    </xf>
    <xf numFmtId="0" fontId="12" fillId="2" borderId="1" xfId="15" applyFont="1" applyFill="1" applyBorder="1" applyAlignment="1">
      <alignment horizontal="center"/>
    </xf>
    <xf numFmtId="3" fontId="12" fillId="2" borderId="1" xfId="15" applyNumberFormat="1" applyFont="1" applyFill="1" applyBorder="1" applyAlignment="1">
      <alignment horizontal="center"/>
    </xf>
    <xf numFmtId="0" fontId="29" fillId="2" borderId="0" xfId="39" applyFill="1" applyBorder="1" applyAlignment="1" applyProtection="1"/>
    <xf numFmtId="0" fontId="16" fillId="2" borderId="0" xfId="38" applyFont="1" applyFill="1" applyAlignment="1">
      <alignment horizontal="center"/>
    </xf>
    <xf numFmtId="0" fontId="30" fillId="0" borderId="0" xfId="40"/>
    <xf numFmtId="0" fontId="1" fillId="0" borderId="0" xfId="41"/>
    <xf numFmtId="0" fontId="31" fillId="0" borderId="0" xfId="41" applyFont="1" applyAlignment="1">
      <alignment horizontal="center"/>
    </xf>
    <xf numFmtId="0" fontId="31" fillId="0" borderId="0" xfId="41" applyFont="1"/>
    <xf numFmtId="0" fontId="1" fillId="0" borderId="0" xfId="41" applyAlignment="1">
      <alignment wrapText="1"/>
    </xf>
    <xf numFmtId="0" fontId="31" fillId="0" borderId="0" xfId="41" applyFont="1" applyAlignment="1">
      <alignment horizontal="center"/>
    </xf>
    <xf numFmtId="0" fontId="31" fillId="0" borderId="5" xfId="41" applyFont="1" applyBorder="1" applyAlignment="1">
      <alignment horizontal="center"/>
    </xf>
    <xf numFmtId="0" fontId="31" fillId="0" borderId="5" xfId="41" applyFont="1" applyBorder="1" applyAlignment="1">
      <alignment horizontal="left"/>
    </xf>
    <xf numFmtId="0" fontId="31" fillId="0" borderId="7" xfId="41" applyFont="1" applyBorder="1" applyAlignment="1">
      <alignment horizontal="center"/>
    </xf>
    <xf numFmtId="0" fontId="31" fillId="0" borderId="8" xfId="41" applyFont="1" applyBorder="1" applyAlignment="1">
      <alignment horizontal="center"/>
    </xf>
    <xf numFmtId="0" fontId="31" fillId="0" borderId="0" xfId="41" applyFont="1" applyAlignment="1">
      <alignment horizontal="left"/>
    </xf>
    <xf numFmtId="3" fontId="31" fillId="0" borderId="0" xfId="41" applyNumberFormat="1" applyFont="1" applyAlignment="1">
      <alignment horizontal="right"/>
    </xf>
    <xf numFmtId="0" fontId="32" fillId="0" borderId="0" xfId="41" applyFont="1"/>
    <xf numFmtId="0" fontId="33" fillId="0" borderId="0" xfId="41" applyFont="1"/>
    <xf numFmtId="0" fontId="34" fillId="0" borderId="0" xfId="41" applyFont="1"/>
    <xf numFmtId="0" fontId="9" fillId="2" borderId="0" xfId="33" applyFont="1" applyFill="1"/>
    <xf numFmtId="0" fontId="16" fillId="2" borderId="0" xfId="33" applyFont="1" applyFill="1" applyAlignment="1">
      <alignment horizontal="left"/>
    </xf>
    <xf numFmtId="0" fontId="16" fillId="2" borderId="0" xfId="33" applyFont="1" applyFill="1"/>
    <xf numFmtId="0" fontId="27" fillId="2" borderId="0" xfId="33" applyFont="1" applyFill="1" applyAlignment="1">
      <alignment horizontal="left"/>
    </xf>
    <xf numFmtId="0" fontId="27" fillId="2" borderId="0" xfId="33" applyFont="1" applyFill="1"/>
    <xf numFmtId="0" fontId="9" fillId="2" borderId="0" xfId="33" applyFont="1" applyFill="1" applyAlignment="1">
      <alignment horizontal="left"/>
    </xf>
    <xf numFmtId="0" fontId="27" fillId="0" borderId="0" xfId="33" applyFont="1"/>
    <xf numFmtId="0" fontId="35" fillId="2" borderId="0" xfId="33" applyFont="1" applyFill="1"/>
    <xf numFmtId="0" fontId="20" fillId="0" borderId="0" xfId="42" applyFont="1"/>
    <xf numFmtId="0" fontId="22" fillId="2" borderId="0" xfId="1" applyFont="1" applyFill="1" applyBorder="1" applyAlignment="1" applyProtection="1"/>
    <xf numFmtId="0" fontId="36" fillId="2" borderId="0" xfId="1" applyFont="1" applyFill="1" applyBorder="1" applyAlignment="1" applyProtection="1"/>
    <xf numFmtId="0" fontId="36" fillId="2" borderId="0" xfId="1" applyFont="1" applyFill="1" applyAlignment="1" applyProtection="1"/>
    <xf numFmtId="0" fontId="37" fillId="2" borderId="0" xfId="1" quotePrefix="1" applyFont="1" applyFill="1" applyAlignment="1" applyProtection="1"/>
  </cellXfs>
  <cellStyles count="43">
    <cellStyle name="Hipervínculo" xfId="1" builtinId="8"/>
    <cellStyle name="Hipervínculo 2" xfId="35" xr:uid="{00000000-0005-0000-0000-000001000000}"/>
    <cellStyle name="Hipervínculo 2 2" xfId="39" xr:uid="{9FF7F114-605F-084B-B27E-DC82835EF6D9}"/>
    <cellStyle name="Hipervínculo 4" xfId="40" xr:uid="{C27FF5FC-127D-CA40-89C0-3A1E174F0A41}"/>
    <cellStyle name="Normal" xfId="0" builtinId="0"/>
    <cellStyle name="Normal 10" xfId="3" xr:uid="{00000000-0005-0000-0000-000003000000}"/>
    <cellStyle name="Normal 10 2" xfId="17" xr:uid="{00000000-0005-0000-0000-000004000000}"/>
    <cellStyle name="Normal 10 2 2" xfId="18" xr:uid="{00000000-0005-0000-0000-000005000000}"/>
    <cellStyle name="Normal 10 2 2 2" xfId="37" xr:uid="{00000000-0005-0000-0000-000006000000}"/>
    <cellStyle name="Normal 10 3" xfId="34" xr:uid="{00000000-0005-0000-0000-000007000000}"/>
    <cellStyle name="Normal 13" xfId="8" xr:uid="{00000000-0005-0000-0000-000008000000}"/>
    <cellStyle name="Normal 14" xfId="14" xr:uid="{00000000-0005-0000-0000-000009000000}"/>
    <cellStyle name="Normal 15" xfId="6" xr:uid="{00000000-0005-0000-0000-00000A000000}"/>
    <cellStyle name="Normal 17" xfId="22" xr:uid="{00000000-0005-0000-0000-00000B000000}"/>
    <cellStyle name="Normal 18" xfId="24" xr:uid="{00000000-0005-0000-0000-00000C000000}"/>
    <cellStyle name="Normal 2" xfId="15" xr:uid="{00000000-0005-0000-0000-00000D000000}"/>
    <cellStyle name="Normal 2 10" xfId="38" xr:uid="{00000000-0005-0000-0000-00000E000000}"/>
    <cellStyle name="Normal 20" xfId="27" xr:uid="{00000000-0005-0000-0000-00000F000000}"/>
    <cellStyle name="Normal 21" xfId="16" xr:uid="{00000000-0005-0000-0000-000010000000}"/>
    <cellStyle name="Normal 22" xfId="20" xr:uid="{00000000-0005-0000-0000-000011000000}"/>
    <cellStyle name="Normal 23" xfId="26" xr:uid="{00000000-0005-0000-0000-000012000000}"/>
    <cellStyle name="Normal 24" xfId="28" xr:uid="{00000000-0005-0000-0000-000013000000}"/>
    <cellStyle name="Normal 25" xfId="29" xr:uid="{00000000-0005-0000-0000-000014000000}"/>
    <cellStyle name="Normal 26" xfId="31" xr:uid="{00000000-0005-0000-0000-000015000000}"/>
    <cellStyle name="Normal 28" xfId="23" xr:uid="{00000000-0005-0000-0000-000016000000}"/>
    <cellStyle name="Normal 3 6" xfId="33" xr:uid="{00000000-0005-0000-0000-000017000000}"/>
    <cellStyle name="Normal 3 6 2" xfId="36" xr:uid="{00000000-0005-0000-0000-000018000000}"/>
    <cellStyle name="Normal 30" xfId="30" xr:uid="{00000000-0005-0000-0000-000019000000}"/>
    <cellStyle name="Normal 31" xfId="32" xr:uid="{00000000-0005-0000-0000-00001A000000}"/>
    <cellStyle name="Normal 37" xfId="12" xr:uid="{00000000-0005-0000-0000-00001B000000}"/>
    <cellStyle name="Normal 38 10" xfId="13" xr:uid="{00000000-0005-0000-0000-00001C000000}"/>
    <cellStyle name="Normal 38 2" xfId="19" xr:uid="{00000000-0005-0000-0000-00001D000000}"/>
    <cellStyle name="Normal 43" xfId="4" xr:uid="{00000000-0005-0000-0000-00001E000000}"/>
    <cellStyle name="Normal 44" xfId="11" xr:uid="{00000000-0005-0000-0000-00001F000000}"/>
    <cellStyle name="Normal 46" xfId="5" xr:uid="{00000000-0005-0000-0000-000020000000}"/>
    <cellStyle name="Normal 5" xfId="42" xr:uid="{11BE5B79-8E49-694E-8061-7651043B9E52}"/>
    <cellStyle name="Normal 6" xfId="9" xr:uid="{00000000-0005-0000-0000-000021000000}"/>
    <cellStyle name="Normal 6 2" xfId="41" xr:uid="{17D307AA-449D-D84B-8D15-0DB9B2C01B6F}"/>
    <cellStyle name="Normal_A2" xfId="10" xr:uid="{00000000-0005-0000-0000-000022000000}"/>
    <cellStyle name="Normal_EU,HN,CAPS,1990-02,06.05.2003" xfId="2" xr:uid="{00000000-0005-0000-0000-000023000000}"/>
    <cellStyle name="Normal_Honduras USM 90-02 Competidores TODO.28.05.2003" xfId="7" xr:uid="{00000000-0005-0000-0000-000024000000}"/>
    <cellStyle name="Normal_Honduras USM 90-02 Competidores TODO.28.05.2003 2" xfId="21" xr:uid="{00000000-0005-0000-0000-000025000000}"/>
    <cellStyle name="Normal_Honduras USM 90-02 Competidores TODO.28.05.2003 2 2" xfId="25" xr:uid="{00000000-0005-0000-0000-00002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180974</xdr:rowOff>
    </xdr:from>
    <xdr:to>
      <xdr:col>13</xdr:col>
      <xdr:colOff>95250</xdr:colOff>
      <xdr:row>5</xdr:row>
      <xdr:rowOff>57149</xdr:rowOff>
    </xdr:to>
    <xdr:grpSp>
      <xdr:nvGrpSpPr>
        <xdr:cNvPr id="2" name="7 Grupo">
          <a:extLst>
            <a:ext uri="{FF2B5EF4-FFF2-40B4-BE49-F238E27FC236}">
              <a16:creationId xmlns:a16="http://schemas.microsoft.com/office/drawing/2014/main" id="{80E96EE3-9D73-49E7-B67D-F5FBDD472BD1}"/>
            </a:ext>
          </a:extLst>
        </xdr:cNvPr>
        <xdr:cNvGrpSpPr>
          <a:grpSpLocks/>
        </xdr:cNvGrpSpPr>
      </xdr:nvGrpSpPr>
      <xdr:grpSpPr bwMode="auto">
        <a:xfrm>
          <a:off x="76200" y="180974"/>
          <a:ext cx="11449050" cy="1400175"/>
          <a:chOff x="0" y="19051"/>
          <a:chExt cx="9829800" cy="1180449"/>
        </a:xfrm>
      </xdr:grpSpPr>
      <xdr:sp macro="" textlink="">
        <xdr:nvSpPr>
          <xdr:cNvPr id="3" name="8 Rectángulo">
            <a:extLst>
              <a:ext uri="{FF2B5EF4-FFF2-40B4-BE49-F238E27FC236}">
                <a16:creationId xmlns:a16="http://schemas.microsoft.com/office/drawing/2014/main" id="{F804A127-5508-4BAF-B45D-B11AA940A49F}"/>
              </a:ext>
            </a:extLst>
          </xdr:cNvPr>
          <xdr:cNvSpPr/>
        </xdr:nvSpPr>
        <xdr:spPr>
          <a:xfrm>
            <a:off x="47671" y="1122723"/>
            <a:ext cx="9782129" cy="76777"/>
          </a:xfrm>
          <a:prstGeom prst="rect">
            <a:avLst/>
          </a:prstGeom>
          <a:solidFill>
            <a:schemeClr val="accent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MX"/>
          </a:p>
        </xdr:txBody>
      </xdr:sp>
      <xdr:sp macro="" textlink="">
        <xdr:nvSpPr>
          <xdr:cNvPr id="4" name="9 Rectángulo">
            <a:extLst>
              <a:ext uri="{FF2B5EF4-FFF2-40B4-BE49-F238E27FC236}">
                <a16:creationId xmlns:a16="http://schemas.microsoft.com/office/drawing/2014/main" id="{E6080937-E85F-4626-971D-66BFF27E5CD1}"/>
              </a:ext>
            </a:extLst>
          </xdr:cNvPr>
          <xdr:cNvSpPr/>
        </xdr:nvSpPr>
        <xdr:spPr>
          <a:xfrm>
            <a:off x="0" y="19051"/>
            <a:ext cx="9782129" cy="76777"/>
          </a:xfrm>
          <a:prstGeom prst="rect">
            <a:avLst/>
          </a:prstGeom>
          <a:solidFill>
            <a:schemeClr val="accent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MX"/>
          </a:p>
        </xdr:txBody>
      </xdr:sp>
      <xdr:sp macro="" textlink="">
        <xdr:nvSpPr>
          <xdr:cNvPr id="5" name="10 CuadroTexto">
            <a:extLst>
              <a:ext uri="{FF2B5EF4-FFF2-40B4-BE49-F238E27FC236}">
                <a16:creationId xmlns:a16="http://schemas.microsoft.com/office/drawing/2014/main" id="{2F3566DC-1BE1-4170-9646-F95A23E5401B}"/>
              </a:ext>
            </a:extLst>
          </xdr:cNvPr>
          <xdr:cNvSpPr txBox="1"/>
        </xdr:nvSpPr>
        <xdr:spPr>
          <a:xfrm>
            <a:off x="1716163" y="124620"/>
            <a:ext cx="6311666" cy="950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lnSpc>
                <a:spcPts val="1100"/>
              </a:lnSpc>
              <a:defRPr sz="1000"/>
            </a:pPr>
            <a:r>
              <a:rPr lang="es-MX" sz="1000" b="1" i="0" u="none" strike="noStrike" baseline="0">
                <a:solidFill>
                  <a:srgbClr val="90713A"/>
                </a:solidFill>
                <a:latin typeface="Times New Roman"/>
                <a:cs typeface="Times New Roman"/>
              </a:rPr>
              <a:t>La información estadística presentada es el resultado del esfuerzo de varios años de trabajo del CECHIMEX. </a:t>
            </a:r>
          </a:p>
          <a:p>
            <a:pPr algn="l" rtl="0">
              <a:lnSpc>
                <a:spcPts val="1100"/>
              </a:lnSpc>
              <a:defRPr sz="1000"/>
            </a:pPr>
            <a:r>
              <a:rPr lang="es-MX" sz="1000" b="1" i="0" u="none" strike="noStrike" baseline="0">
                <a:solidFill>
                  <a:srgbClr val="90713A"/>
                </a:solidFill>
                <a:latin typeface="Times New Roman"/>
                <a:cs typeface="Times New Roman"/>
              </a:rPr>
              <a:t>Agradecemos citar la fuente de los respectivos cuadros así como las fuentes de información originales de la manera siguiente: </a:t>
            </a:r>
          </a:p>
          <a:p>
            <a:pPr algn="l" rtl="0">
              <a:lnSpc>
                <a:spcPts val="1100"/>
              </a:lnSpc>
              <a:defRPr sz="1000"/>
            </a:pPr>
            <a:endParaRPr lang="es-MX" sz="1000" b="1" i="0" u="none" strike="noStrike" baseline="0">
              <a:solidFill>
                <a:srgbClr val="90713A"/>
              </a:solidFill>
              <a:latin typeface="Times New Roman"/>
              <a:cs typeface="Times New Roman"/>
            </a:endParaRPr>
          </a:p>
          <a:p>
            <a:pPr algn="l" rtl="0">
              <a:defRPr sz="1000"/>
            </a:pPr>
            <a:r>
              <a:rPr lang="es-MX" sz="1000" b="1" i="0" u="none" strike="noStrike" baseline="0">
                <a:solidFill>
                  <a:srgbClr val="90713A"/>
                </a:solidFill>
                <a:latin typeface="Times New Roman"/>
                <a:cs typeface="Times New Roman"/>
              </a:rPr>
              <a:t>- General. </a:t>
            </a:r>
            <a:r>
              <a:rPr lang="es-MX" sz="1000" b="1" i="1" u="none" strike="noStrike" baseline="0">
                <a:solidFill>
                  <a:srgbClr val="90713A"/>
                </a:solidFill>
                <a:latin typeface="Times New Roman"/>
                <a:cs typeface="Times New Roman"/>
              </a:rPr>
              <a:t>Fuente: con base en CECHIMEX (2021)</a:t>
            </a:r>
          </a:p>
          <a:p>
            <a:pPr algn="l" rtl="0">
              <a:defRPr sz="1000"/>
            </a:pPr>
            <a:r>
              <a:rPr lang="es-MX" sz="1000" b="1" i="0" u="none" strike="noStrike" baseline="0">
                <a:solidFill>
                  <a:srgbClr val="90713A"/>
                </a:solidFill>
                <a:latin typeface="Times New Roman"/>
                <a:cs typeface="Times New Roman"/>
              </a:rPr>
              <a:t>- México. </a:t>
            </a:r>
            <a:r>
              <a:rPr lang="es-MX" sz="1000" b="1" i="1" u="none" strike="noStrike" baseline="0">
                <a:solidFill>
                  <a:srgbClr val="90713A"/>
                </a:solidFill>
                <a:latin typeface="Times New Roman"/>
                <a:cs typeface="Times New Roman"/>
              </a:rPr>
              <a:t>Fuente: con base en  World Trade Atlas, Edición México, Bancomext</a:t>
            </a:r>
            <a:r>
              <a:rPr lang="es-MX" sz="1000" b="1" i="0" u="none" strike="noStrike" baseline="0">
                <a:solidFill>
                  <a:srgbClr val="90713A"/>
                </a:solidFill>
                <a:latin typeface="Times New Roman"/>
                <a:cs typeface="Times New Roman"/>
              </a:rPr>
              <a:t>, Global Trade Atlas (2017) y Comtrade (2022)</a:t>
            </a:r>
          </a:p>
        </xdr:txBody>
      </xdr:sp>
      <xdr:pic>
        <xdr:nvPicPr>
          <xdr:cNvPr id="6" name="11 Imagen">
            <a:extLst>
              <a:ext uri="{FF2B5EF4-FFF2-40B4-BE49-F238E27FC236}">
                <a16:creationId xmlns:a16="http://schemas.microsoft.com/office/drawing/2014/main" id="{442CE911-1DBF-4053-8167-5FDA7700C98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15301" y="123826"/>
            <a:ext cx="1644319" cy="895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12 Imagen">
            <a:extLst>
              <a:ext uri="{FF2B5EF4-FFF2-40B4-BE49-F238E27FC236}">
                <a16:creationId xmlns:a16="http://schemas.microsoft.com/office/drawing/2014/main" id="{73253060-360E-43D9-BCC3-F008ABCEE9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123825"/>
            <a:ext cx="1644319" cy="895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C:/Balanza1/balanza%20a/Comercio%20Exterior/EXPORTACIONES/EXPORMES90-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C:/Users/enriquedusselpeters/Documents/preliminar/Balanza1/balanza%20a/Comercio%20Exterior/EXPORTACIONES/EXPORMES90-9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C:/Users/enriquedusselpeters/Documents/preliminar/Balanza1/balanza%20a/Comercio%20Exterior/EXPORTACIONES/EXPORMES90-9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Balanza1/balanza%20a/Comercio%20Exterior/EXPORTACIONES/EXPORMES90-9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C:/Balanza1/balanza%20a/Comercio%20Exterior/EXPORTACIONES/EXPORMES90-9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leire/Downloads/eu-elec202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C:/Users/enriquedusselpeters/Documents/preliminar/Balanza1/balanza%20a/Comercio%20Exterior/EXPORTACIONES/EXPORMES90-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0"/>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0"/>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0"/>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0"/>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0"/>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NOTAS"/>
      <sheetName val="NOTAS 2"/>
      <sheetName val="I"/>
      <sheetName val="II"/>
      <sheetName val="III"/>
      <sheetName val="C1"/>
      <sheetName val="C2"/>
      <sheetName val="C3"/>
      <sheetName val="C4"/>
      <sheetName val="C5"/>
      <sheetName val="C6"/>
      <sheetName val="C7"/>
      <sheetName val="C8"/>
      <sheetName val="C9"/>
      <sheetName val="C10"/>
      <sheetName val="C11"/>
      <sheetName val="C12"/>
      <sheetName val="C13"/>
      <sheetName val="C14"/>
      <sheetName val="C1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0"/>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N35"/>
  <sheetViews>
    <sheetView tabSelected="1" zoomScaleNormal="100" workbookViewId="0"/>
  </sheetViews>
  <sheetFormatPr baseColWidth="10" defaultColWidth="11.5" defaultRowHeight="24" customHeight="1"/>
  <cols>
    <col min="1" max="1" width="10" style="44" customWidth="1"/>
    <col min="2" max="2" width="13.5" style="76" customWidth="1"/>
    <col min="3" max="3" width="11.5" style="44" customWidth="1"/>
    <col min="4" max="16384" width="11.5" style="44"/>
  </cols>
  <sheetData>
    <row r="7" spans="1:11" s="54" customFormat="1" ht="21.75" customHeight="1">
      <c r="B7" s="90"/>
      <c r="C7" s="85"/>
      <c r="D7" s="85"/>
      <c r="E7" s="96" t="s">
        <v>89</v>
      </c>
      <c r="F7" s="85"/>
      <c r="G7" s="85"/>
      <c r="H7" s="85"/>
      <c r="I7" s="85"/>
    </row>
    <row r="8" spans="1:11" s="54" customFormat="1" ht="21.75" customHeight="1">
      <c r="B8" s="90"/>
      <c r="C8" s="85"/>
      <c r="D8" s="85"/>
      <c r="E8" s="96" t="s">
        <v>492</v>
      </c>
      <c r="F8" s="85"/>
      <c r="G8" s="85"/>
      <c r="H8" s="85"/>
      <c r="I8" s="85"/>
    </row>
    <row r="9" spans="1:11" s="54" customFormat="1" ht="21.75" customHeight="1">
      <c r="B9" s="90"/>
      <c r="C9" s="85"/>
      <c r="D9" s="85"/>
      <c r="E9" s="96" t="s">
        <v>60</v>
      </c>
      <c r="F9" s="85"/>
      <c r="G9" s="85"/>
      <c r="H9" s="85"/>
      <c r="I9" s="85"/>
    </row>
    <row r="10" spans="1:11" s="54" customFormat="1" ht="21.75" customHeight="1">
      <c r="B10" s="94"/>
      <c r="C10" s="95"/>
      <c r="D10" s="93"/>
      <c r="E10" s="93"/>
      <c r="F10" s="93"/>
      <c r="G10" s="85"/>
      <c r="H10" s="85"/>
      <c r="I10" s="85"/>
    </row>
    <row r="11" spans="1:11" s="54" customFormat="1" ht="21.75" customHeight="1">
      <c r="B11" s="94"/>
      <c r="C11" s="97" t="s">
        <v>88</v>
      </c>
      <c r="D11" s="93"/>
      <c r="E11" s="93"/>
      <c r="F11" s="93"/>
      <c r="G11" s="85"/>
      <c r="H11" s="85"/>
      <c r="I11" s="85"/>
    </row>
    <row r="12" spans="1:11" s="54" customFormat="1" ht="21.75" customHeight="1">
      <c r="B12" s="94"/>
      <c r="C12" s="97" t="s">
        <v>582</v>
      </c>
      <c r="D12" s="93"/>
      <c r="E12" s="93"/>
      <c r="F12" s="93"/>
      <c r="G12" s="85"/>
      <c r="H12" s="85"/>
      <c r="I12" s="85"/>
    </row>
    <row r="13" spans="1:11" s="54" customFormat="1" ht="21.75" customHeight="1">
      <c r="A13" s="92"/>
      <c r="B13" s="90"/>
      <c r="C13" s="91" t="s">
        <v>87</v>
      </c>
      <c r="D13" s="85"/>
      <c r="E13" s="85"/>
      <c r="F13" s="85"/>
      <c r="G13" s="85"/>
      <c r="H13" s="85"/>
      <c r="I13" s="85"/>
    </row>
    <row r="14" spans="1:11" s="54" customFormat="1" ht="34.5" customHeight="1">
      <c r="B14" s="90"/>
      <c r="C14" s="89" t="s">
        <v>493</v>
      </c>
      <c r="D14" s="85"/>
      <c r="E14" s="85"/>
      <c r="F14" s="85"/>
      <c r="G14" s="85"/>
      <c r="H14" s="85"/>
      <c r="I14" s="85"/>
    </row>
    <row r="15" spans="1:11" s="54" customFormat="1" ht="21.75" customHeight="1">
      <c r="B15" s="87" t="s">
        <v>86</v>
      </c>
      <c r="C15" s="97" t="s">
        <v>85</v>
      </c>
      <c r="D15" s="86"/>
      <c r="E15" s="86"/>
      <c r="F15" s="86"/>
      <c r="G15" s="86"/>
      <c r="H15" s="86"/>
      <c r="I15" s="86"/>
      <c r="J15" s="88"/>
      <c r="K15" s="88"/>
    </row>
    <row r="16" spans="1:11" s="54" customFormat="1" ht="21.75" customHeight="1">
      <c r="B16" s="87" t="s">
        <v>84</v>
      </c>
      <c r="C16" s="97" t="s">
        <v>83</v>
      </c>
      <c r="D16" s="86"/>
      <c r="E16" s="86"/>
      <c r="F16" s="86"/>
      <c r="G16" s="86"/>
      <c r="H16" s="86"/>
      <c r="I16" s="85"/>
    </row>
    <row r="17" spans="1:14" s="54" customFormat="1" ht="21.75" customHeight="1">
      <c r="B17" s="87" t="s">
        <v>82</v>
      </c>
      <c r="C17" s="97" t="s">
        <v>81</v>
      </c>
      <c r="D17" s="86"/>
      <c r="E17" s="86"/>
      <c r="F17" s="86"/>
      <c r="G17" s="86"/>
      <c r="H17" s="86"/>
      <c r="I17" s="85"/>
    </row>
    <row r="18" spans="1:14" ht="24" customHeight="1">
      <c r="B18" s="84"/>
      <c r="C18" s="97"/>
      <c r="D18" s="80"/>
      <c r="E18" s="80"/>
      <c r="F18" s="80"/>
      <c r="G18" s="80"/>
    </row>
    <row r="19" spans="1:14" ht="24" customHeight="1">
      <c r="C19" s="97"/>
    </row>
    <row r="20" spans="1:14" ht="24" customHeight="1">
      <c r="A20" s="83"/>
      <c r="B20" s="76" t="s">
        <v>80</v>
      </c>
      <c r="F20" s="82" t="s">
        <v>79</v>
      </c>
    </row>
    <row r="21" spans="1:14" ht="24" customHeight="1">
      <c r="A21" s="83"/>
      <c r="C21" s="97"/>
      <c r="D21" s="97"/>
      <c r="E21" s="97"/>
      <c r="F21" s="97"/>
      <c r="G21" s="97"/>
      <c r="H21" s="97"/>
      <c r="I21" s="97"/>
      <c r="J21" s="97"/>
      <c r="K21" s="97"/>
      <c r="L21" s="97"/>
      <c r="M21" s="97"/>
      <c r="N21" s="97"/>
    </row>
    <row r="22" spans="1:14" ht="24" customHeight="1">
      <c r="B22" s="81" t="s">
        <v>78</v>
      </c>
      <c r="C22" s="97" t="s">
        <v>494</v>
      </c>
      <c r="D22" s="97"/>
      <c r="E22" s="97"/>
      <c r="F22" s="97"/>
      <c r="G22" s="97"/>
      <c r="H22" s="97"/>
      <c r="I22" s="97"/>
      <c r="J22" s="97"/>
      <c r="K22" s="97"/>
      <c r="L22" s="97"/>
      <c r="M22" s="97"/>
      <c r="N22" s="97"/>
    </row>
    <row r="23" spans="1:14" ht="24" customHeight="1">
      <c r="B23" s="79" t="s">
        <v>77</v>
      </c>
      <c r="C23" s="97" t="s">
        <v>495</v>
      </c>
      <c r="D23" s="97"/>
      <c r="E23" s="97"/>
      <c r="F23" s="97"/>
      <c r="G23" s="97"/>
      <c r="H23" s="97"/>
      <c r="I23" s="97"/>
      <c r="J23" s="97"/>
      <c r="K23" s="97"/>
      <c r="L23" s="97"/>
      <c r="M23" s="97"/>
      <c r="N23" s="97"/>
    </row>
    <row r="24" spans="1:14" ht="24" customHeight="1">
      <c r="B24" s="79" t="s">
        <v>76</v>
      </c>
      <c r="C24" s="97" t="s">
        <v>496</v>
      </c>
      <c r="D24" s="97"/>
      <c r="E24" s="97"/>
      <c r="F24" s="97"/>
      <c r="G24" s="97"/>
      <c r="H24" s="97"/>
      <c r="I24" s="97"/>
      <c r="J24" s="97"/>
      <c r="K24" s="97"/>
      <c r="L24" s="97"/>
      <c r="M24" s="97"/>
      <c r="N24" s="97"/>
    </row>
    <row r="25" spans="1:14" ht="24" customHeight="1">
      <c r="B25" s="79" t="s">
        <v>75</v>
      </c>
      <c r="C25" s="97" t="s">
        <v>497</v>
      </c>
      <c r="D25" s="97"/>
      <c r="E25" s="97"/>
      <c r="F25" s="97"/>
      <c r="G25" s="97"/>
      <c r="H25" s="97"/>
      <c r="I25" s="97"/>
      <c r="J25" s="97"/>
      <c r="K25" s="97"/>
      <c r="L25" s="97"/>
      <c r="M25" s="97"/>
      <c r="N25" s="97"/>
    </row>
    <row r="26" spans="1:14" ht="24" customHeight="1">
      <c r="B26" s="79" t="s">
        <v>74</v>
      </c>
      <c r="C26" s="97" t="s">
        <v>498</v>
      </c>
      <c r="D26" s="97"/>
      <c r="E26" s="97"/>
      <c r="F26" s="97"/>
      <c r="G26" s="97"/>
      <c r="H26" s="97"/>
      <c r="I26" s="97"/>
      <c r="J26" s="97"/>
      <c r="K26" s="97"/>
      <c r="L26" s="97"/>
      <c r="M26" s="97"/>
      <c r="N26" s="97"/>
    </row>
    <row r="27" spans="1:14" ht="24" customHeight="1">
      <c r="B27" s="79" t="s">
        <v>73</v>
      </c>
      <c r="C27" s="97" t="s">
        <v>499</v>
      </c>
      <c r="D27" s="97"/>
      <c r="E27" s="97"/>
      <c r="F27" s="97"/>
      <c r="G27" s="97"/>
      <c r="H27" s="97"/>
      <c r="I27" s="97"/>
      <c r="J27" s="97"/>
      <c r="K27" s="97"/>
      <c r="L27" s="97"/>
      <c r="M27" s="97"/>
      <c r="N27" s="97"/>
    </row>
    <row r="28" spans="1:14" ht="24" customHeight="1">
      <c r="B28" s="79" t="s">
        <v>72</v>
      </c>
      <c r="C28" s="97" t="s">
        <v>500</v>
      </c>
      <c r="D28" s="97"/>
      <c r="E28" s="97"/>
      <c r="F28" s="97"/>
      <c r="G28" s="97"/>
      <c r="H28" s="97"/>
      <c r="I28" s="97"/>
      <c r="J28" s="97"/>
      <c r="K28" s="97"/>
      <c r="L28" s="97"/>
      <c r="M28" s="97"/>
      <c r="N28" s="97"/>
    </row>
    <row r="29" spans="1:14" ht="24" customHeight="1">
      <c r="B29" s="79" t="s">
        <v>71</v>
      </c>
      <c r="C29" s="97" t="s">
        <v>501</v>
      </c>
      <c r="D29" s="97"/>
      <c r="E29" s="97"/>
      <c r="F29" s="97"/>
      <c r="G29" s="97"/>
      <c r="H29" s="97"/>
      <c r="I29" s="97"/>
      <c r="J29" s="97"/>
      <c r="K29" s="97"/>
      <c r="L29" s="97"/>
      <c r="M29" s="97"/>
      <c r="N29" s="97"/>
    </row>
    <row r="30" spans="1:14" ht="24" customHeight="1">
      <c r="B30" s="79" t="s">
        <v>70</v>
      </c>
      <c r="C30" s="97" t="s">
        <v>502</v>
      </c>
      <c r="D30" s="97"/>
      <c r="E30" s="97"/>
      <c r="F30" s="97"/>
      <c r="G30" s="97"/>
      <c r="H30" s="97"/>
      <c r="I30" s="97"/>
      <c r="J30" s="97"/>
      <c r="K30" s="97"/>
      <c r="L30" s="97"/>
      <c r="M30" s="97"/>
      <c r="N30" s="97"/>
    </row>
    <row r="31" spans="1:14" ht="24" customHeight="1">
      <c r="B31" s="79" t="s">
        <v>69</v>
      </c>
      <c r="C31" s="97" t="s">
        <v>503</v>
      </c>
      <c r="D31" s="97"/>
      <c r="E31" s="97"/>
      <c r="F31" s="97"/>
      <c r="G31" s="97"/>
      <c r="H31" s="97"/>
      <c r="I31" s="97"/>
      <c r="J31" s="97"/>
      <c r="K31" s="97"/>
      <c r="L31" s="97"/>
      <c r="M31" s="97"/>
      <c r="N31" s="97"/>
    </row>
    <row r="32" spans="1:14" ht="24" customHeight="1">
      <c r="B32" s="79" t="s">
        <v>68</v>
      </c>
      <c r="C32" s="97" t="s">
        <v>504</v>
      </c>
      <c r="D32" s="97"/>
      <c r="E32" s="97"/>
      <c r="F32" s="97"/>
      <c r="G32" s="97"/>
      <c r="H32" s="97"/>
      <c r="I32" s="97"/>
      <c r="J32" s="97"/>
      <c r="K32" s="97"/>
      <c r="L32" s="97"/>
      <c r="M32" s="97"/>
      <c r="N32" s="97"/>
    </row>
    <row r="33" spans="1:14" ht="24" customHeight="1">
      <c r="A33" s="77"/>
      <c r="B33" s="78"/>
      <c r="C33" s="97"/>
      <c r="D33" s="97"/>
      <c r="E33" s="97"/>
      <c r="F33" s="97"/>
      <c r="G33" s="97"/>
      <c r="H33" s="97"/>
      <c r="I33" s="97"/>
      <c r="J33" s="97"/>
      <c r="K33" s="97"/>
      <c r="L33" s="97"/>
      <c r="M33" s="97"/>
      <c r="N33" s="97"/>
    </row>
    <row r="34" spans="1:14" ht="24" customHeight="1">
      <c r="A34" s="77"/>
      <c r="C34" s="97"/>
      <c r="D34" s="97"/>
      <c r="E34" s="97"/>
      <c r="F34" s="97"/>
      <c r="G34" s="97"/>
      <c r="H34" s="97"/>
      <c r="I34" s="97"/>
      <c r="J34" s="97"/>
      <c r="K34" s="97"/>
      <c r="L34" s="97"/>
      <c r="M34" s="97"/>
      <c r="N34" s="97"/>
    </row>
    <row r="35" spans="1:14" ht="24" customHeight="1">
      <c r="C35" s="97"/>
      <c r="D35" s="97"/>
      <c r="E35" s="97"/>
      <c r="F35" s="97"/>
      <c r="G35" s="97"/>
      <c r="H35" s="97"/>
      <c r="I35" s="97"/>
      <c r="J35" s="97"/>
      <c r="K35" s="97"/>
      <c r="L35" s="97"/>
      <c r="M35" s="97"/>
      <c r="N35" s="97"/>
    </row>
  </sheetData>
  <hyperlinks>
    <hyperlink ref="C22" location="'A1'!A1" display="CHINA: EXPORTACIONES TOTALES DE LA CADENA ELECTRÓNICA POR SEGMENTO (1995-2008)" xr:uid="{00000000-0004-0000-0000-000000000000}"/>
    <hyperlink ref="C11" location="NOTAS!A1" display="NOTAS ACLARATORIAS LOS CUADROS EN GENERAL" xr:uid="{00000000-0004-0000-0000-000001000000}"/>
    <hyperlink ref="B15:K15" location="I!A1" display="I!A1" xr:uid="{00000000-0004-0000-0000-000002000000}"/>
    <hyperlink ref="B16:H16" location="II!A1" display="II!A1" xr:uid="{00000000-0004-0000-0000-000003000000}"/>
    <hyperlink ref="B17:H17" location="III!A1" display="III!A1" xr:uid="{00000000-0004-0000-0000-000004000000}"/>
    <hyperlink ref="B23:I23" location="'A2 '!A1" display="A2" xr:uid="{00000000-0004-0000-0000-000005000000}"/>
    <hyperlink ref="B24:N24" location="'A3'!A1" display="A3" xr:uid="{00000000-0004-0000-0000-000006000000}"/>
    <hyperlink ref="B25:I25" location="'A4'!A1" display="A4" xr:uid="{00000000-0004-0000-0000-000007000000}"/>
    <hyperlink ref="B26:H26" location="'A5'!A1" display="A5" xr:uid="{00000000-0004-0000-0000-000008000000}"/>
    <hyperlink ref="B27:N27" location="'A6'!A1" display="A6" xr:uid="{00000000-0004-0000-0000-000009000000}"/>
    <hyperlink ref="B28:N28" location="'A7'!A1" display="A7" xr:uid="{00000000-0004-0000-0000-00000A000000}"/>
    <hyperlink ref="B29:N29" location="'A8'!A1" display="A8" xr:uid="{00000000-0004-0000-0000-00000B000000}"/>
    <hyperlink ref="B30:N30" location="'A9'!A1" display="A9" xr:uid="{00000000-0004-0000-0000-00000C000000}"/>
    <hyperlink ref="B31:N31" location="'A10'!A1" display="A10" xr:uid="{00000000-0004-0000-0000-00000D000000}"/>
    <hyperlink ref="B32:N33" location="'A11'!A1" display="A11" xr:uid="{00000000-0004-0000-0000-00000E000000}"/>
    <hyperlink ref="C12" location="'NOTAS 2'!A1" display="NOTAS 2 DE ACUERDO A DIFERENTES FUENTES DE CONSULTA " xr:uid="{DFFDF7DE-184C-B44A-8DFE-A6F8057AA762}"/>
  </hyperlinks>
  <pageMargins left="0.7" right="0.7" top="0.75" bottom="0.75" header="0.3" footer="0.3"/>
  <pageSetup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P58"/>
  <sheetViews>
    <sheetView zoomScaleNormal="100" workbookViewId="0"/>
  </sheetViews>
  <sheetFormatPr baseColWidth="10" defaultColWidth="11.5" defaultRowHeight="13"/>
  <cols>
    <col min="1" max="1" width="11.5" style="44"/>
    <col min="2" max="2" width="31.5" style="44" bestFit="1" customWidth="1"/>
    <col min="3" max="26" width="11.5" style="98" customWidth="1"/>
    <col min="27" max="94" width="11.5" style="98"/>
    <col min="95" max="16384" width="11.5" style="44"/>
  </cols>
  <sheetData>
    <row r="1" spans="1:30">
      <c r="A1" s="173" t="s">
        <v>60</v>
      </c>
    </row>
    <row r="2" spans="1:30">
      <c r="A2" s="134" t="s">
        <v>107</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row>
    <row r="3" spans="1:30">
      <c r="A3" s="114"/>
      <c r="B3" s="114"/>
      <c r="C3" s="5"/>
      <c r="D3" s="5"/>
      <c r="E3" s="5"/>
      <c r="F3" s="5"/>
      <c r="G3" s="5"/>
      <c r="H3" s="5"/>
      <c r="I3" s="5"/>
      <c r="J3" s="5"/>
      <c r="K3" s="5"/>
      <c r="L3" s="5"/>
      <c r="M3" s="5"/>
      <c r="N3" s="5"/>
      <c r="O3" s="5"/>
      <c r="P3" s="5"/>
      <c r="Q3" s="5"/>
      <c r="R3" s="5"/>
      <c r="S3" s="5"/>
      <c r="T3" s="5"/>
      <c r="U3" s="5"/>
      <c r="V3" s="5"/>
      <c r="W3" s="5"/>
      <c r="X3" s="5"/>
      <c r="Y3" s="5"/>
      <c r="Z3" s="5"/>
      <c r="AA3" s="5"/>
      <c r="AB3" s="5"/>
      <c r="AC3" s="5"/>
      <c r="AD3" s="5"/>
    </row>
    <row r="4" spans="1:30">
      <c r="A4" s="134" t="s">
        <v>508</v>
      </c>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row>
    <row r="5" spans="1:30" ht="14" thickBot="1">
      <c r="A5" s="7"/>
      <c r="B5" s="39"/>
      <c r="C5" s="8"/>
      <c r="D5" s="8"/>
      <c r="E5" s="8"/>
      <c r="F5" s="8"/>
      <c r="G5" s="8"/>
      <c r="H5" s="8"/>
      <c r="I5" s="8"/>
      <c r="J5" s="8"/>
      <c r="K5" s="8"/>
      <c r="L5" s="8"/>
      <c r="M5" s="8"/>
      <c r="N5" s="8"/>
      <c r="O5" s="8"/>
      <c r="P5" s="8"/>
      <c r="Q5" s="8"/>
      <c r="R5" s="8"/>
      <c r="S5" s="8"/>
      <c r="T5" s="8"/>
      <c r="U5" s="8"/>
      <c r="V5" s="8"/>
      <c r="W5" s="8"/>
      <c r="X5" s="8"/>
      <c r="Y5" s="8"/>
      <c r="Z5" s="8"/>
      <c r="AA5" s="8"/>
      <c r="AB5" s="8"/>
      <c r="AC5" s="8"/>
      <c r="AD5" s="8"/>
    </row>
    <row r="6" spans="1:30" ht="14" thickTop="1">
      <c r="A6" s="45"/>
      <c r="C6" s="9">
        <v>1995</v>
      </c>
      <c r="D6" s="9">
        <v>1996</v>
      </c>
      <c r="E6" s="9">
        <v>1997</v>
      </c>
      <c r="F6" s="9">
        <v>1998</v>
      </c>
      <c r="G6" s="9">
        <v>1999</v>
      </c>
      <c r="H6" s="9">
        <v>2000</v>
      </c>
      <c r="I6" s="9">
        <v>2001</v>
      </c>
      <c r="J6" s="9">
        <v>2002</v>
      </c>
      <c r="K6" s="9">
        <v>2003</v>
      </c>
      <c r="L6" s="9">
        <v>2004</v>
      </c>
      <c r="M6" s="9">
        <v>2005</v>
      </c>
      <c r="N6" s="9">
        <v>2006</v>
      </c>
      <c r="O6" s="9">
        <v>2007</v>
      </c>
      <c r="P6" s="9">
        <v>2008</v>
      </c>
      <c r="Q6" s="9">
        <v>2009</v>
      </c>
      <c r="R6" s="9">
        <v>2010</v>
      </c>
      <c r="S6" s="9">
        <v>2011</v>
      </c>
      <c r="T6" s="9">
        <v>2012</v>
      </c>
      <c r="U6" s="9">
        <v>2013</v>
      </c>
      <c r="V6" s="9">
        <v>2014</v>
      </c>
      <c r="W6" s="9">
        <v>2015</v>
      </c>
      <c r="X6" s="9">
        <v>2016</v>
      </c>
      <c r="Y6" s="9">
        <v>2017</v>
      </c>
      <c r="Z6" s="9">
        <v>2018</v>
      </c>
      <c r="AA6" s="9">
        <v>2019</v>
      </c>
      <c r="AB6" s="9">
        <v>2020</v>
      </c>
      <c r="AC6" s="48">
        <v>2021</v>
      </c>
      <c r="AD6" s="48" t="s">
        <v>505</v>
      </c>
    </row>
    <row r="7" spans="1:30" ht="14" thickBot="1">
      <c r="A7" s="45"/>
      <c r="B7" s="62"/>
      <c r="C7" s="135" t="s">
        <v>2</v>
      </c>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row>
    <row r="8" spans="1:30" ht="14" thickTop="1">
      <c r="A8" s="45"/>
      <c r="B8" s="99"/>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5"/>
    </row>
    <row r="9" spans="1:30">
      <c r="A9" s="43"/>
      <c r="B9" s="101" t="s">
        <v>124</v>
      </c>
      <c r="C9" s="17">
        <v>11040.985941000001</v>
      </c>
      <c r="D9" s="17">
        <v>19939.671502000001</v>
      </c>
      <c r="E9" s="17">
        <v>25048.521207999998</v>
      </c>
      <c r="F9" s="17">
        <v>29330.955402</v>
      </c>
      <c r="G9" s="17">
        <v>36049.918533999997</v>
      </c>
      <c r="H9" s="17">
        <v>46549.900783999998</v>
      </c>
      <c r="I9" s="17">
        <v>44875.990102000003</v>
      </c>
      <c r="J9" s="17">
        <v>43710.513424999997</v>
      </c>
      <c r="K9" s="17">
        <v>43717.221433999999</v>
      </c>
      <c r="L9" s="17">
        <v>48689.620027999998</v>
      </c>
      <c r="M9" s="17">
        <v>50166.242277999998</v>
      </c>
      <c r="N9" s="17">
        <v>58531.103755999997</v>
      </c>
      <c r="O9" s="17">
        <v>64668.472871999998</v>
      </c>
      <c r="P9" s="17">
        <v>66489.393014000001</v>
      </c>
      <c r="Q9" s="17">
        <v>56932.103926999996</v>
      </c>
      <c r="R9" s="17">
        <v>69261.008778000003</v>
      </c>
      <c r="S9" s="17">
        <v>70944.280851000003</v>
      </c>
      <c r="T9" s="17">
        <v>74583.585072999995</v>
      </c>
      <c r="U9" s="17">
        <v>76543.637967999995</v>
      </c>
      <c r="V9" s="17">
        <v>83619.765889000002</v>
      </c>
      <c r="W9" s="17">
        <v>83663.051661000005</v>
      </c>
      <c r="X9" s="17">
        <v>82237.734030000007</v>
      </c>
      <c r="Y9" s="17">
        <v>87331.721063999998</v>
      </c>
      <c r="Z9" s="17">
        <v>93096.039659000002</v>
      </c>
      <c r="AA9" s="17">
        <v>94617.551042000006</v>
      </c>
      <c r="AB9" s="17">
        <v>91323.185856000127</v>
      </c>
      <c r="AC9" s="17">
        <v>101323.75795200001</v>
      </c>
      <c r="AD9" s="17">
        <f>SUM(C9:AC9)</f>
        <v>1654285.9340300001</v>
      </c>
    </row>
    <row r="10" spans="1:30">
      <c r="A10" s="43"/>
      <c r="B10" s="101" t="s">
        <v>485</v>
      </c>
      <c r="C10" s="17">
        <v>46.026307000000003</v>
      </c>
      <c r="D10" s="17">
        <v>397.56421499999999</v>
      </c>
      <c r="E10" s="17">
        <v>414.49113899999998</v>
      </c>
      <c r="F10" s="17">
        <v>371.83722699999998</v>
      </c>
      <c r="G10" s="17">
        <v>441.69917299999997</v>
      </c>
      <c r="H10" s="17">
        <v>512.54146400000002</v>
      </c>
      <c r="I10" s="17">
        <v>441.90794</v>
      </c>
      <c r="J10" s="17">
        <v>359.85665</v>
      </c>
      <c r="K10" s="17">
        <v>358.940608</v>
      </c>
      <c r="L10" s="17">
        <v>704.61989900000003</v>
      </c>
      <c r="M10" s="17">
        <v>1093.8248510000001</v>
      </c>
      <c r="N10" s="17">
        <v>1556.108299</v>
      </c>
      <c r="O10" s="17">
        <v>2046.5458450000001</v>
      </c>
      <c r="P10" s="17">
        <v>2267.849815</v>
      </c>
      <c r="Q10" s="17">
        <v>3708.509172</v>
      </c>
      <c r="R10" s="17">
        <v>4006.1578249999998</v>
      </c>
      <c r="S10" s="17">
        <v>2555.7259869999998</v>
      </c>
      <c r="T10" s="17">
        <v>2316.5003459999998</v>
      </c>
      <c r="U10" s="17">
        <v>2245.3389579999998</v>
      </c>
      <c r="V10" s="17">
        <v>2012.0845059999999</v>
      </c>
      <c r="W10" s="17">
        <v>1943.879776</v>
      </c>
      <c r="X10" s="17">
        <v>1691.19408</v>
      </c>
      <c r="Y10" s="17">
        <v>1672.3186810000007</v>
      </c>
      <c r="Z10" s="17">
        <v>2000.8797990000007</v>
      </c>
      <c r="AA10" s="17">
        <v>1172.299336</v>
      </c>
      <c r="AB10" s="17">
        <v>1638.3453310000009</v>
      </c>
      <c r="AC10" s="17">
        <v>1177.0072660000001</v>
      </c>
      <c r="AD10" s="17">
        <f t="shared" ref="AD10:AD22" si="0">SUM(C10:AC10)</f>
        <v>39154.054495000004</v>
      </c>
    </row>
    <row r="11" spans="1:30">
      <c r="A11" s="43"/>
      <c r="B11" s="101" t="s">
        <v>123</v>
      </c>
      <c r="C11" s="17">
        <v>0.21432599999999999</v>
      </c>
      <c r="D11" s="17">
        <v>1.0888640000000001</v>
      </c>
      <c r="E11" s="17">
        <v>5.5476409999999996</v>
      </c>
      <c r="F11" s="17">
        <v>75.394981999999999</v>
      </c>
      <c r="G11" s="17">
        <v>112.118706</v>
      </c>
      <c r="H11" s="17">
        <v>173.077223</v>
      </c>
      <c r="I11" s="17">
        <v>219.30571399999999</v>
      </c>
      <c r="J11" s="17">
        <v>329.12401299999999</v>
      </c>
      <c r="K11" s="17">
        <v>299.41362800000002</v>
      </c>
      <c r="L11" s="17">
        <v>254.76880600000001</v>
      </c>
      <c r="M11" s="17">
        <v>277.29695700000002</v>
      </c>
      <c r="N11" s="17">
        <v>421.266099</v>
      </c>
      <c r="O11" s="17">
        <v>463.86506400000002</v>
      </c>
      <c r="P11" s="17">
        <v>347.19842299999999</v>
      </c>
      <c r="Q11" s="17">
        <v>325.34009800000001</v>
      </c>
      <c r="R11" s="17">
        <v>384.59601800000002</v>
      </c>
      <c r="S11" s="17">
        <v>396.33873399999999</v>
      </c>
      <c r="T11" s="17">
        <v>964.07951800000001</v>
      </c>
      <c r="U11" s="17">
        <v>779.15473799999995</v>
      </c>
      <c r="V11" s="17">
        <v>572.29711499999996</v>
      </c>
      <c r="W11" s="17">
        <v>651.36369100000002</v>
      </c>
      <c r="X11" s="17">
        <v>1036.2125349999999</v>
      </c>
      <c r="Y11" s="17">
        <v>1376.8776700000001</v>
      </c>
      <c r="Z11" s="17">
        <v>902.19902100000013</v>
      </c>
      <c r="AA11" s="17">
        <v>714.40372500000012</v>
      </c>
      <c r="AB11" s="17">
        <v>1099.8957370000001</v>
      </c>
      <c r="AC11" s="17">
        <v>851.73034300000006</v>
      </c>
      <c r="AD11" s="17">
        <f t="shared" si="0"/>
        <v>13034.169389000002</v>
      </c>
    </row>
    <row r="12" spans="1:30">
      <c r="A12" s="43"/>
      <c r="B12" s="101" t="s">
        <v>108</v>
      </c>
      <c r="C12" s="17">
        <v>216.71379199999998</v>
      </c>
      <c r="D12" s="17">
        <v>611.21578599999998</v>
      </c>
      <c r="E12" s="17">
        <v>591.06002599999999</v>
      </c>
      <c r="F12" s="17">
        <v>501.40891500000009</v>
      </c>
      <c r="G12" s="17">
        <v>417.30375299999992</v>
      </c>
      <c r="H12" s="17">
        <v>442.96387700000002</v>
      </c>
      <c r="I12" s="17">
        <v>467.42952600000001</v>
      </c>
      <c r="J12" s="17">
        <v>672.50039000000015</v>
      </c>
      <c r="K12" s="17">
        <v>592.97390499999983</v>
      </c>
      <c r="L12" s="17">
        <v>1101.2643280000002</v>
      </c>
      <c r="M12" s="17">
        <v>2226.4477959999995</v>
      </c>
      <c r="N12" s="17">
        <v>3068.3774489999987</v>
      </c>
      <c r="O12" s="17">
        <v>3433.2055919999998</v>
      </c>
      <c r="P12" s="17">
        <v>3922.7313819999999</v>
      </c>
      <c r="Q12" s="17">
        <v>2357.6339359999997</v>
      </c>
      <c r="R12" s="17">
        <v>2991.464199</v>
      </c>
      <c r="S12" s="17">
        <v>3259.1447259999986</v>
      </c>
      <c r="T12" s="17">
        <v>3562.5095419999998</v>
      </c>
      <c r="U12" s="17">
        <v>3578.7056209999987</v>
      </c>
      <c r="V12" s="17">
        <v>2839.4991089999999</v>
      </c>
      <c r="W12" s="17">
        <v>2293.0999180000003</v>
      </c>
      <c r="X12" s="17">
        <v>1831.6181380000003</v>
      </c>
      <c r="Y12" s="17">
        <v>2659.7067849999999</v>
      </c>
      <c r="Z12" s="17">
        <v>2784.9858329999988</v>
      </c>
      <c r="AA12" s="17">
        <v>2074.0440090000011</v>
      </c>
      <c r="AB12" s="17">
        <v>1862.7492649999992</v>
      </c>
      <c r="AC12" s="17">
        <v>2103.0799640000005</v>
      </c>
      <c r="AD12" s="17">
        <f t="shared" si="0"/>
        <v>52463.837561999986</v>
      </c>
    </row>
    <row r="13" spans="1:30">
      <c r="A13" s="43"/>
      <c r="B13" s="101" t="s">
        <v>109</v>
      </c>
      <c r="C13" s="17">
        <f>SUM(C14:C19)</f>
        <v>43.471544999999992</v>
      </c>
      <c r="D13" s="17">
        <f t="shared" ref="D13:AC13" si="1">SUM(D14:D19)</f>
        <v>95.612305000000006</v>
      </c>
      <c r="E13" s="17">
        <f t="shared" si="1"/>
        <v>81.258037000000002</v>
      </c>
      <c r="F13" s="17">
        <f t="shared" si="1"/>
        <v>88.116783999999996</v>
      </c>
      <c r="G13" s="17">
        <f t="shared" si="1"/>
        <v>117.82489499999998</v>
      </c>
      <c r="H13" s="17">
        <f t="shared" si="1"/>
        <v>109.64854800000001</v>
      </c>
      <c r="I13" s="17">
        <f t="shared" si="1"/>
        <v>122.635077</v>
      </c>
      <c r="J13" s="17">
        <f t="shared" si="1"/>
        <v>194.90545000000003</v>
      </c>
      <c r="K13" s="17">
        <f t="shared" si="1"/>
        <v>226.85746000000003</v>
      </c>
      <c r="L13" s="17">
        <f t="shared" si="1"/>
        <v>291.344065</v>
      </c>
      <c r="M13" s="17">
        <f t="shared" si="1"/>
        <v>514.71153400000003</v>
      </c>
      <c r="N13" s="17">
        <f t="shared" si="1"/>
        <v>692.1262340000003</v>
      </c>
      <c r="O13" s="17">
        <f t="shared" si="1"/>
        <v>812.54455200000007</v>
      </c>
      <c r="P13" s="17">
        <f t="shared" si="1"/>
        <v>1086.613306</v>
      </c>
      <c r="Q13" s="17">
        <f t="shared" si="1"/>
        <v>865.60460300000011</v>
      </c>
      <c r="R13" s="17">
        <f t="shared" si="1"/>
        <v>1294.6998159999998</v>
      </c>
      <c r="S13" s="17">
        <f t="shared" si="1"/>
        <v>1159.6717989999997</v>
      </c>
      <c r="T13" s="17">
        <f t="shared" si="1"/>
        <v>1336.6522440000001</v>
      </c>
      <c r="U13" s="17">
        <f t="shared" si="1"/>
        <v>1042.1669499999998</v>
      </c>
      <c r="V13" s="17">
        <f t="shared" si="1"/>
        <v>931.20378399999981</v>
      </c>
      <c r="W13" s="17">
        <f t="shared" si="1"/>
        <v>902.61762699999997</v>
      </c>
      <c r="X13" s="17">
        <f t="shared" si="1"/>
        <v>728.80511899999999</v>
      </c>
      <c r="Y13" s="17">
        <f t="shared" si="1"/>
        <v>395.92092600000012</v>
      </c>
      <c r="Z13" s="17">
        <f t="shared" si="1"/>
        <v>486.25708099999997</v>
      </c>
      <c r="AA13" s="17">
        <f t="shared" si="1"/>
        <v>330.84554099999991</v>
      </c>
      <c r="AB13" s="17">
        <f t="shared" si="1"/>
        <v>393.59905699999985</v>
      </c>
      <c r="AC13" s="17">
        <f t="shared" si="1"/>
        <v>508.70002000000005</v>
      </c>
      <c r="AD13" s="17">
        <f t="shared" si="0"/>
        <v>14854.414359</v>
      </c>
    </row>
    <row r="14" spans="1:30">
      <c r="A14" s="43"/>
      <c r="B14" s="101" t="s">
        <v>110</v>
      </c>
      <c r="C14" s="17">
        <v>3.2149860000000001</v>
      </c>
      <c r="D14" s="17">
        <v>5.4354009999999997</v>
      </c>
      <c r="E14" s="17">
        <v>21.739979999999999</v>
      </c>
      <c r="F14" s="17">
        <v>15.42512</v>
      </c>
      <c r="G14" s="17">
        <v>46.717754999999997</v>
      </c>
      <c r="H14" s="17">
        <v>35.009692000000001</v>
      </c>
      <c r="I14" s="17">
        <v>35.600552</v>
      </c>
      <c r="J14" s="17">
        <v>22.516372</v>
      </c>
      <c r="K14" s="17">
        <v>28.187401000000001</v>
      </c>
      <c r="L14" s="17">
        <v>45.152057999999997</v>
      </c>
      <c r="M14" s="17">
        <v>74.028343000000007</v>
      </c>
      <c r="N14" s="17">
        <v>92.560327999999998</v>
      </c>
      <c r="O14" s="17">
        <v>114.4367</v>
      </c>
      <c r="P14" s="17">
        <v>146.16869399999999</v>
      </c>
      <c r="Q14" s="17">
        <v>82.197248999999999</v>
      </c>
      <c r="R14" s="17">
        <v>108.59432099999999</v>
      </c>
      <c r="S14" s="17">
        <v>97.695505999999995</v>
      </c>
      <c r="T14" s="17">
        <v>124.093727</v>
      </c>
      <c r="U14" s="17">
        <v>111.379711</v>
      </c>
      <c r="V14" s="17">
        <v>118.17430299999999</v>
      </c>
      <c r="W14" s="17">
        <v>117.966359</v>
      </c>
      <c r="X14" s="17">
        <v>108.985973</v>
      </c>
      <c r="Y14" s="17">
        <v>109.88040800000013</v>
      </c>
      <c r="Z14" s="17">
        <v>138.96684399999992</v>
      </c>
      <c r="AA14" s="17">
        <v>105.08812899999992</v>
      </c>
      <c r="AB14" s="17">
        <v>117.91776899999995</v>
      </c>
      <c r="AC14" s="17">
        <v>142.29337399999997</v>
      </c>
      <c r="AD14" s="17">
        <f t="shared" si="0"/>
        <v>2169.4270550000001</v>
      </c>
    </row>
    <row r="15" spans="1:30">
      <c r="A15" s="43"/>
      <c r="B15" s="101" t="s">
        <v>111</v>
      </c>
      <c r="C15" s="17">
        <v>7.622058</v>
      </c>
      <c r="D15" s="17">
        <v>5.1643369999999997</v>
      </c>
      <c r="E15" s="17">
        <v>9.0595049999999997</v>
      </c>
      <c r="F15" s="17">
        <v>6.9731120000000004</v>
      </c>
      <c r="G15" s="17">
        <v>19.432490000000001</v>
      </c>
      <c r="H15" s="17">
        <v>17.714169999999999</v>
      </c>
      <c r="I15" s="17">
        <v>10.78861</v>
      </c>
      <c r="J15" s="17">
        <v>14.447069000000001</v>
      </c>
      <c r="K15" s="17">
        <v>16.312866</v>
      </c>
      <c r="L15" s="17">
        <v>22.737158999999998</v>
      </c>
      <c r="M15" s="17">
        <v>36.31494</v>
      </c>
      <c r="N15" s="17">
        <v>51.373367000000002</v>
      </c>
      <c r="O15" s="17">
        <v>79.697406000000001</v>
      </c>
      <c r="P15" s="17">
        <v>84.386994999999999</v>
      </c>
      <c r="Q15" s="17">
        <v>45.923110000000001</v>
      </c>
      <c r="R15" s="17">
        <v>53.871212999999997</v>
      </c>
      <c r="S15" s="17">
        <v>52.643490999999997</v>
      </c>
      <c r="T15" s="17">
        <v>50.672538000000003</v>
      </c>
      <c r="U15" s="17">
        <v>49.639733999999997</v>
      </c>
      <c r="V15" s="17">
        <v>66.161687999999998</v>
      </c>
      <c r="W15" s="17">
        <v>75.329532999999998</v>
      </c>
      <c r="X15" s="17">
        <v>51.954794999999997</v>
      </c>
      <c r="Y15" s="17">
        <v>37.331234000000038</v>
      </c>
      <c r="Z15" s="17">
        <v>71.990484999999978</v>
      </c>
      <c r="AA15" s="17">
        <v>40.156616999999983</v>
      </c>
      <c r="AB15" s="17">
        <v>58.862323999999994</v>
      </c>
      <c r="AC15" s="17">
        <v>86.053519999999992</v>
      </c>
      <c r="AD15" s="17">
        <f t="shared" si="0"/>
        <v>1122.614366</v>
      </c>
    </row>
    <row r="16" spans="1:30">
      <c r="A16" s="43"/>
      <c r="B16" s="101" t="s">
        <v>112</v>
      </c>
      <c r="C16" s="17">
        <v>0.58084599999999997</v>
      </c>
      <c r="D16" s="17">
        <v>1.1271089999999999</v>
      </c>
      <c r="E16" s="17">
        <v>4.610487</v>
      </c>
      <c r="F16" s="17">
        <v>3.2923239999999998</v>
      </c>
      <c r="G16" s="17">
        <v>3.952064</v>
      </c>
      <c r="H16" s="17">
        <v>2.1450930000000001</v>
      </c>
      <c r="I16" s="17">
        <v>2.1392850000000001</v>
      </c>
      <c r="J16" s="17">
        <v>2.0357249999999998</v>
      </c>
      <c r="K16" s="17">
        <v>9.4784900000000007</v>
      </c>
      <c r="L16" s="17">
        <v>14.505713999999999</v>
      </c>
      <c r="M16" s="17">
        <v>21.063192000000001</v>
      </c>
      <c r="N16" s="17">
        <v>29.778524000000001</v>
      </c>
      <c r="O16" s="17">
        <v>36.256444999999999</v>
      </c>
      <c r="P16" s="17">
        <v>34.645955999999998</v>
      </c>
      <c r="Q16" s="17">
        <v>40.632075999999998</v>
      </c>
      <c r="R16" s="17">
        <v>40.690699000000002</v>
      </c>
      <c r="S16" s="17">
        <v>34.264614999999999</v>
      </c>
      <c r="T16" s="17">
        <v>41.850363000000002</v>
      </c>
      <c r="U16" s="17">
        <v>38.013376000000001</v>
      </c>
      <c r="V16" s="17">
        <v>39.067208000000001</v>
      </c>
      <c r="W16" s="17">
        <v>40.701698</v>
      </c>
      <c r="X16" s="17">
        <v>46.560187999999997</v>
      </c>
      <c r="Y16" s="17">
        <v>37.45418999999999</v>
      </c>
      <c r="Z16" s="17">
        <v>50.15076100000001</v>
      </c>
      <c r="AA16" s="17">
        <v>28.309970000000007</v>
      </c>
      <c r="AB16" s="17">
        <v>39.657821999999989</v>
      </c>
      <c r="AC16" s="17">
        <v>60.098480000000002</v>
      </c>
      <c r="AD16" s="17">
        <f t="shared" si="0"/>
        <v>703.06270000000006</v>
      </c>
    </row>
    <row r="17" spans="1:30">
      <c r="A17" s="43"/>
      <c r="B17" s="101" t="s">
        <v>113</v>
      </c>
      <c r="C17" s="17">
        <v>1.147524</v>
      </c>
      <c r="D17" s="17">
        <v>2.971778</v>
      </c>
      <c r="E17" s="17">
        <v>1.537377</v>
      </c>
      <c r="F17" s="17">
        <v>1.5741780000000001</v>
      </c>
      <c r="G17" s="17">
        <v>2.8589609999999999</v>
      </c>
      <c r="H17" s="17">
        <v>1.918058</v>
      </c>
      <c r="I17" s="17">
        <v>3.8697029999999999</v>
      </c>
      <c r="J17" s="17">
        <v>4.2678630000000002</v>
      </c>
      <c r="K17" s="17">
        <v>12.493638000000001</v>
      </c>
      <c r="L17" s="17">
        <v>21.862296000000001</v>
      </c>
      <c r="M17" s="17">
        <v>44.058414999999997</v>
      </c>
      <c r="N17" s="17">
        <v>64.429525999999996</v>
      </c>
      <c r="O17" s="17">
        <v>29.662849000000001</v>
      </c>
      <c r="P17" s="17">
        <v>30.162724000000001</v>
      </c>
      <c r="Q17" s="17">
        <v>18.227117</v>
      </c>
      <c r="R17" s="17">
        <v>25.392344000000001</v>
      </c>
      <c r="S17" s="17">
        <v>27.439527999999999</v>
      </c>
      <c r="T17" s="17">
        <v>134.86567400000001</v>
      </c>
      <c r="U17" s="17">
        <v>150.11392699999999</v>
      </c>
      <c r="V17" s="17">
        <v>156.19615300000001</v>
      </c>
      <c r="W17" s="17">
        <v>197.604151</v>
      </c>
      <c r="X17" s="17">
        <v>207.58265</v>
      </c>
      <c r="Y17" s="17">
        <v>39.716194999999985</v>
      </c>
      <c r="Z17" s="17">
        <v>82.82807300000006</v>
      </c>
      <c r="AA17" s="17">
        <v>43.094021000000012</v>
      </c>
      <c r="AB17" s="17">
        <v>52.321067999999968</v>
      </c>
      <c r="AC17" s="17">
        <v>83.904854000000057</v>
      </c>
      <c r="AD17" s="17">
        <f t="shared" si="0"/>
        <v>1442.1006450000002</v>
      </c>
    </row>
    <row r="18" spans="1:30">
      <c r="A18" s="43"/>
      <c r="B18" s="101" t="s">
        <v>114</v>
      </c>
      <c r="C18" s="17">
        <v>4.8350410000000004</v>
      </c>
      <c r="D18" s="17">
        <v>7.0655979999999996</v>
      </c>
      <c r="E18" s="17">
        <v>13.47326</v>
      </c>
      <c r="F18" s="17">
        <v>13.541475999999999</v>
      </c>
      <c r="G18" s="17">
        <v>15.690341999999999</v>
      </c>
      <c r="H18" s="17">
        <v>18.736547999999999</v>
      </c>
      <c r="I18" s="17">
        <v>23.957640000000001</v>
      </c>
      <c r="J18" s="17">
        <v>22.011365000000001</v>
      </c>
      <c r="K18" s="17">
        <v>25.546367</v>
      </c>
      <c r="L18" s="17">
        <v>32.421415000000003</v>
      </c>
      <c r="M18" s="17">
        <v>36.398814999999999</v>
      </c>
      <c r="N18" s="17">
        <v>45.922947999999998</v>
      </c>
      <c r="O18" s="17">
        <v>64.473808000000005</v>
      </c>
      <c r="P18" s="17">
        <v>82.115607999999995</v>
      </c>
      <c r="Q18" s="17">
        <v>59.399866000000003</v>
      </c>
      <c r="R18" s="17">
        <v>100.404955</v>
      </c>
      <c r="S18" s="17">
        <v>136.787015</v>
      </c>
      <c r="T18" s="17">
        <v>115.593962</v>
      </c>
      <c r="U18" s="17">
        <v>123.376586</v>
      </c>
      <c r="V18" s="17">
        <v>99.333314999999999</v>
      </c>
      <c r="W18" s="17">
        <v>91.964657000000003</v>
      </c>
      <c r="X18" s="17">
        <v>70.152923999999999</v>
      </c>
      <c r="Y18" s="17">
        <v>61.05394299999999</v>
      </c>
      <c r="Z18" s="17">
        <v>64.063445999999985</v>
      </c>
      <c r="AA18" s="17">
        <v>47.374190000000006</v>
      </c>
      <c r="AB18" s="17">
        <v>53.262246999999981</v>
      </c>
      <c r="AC18" s="17">
        <v>52.190089999999984</v>
      </c>
      <c r="AD18" s="17">
        <f t="shared" si="0"/>
        <v>1481.1474269999997</v>
      </c>
    </row>
    <row r="19" spans="1:30">
      <c r="A19" s="43"/>
      <c r="B19" s="102" t="s">
        <v>115</v>
      </c>
      <c r="C19" s="17">
        <v>26.071089999999995</v>
      </c>
      <c r="D19" s="17">
        <v>73.848082000000005</v>
      </c>
      <c r="E19" s="17">
        <v>30.837427999999999</v>
      </c>
      <c r="F19" s="17">
        <v>47.310573999999995</v>
      </c>
      <c r="G19" s="17">
        <v>29.173282999999998</v>
      </c>
      <c r="H19" s="17">
        <v>34.124986999999997</v>
      </c>
      <c r="I19" s="17">
        <v>46.279286999999997</v>
      </c>
      <c r="J19" s="17">
        <v>129.62705600000001</v>
      </c>
      <c r="K19" s="17">
        <v>134.83869800000002</v>
      </c>
      <c r="L19" s="17">
        <v>154.66542300000003</v>
      </c>
      <c r="M19" s="17">
        <v>302.84782899999999</v>
      </c>
      <c r="N19" s="17">
        <v>408.0615410000002</v>
      </c>
      <c r="O19" s="17">
        <v>488.01734399999998</v>
      </c>
      <c r="P19" s="17">
        <v>709.133329</v>
      </c>
      <c r="Q19" s="17">
        <v>619.22518500000012</v>
      </c>
      <c r="R19" s="17">
        <v>965.74628399999972</v>
      </c>
      <c r="S19" s="17">
        <v>810.84164399999975</v>
      </c>
      <c r="T19" s="17">
        <v>869.57598000000007</v>
      </c>
      <c r="U19" s="17">
        <v>569.64361599999984</v>
      </c>
      <c r="V19" s="17">
        <v>452.27111699999989</v>
      </c>
      <c r="W19" s="17">
        <v>379.05122900000003</v>
      </c>
      <c r="X19" s="17">
        <v>243.56858900000003</v>
      </c>
      <c r="Y19" s="17">
        <v>110.484956</v>
      </c>
      <c r="Z19" s="17">
        <v>78.257471999999993</v>
      </c>
      <c r="AA19" s="17">
        <v>66.822614000000016</v>
      </c>
      <c r="AB19" s="17">
        <v>71.577826999999957</v>
      </c>
      <c r="AC19" s="17">
        <v>84.159702000000024</v>
      </c>
      <c r="AD19" s="17">
        <f t="shared" si="0"/>
        <v>7936.0621660000006</v>
      </c>
    </row>
    <row r="20" spans="1:30">
      <c r="A20" s="43"/>
      <c r="B20" s="101" t="s">
        <v>116</v>
      </c>
      <c r="C20" s="17">
        <f>SUM(C9:C12)</f>
        <v>11303.940366000001</v>
      </c>
      <c r="D20" s="17">
        <f t="shared" ref="D20:AC20" si="2">SUM(D9:D12)</f>
        <v>20949.540367000001</v>
      </c>
      <c r="E20" s="17">
        <f t="shared" si="2"/>
        <v>26059.620014</v>
      </c>
      <c r="F20" s="17">
        <f t="shared" si="2"/>
        <v>30279.596526000001</v>
      </c>
      <c r="G20" s="17">
        <f t="shared" si="2"/>
        <v>37021.040165999999</v>
      </c>
      <c r="H20" s="17">
        <f t="shared" si="2"/>
        <v>47678.483348000002</v>
      </c>
      <c r="I20" s="17">
        <f t="shared" si="2"/>
        <v>46004.633282000003</v>
      </c>
      <c r="J20" s="17">
        <f t="shared" si="2"/>
        <v>45071.994478000001</v>
      </c>
      <c r="K20" s="17">
        <f t="shared" si="2"/>
        <v>44968.549574999997</v>
      </c>
      <c r="L20" s="17">
        <f t="shared" si="2"/>
        <v>50750.273060999993</v>
      </c>
      <c r="M20" s="17">
        <f t="shared" si="2"/>
        <v>53763.811881999995</v>
      </c>
      <c r="N20" s="17">
        <f t="shared" si="2"/>
        <v>63576.855602999996</v>
      </c>
      <c r="O20" s="17">
        <f t="shared" si="2"/>
        <v>70612.089372999995</v>
      </c>
      <c r="P20" s="17">
        <f t="shared" si="2"/>
        <v>73027.172633999988</v>
      </c>
      <c r="Q20" s="17">
        <f t="shared" si="2"/>
        <v>63323.587132999994</v>
      </c>
      <c r="R20" s="17">
        <f t="shared" si="2"/>
        <v>76643.226819999996</v>
      </c>
      <c r="S20" s="17">
        <f t="shared" si="2"/>
        <v>77155.490298000004</v>
      </c>
      <c r="T20" s="17">
        <f t="shared" si="2"/>
        <v>81426.674478999994</v>
      </c>
      <c r="U20" s="17">
        <f t="shared" si="2"/>
        <v>83146.837284999987</v>
      </c>
      <c r="V20" s="17">
        <f t="shared" si="2"/>
        <v>89043.646618999992</v>
      </c>
      <c r="W20" s="17">
        <f t="shared" si="2"/>
        <v>88551.39504600002</v>
      </c>
      <c r="X20" s="17">
        <f t="shared" si="2"/>
        <v>86796.758783000012</v>
      </c>
      <c r="Y20" s="17">
        <f t="shared" si="2"/>
        <v>93040.624200000006</v>
      </c>
      <c r="Z20" s="17">
        <f t="shared" si="2"/>
        <v>98784.104311999996</v>
      </c>
      <c r="AA20" s="17">
        <f t="shared" si="2"/>
        <v>98578.298112000004</v>
      </c>
      <c r="AB20" s="17">
        <f t="shared" si="2"/>
        <v>95924.176189000136</v>
      </c>
      <c r="AC20" s="17">
        <f t="shared" si="2"/>
        <v>105455.57552500002</v>
      </c>
      <c r="AD20" s="17">
        <f t="shared" si="0"/>
        <v>1758937.9954760002</v>
      </c>
    </row>
    <row r="21" spans="1:30">
      <c r="A21" s="43"/>
      <c r="B21" s="101" t="s">
        <v>117</v>
      </c>
      <c r="C21" s="17">
        <f>C22-C20</f>
        <v>3881.9006979999995</v>
      </c>
      <c r="D21" s="17">
        <f t="shared" ref="D21:AC21" si="3">D22-D20</f>
        <v>5013.493093999994</v>
      </c>
      <c r="E21" s="17">
        <f t="shared" si="3"/>
        <v>6335.4587270000047</v>
      </c>
      <c r="F21" s="17">
        <f t="shared" si="3"/>
        <v>6259.4225289999886</v>
      </c>
      <c r="G21" s="17">
        <f t="shared" si="3"/>
        <v>7768.6188789999942</v>
      </c>
      <c r="H21" s="17">
        <f t="shared" si="3"/>
        <v>9463.0168090000079</v>
      </c>
      <c r="I21" s="17">
        <f t="shared" si="3"/>
        <v>6928.0951139999961</v>
      </c>
      <c r="J21" s="17">
        <f t="shared" si="3"/>
        <v>4785.7626480000035</v>
      </c>
      <c r="K21" s="17">
        <f t="shared" si="3"/>
        <v>4883.3901820000028</v>
      </c>
      <c r="L21" s="17">
        <f t="shared" si="3"/>
        <v>7482.7406420000116</v>
      </c>
      <c r="M21" s="17">
        <f t="shared" si="3"/>
        <v>9545.2468769999832</v>
      </c>
      <c r="N21" s="17">
        <f t="shared" si="3"/>
        <v>7865.7418960000141</v>
      </c>
      <c r="O21" s="17">
        <f t="shared" si="3"/>
        <v>3590.4069799999997</v>
      </c>
      <c r="P21" s="17">
        <f t="shared" si="3"/>
        <v>8909.3745480000071</v>
      </c>
      <c r="Q21" s="17">
        <f t="shared" si="3"/>
        <v>5785.2773740000121</v>
      </c>
      <c r="R21" s="17">
        <f t="shared" si="3"/>
        <v>7266.3619789999939</v>
      </c>
      <c r="S21" s="17">
        <f t="shared" si="3"/>
        <v>7150.1059629999654</v>
      </c>
      <c r="T21" s="17">
        <f t="shared" si="3"/>
        <v>9623.2203360000276</v>
      </c>
      <c r="U21" s="17">
        <f t="shared" si="3"/>
        <v>9967.2488950000115</v>
      </c>
      <c r="V21" s="17">
        <f t="shared" si="3"/>
        <v>7577.4256620000233</v>
      </c>
      <c r="W21" s="17">
        <f t="shared" si="3"/>
        <v>7955.5810980000097</v>
      </c>
      <c r="X21" s="17">
        <f t="shared" si="3"/>
        <v>6947.8362500000367</v>
      </c>
      <c r="Y21" s="17">
        <f t="shared" si="3"/>
        <v>7814.7373630000366</v>
      </c>
      <c r="Z21" s="17">
        <f t="shared" si="3"/>
        <v>7517.6725159999914</v>
      </c>
      <c r="AA21" s="17">
        <f t="shared" si="3"/>
        <v>5648.4551199999987</v>
      </c>
      <c r="AB21" s="17">
        <f t="shared" si="3"/>
        <v>6835.4916039998934</v>
      </c>
      <c r="AC21" s="17">
        <f t="shared" si="3"/>
        <v>5150.1938329999393</v>
      </c>
      <c r="AD21" s="17">
        <f t="shared" si="0"/>
        <v>187952.27761599998</v>
      </c>
    </row>
    <row r="22" spans="1:30">
      <c r="A22" s="43"/>
      <c r="B22" s="44" t="s">
        <v>118</v>
      </c>
      <c r="C22" s="17">
        <v>15185.841064</v>
      </c>
      <c r="D22" s="17">
        <v>25963.033460999995</v>
      </c>
      <c r="E22" s="17">
        <v>32395.078741000005</v>
      </c>
      <c r="F22" s="17">
        <v>36539.01905499999</v>
      </c>
      <c r="G22" s="17">
        <v>44789.659044999993</v>
      </c>
      <c r="H22" s="17">
        <v>57141.500157000009</v>
      </c>
      <c r="I22" s="17">
        <v>52932.728395999999</v>
      </c>
      <c r="J22" s="17">
        <v>49857.757126000004</v>
      </c>
      <c r="K22" s="17">
        <v>49851.939757</v>
      </c>
      <c r="L22" s="17">
        <v>58233.013703000004</v>
      </c>
      <c r="M22" s="17">
        <v>63309.058758999978</v>
      </c>
      <c r="N22" s="17">
        <v>71442.59749900001</v>
      </c>
      <c r="O22" s="17">
        <v>74202.496352999995</v>
      </c>
      <c r="P22" s="17">
        <v>81936.547181999995</v>
      </c>
      <c r="Q22" s="17">
        <v>69108.864507000006</v>
      </c>
      <c r="R22" s="17">
        <v>83909.58879899999</v>
      </c>
      <c r="S22" s="17">
        <v>84305.59626099997</v>
      </c>
      <c r="T22" s="17">
        <v>91049.894815000021</v>
      </c>
      <c r="U22" s="17">
        <v>93114.086179999998</v>
      </c>
      <c r="V22" s="17">
        <v>96621.072281000015</v>
      </c>
      <c r="W22" s="17">
        <v>96506.976144000029</v>
      </c>
      <c r="X22" s="17">
        <v>93744.595033000049</v>
      </c>
      <c r="Y22" s="17">
        <v>100855.36156300004</v>
      </c>
      <c r="Z22" s="17">
        <v>106301.77682799999</v>
      </c>
      <c r="AA22" s="17">
        <v>104226.753232</v>
      </c>
      <c r="AB22" s="17">
        <v>102759.66779300003</v>
      </c>
      <c r="AC22" s="17">
        <v>110605.76935799996</v>
      </c>
      <c r="AD22" s="17">
        <f t="shared" si="0"/>
        <v>1946890.2730920003</v>
      </c>
    </row>
    <row r="23" spans="1:30">
      <c r="A23" s="129"/>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row>
    <row r="24" spans="1:30" ht="14" thickBot="1">
      <c r="A24" s="43"/>
      <c r="B24" s="60"/>
      <c r="C24" s="135" t="s">
        <v>119</v>
      </c>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row>
    <row r="25" spans="1:30" ht="14" thickTop="1">
      <c r="A25" s="43"/>
      <c r="B25" s="104"/>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row>
    <row r="26" spans="1:30">
      <c r="A26" s="43"/>
      <c r="B26" s="101" t="s">
        <v>124</v>
      </c>
      <c r="C26" s="116">
        <f>C9/C$22*100</f>
        <v>72.705791496620392</v>
      </c>
      <c r="D26" s="116">
        <f t="shared" ref="D26:AD35" si="4">D9/D$22*100</f>
        <v>76.800238045959063</v>
      </c>
      <c r="E26" s="116">
        <f t="shared" si="4"/>
        <v>77.321995134705361</v>
      </c>
      <c r="F26" s="116">
        <f t="shared" si="4"/>
        <v>80.272968898945734</v>
      </c>
      <c r="G26" s="116">
        <f t="shared" si="4"/>
        <v>80.48714659287937</v>
      </c>
      <c r="H26" s="116">
        <f t="shared" si="4"/>
        <v>81.464260924373875</v>
      </c>
      <c r="I26" s="116">
        <f t="shared" si="4"/>
        <v>84.779287714538398</v>
      </c>
      <c r="J26" s="116">
        <f t="shared" si="4"/>
        <v>87.67043674775671</v>
      </c>
      <c r="K26" s="116">
        <f t="shared" si="4"/>
        <v>87.694123131610752</v>
      </c>
      <c r="L26" s="116">
        <f t="shared" si="4"/>
        <v>83.611712552482302</v>
      </c>
      <c r="M26" s="116">
        <f t="shared" si="4"/>
        <v>79.240227640990469</v>
      </c>
      <c r="N26" s="116">
        <f t="shared" si="4"/>
        <v>81.92745757434038</v>
      </c>
      <c r="O26" s="116">
        <f t="shared" si="4"/>
        <v>87.151344025348891</v>
      </c>
      <c r="P26" s="116">
        <f t="shared" si="4"/>
        <v>81.147418704759062</v>
      </c>
      <c r="Q26" s="116">
        <f t="shared" si="4"/>
        <v>82.38032028616729</v>
      </c>
      <c r="R26" s="116">
        <f t="shared" si="4"/>
        <v>82.542424256076714</v>
      </c>
      <c r="S26" s="116">
        <f t="shared" si="4"/>
        <v>84.151330394918332</v>
      </c>
      <c r="T26" s="116">
        <f t="shared" si="4"/>
        <v>81.915070000402366</v>
      </c>
      <c r="U26" s="116">
        <f t="shared" si="4"/>
        <v>82.204144515828176</v>
      </c>
      <c r="V26" s="116">
        <f t="shared" si="4"/>
        <v>86.544025971696186</v>
      </c>
      <c r="W26" s="116">
        <f t="shared" si="4"/>
        <v>86.691195811756302</v>
      </c>
      <c r="X26" s="116">
        <f t="shared" si="4"/>
        <v>87.72530725750174</v>
      </c>
      <c r="Y26" s="116">
        <f t="shared" si="4"/>
        <v>86.591054467092064</v>
      </c>
      <c r="Z26" s="116">
        <f t="shared" si="4"/>
        <v>87.577124707550908</v>
      </c>
      <c r="AA26" s="116">
        <f t="shared" si="4"/>
        <v>90.780484000484293</v>
      </c>
      <c r="AB26" s="116">
        <f t="shared" si="4"/>
        <v>88.870651119622494</v>
      </c>
      <c r="AC26" s="116">
        <f t="shared" si="4"/>
        <v>91.608022384477366</v>
      </c>
      <c r="AD26" s="116">
        <f t="shared" si="4"/>
        <v>84.97068154758955</v>
      </c>
    </row>
    <row r="27" spans="1:30">
      <c r="A27" s="43"/>
      <c r="B27" s="101" t="s">
        <v>485</v>
      </c>
      <c r="C27" s="116">
        <f t="shared" ref="C27:R39" si="5">C10/C$22*100</f>
        <v>0.30308697954907032</v>
      </c>
      <c r="D27" s="116">
        <f t="shared" si="5"/>
        <v>1.5312702793269339</v>
      </c>
      <c r="E27" s="116">
        <f t="shared" si="5"/>
        <v>1.2794879812266358</v>
      </c>
      <c r="F27" s="116">
        <f t="shared" si="5"/>
        <v>1.0176442515884068</v>
      </c>
      <c r="G27" s="116">
        <f t="shared" si="5"/>
        <v>0.9861632850480655</v>
      </c>
      <c r="H27" s="116">
        <f t="shared" si="5"/>
        <v>0.89696886254606345</v>
      </c>
      <c r="I27" s="116">
        <f t="shared" si="5"/>
        <v>0.83484821846703439</v>
      </c>
      <c r="J27" s="116">
        <f t="shared" si="5"/>
        <v>0.72176662317675866</v>
      </c>
      <c r="K27" s="116">
        <f t="shared" si="5"/>
        <v>0.72001332295118781</v>
      </c>
      <c r="L27" s="116">
        <f t="shared" si="5"/>
        <v>1.2100007438970997</v>
      </c>
      <c r="M27" s="116">
        <f t="shared" si="5"/>
        <v>1.7277540883428513</v>
      </c>
      <c r="N27" s="116">
        <f t="shared" si="5"/>
        <v>2.1781239113286452</v>
      </c>
      <c r="O27" s="116">
        <f t="shared" si="5"/>
        <v>2.7580552482548097</v>
      </c>
      <c r="P27" s="116">
        <f t="shared" si="5"/>
        <v>2.7678122803522363</v>
      </c>
      <c r="Q27" s="116">
        <f t="shared" si="5"/>
        <v>5.3661844952240054</v>
      </c>
      <c r="R27" s="116">
        <f t="shared" si="5"/>
        <v>4.7743742787209849</v>
      </c>
      <c r="S27" s="116">
        <f t="shared" si="4"/>
        <v>3.0315021782039002</v>
      </c>
      <c r="T27" s="116">
        <f t="shared" si="4"/>
        <v>2.5442097991510999</v>
      </c>
      <c r="U27" s="116">
        <f t="shared" si="4"/>
        <v>2.411384839947317</v>
      </c>
      <c r="V27" s="116">
        <f t="shared" si="4"/>
        <v>2.0824489508337458</v>
      </c>
      <c r="W27" s="116">
        <f t="shared" si="4"/>
        <v>2.014237575011673</v>
      </c>
      <c r="X27" s="116">
        <f t="shared" si="4"/>
        <v>1.8040443605358416</v>
      </c>
      <c r="Y27" s="116">
        <f t="shared" si="4"/>
        <v>1.6581356261911515</v>
      </c>
      <c r="Z27" s="116">
        <f t="shared" si="4"/>
        <v>1.8822637388625167</v>
      </c>
      <c r="AA27" s="116">
        <f t="shared" si="4"/>
        <v>1.1247585669204914</v>
      </c>
      <c r="AB27" s="116">
        <f t="shared" si="4"/>
        <v>1.5943466597228575</v>
      </c>
      <c r="AC27" s="116">
        <f t="shared" si="4"/>
        <v>1.0641463576735826</v>
      </c>
      <c r="AD27" s="116">
        <f t="shared" si="4"/>
        <v>2.0111074073433302</v>
      </c>
    </row>
    <row r="28" spans="1:30">
      <c r="A28" s="43"/>
      <c r="B28" s="101" t="s">
        <v>123</v>
      </c>
      <c r="C28" s="116">
        <f t="shared" si="5"/>
        <v>1.4113541627146849E-3</v>
      </c>
      <c r="D28" s="116">
        <f t="shared" si="4"/>
        <v>4.1939013083183126E-3</v>
      </c>
      <c r="E28" s="116">
        <f t="shared" si="4"/>
        <v>1.7124949886226915E-2</v>
      </c>
      <c r="F28" s="116">
        <f t="shared" si="4"/>
        <v>0.20634101284030767</v>
      </c>
      <c r="G28" s="116">
        <f t="shared" si="4"/>
        <v>0.25032274947070882</v>
      </c>
      <c r="H28" s="116">
        <f t="shared" si="4"/>
        <v>0.30289233311071467</v>
      </c>
      <c r="I28" s="116">
        <f t="shared" si="4"/>
        <v>0.41431023989417554</v>
      </c>
      <c r="J28" s="116">
        <f t="shared" si="4"/>
        <v>0.66012599036142194</v>
      </c>
      <c r="K28" s="116">
        <f t="shared" si="4"/>
        <v>0.60060577273316151</v>
      </c>
      <c r="L28" s="116">
        <f t="shared" si="4"/>
        <v>0.43749891994148166</v>
      </c>
      <c r="M28" s="116">
        <f t="shared" si="4"/>
        <v>0.43800518035751024</v>
      </c>
      <c r="N28" s="116">
        <f t="shared" si="4"/>
        <v>0.58965675066041168</v>
      </c>
      <c r="O28" s="116">
        <f t="shared" si="4"/>
        <v>0.62513404103451842</v>
      </c>
      <c r="P28" s="116">
        <f t="shared" si="4"/>
        <v>0.42374060775198658</v>
      </c>
      <c r="Q28" s="116">
        <f t="shared" si="4"/>
        <v>0.47076464115113115</v>
      </c>
      <c r="R28" s="116">
        <f t="shared" si="4"/>
        <v>0.45834573080947277</v>
      </c>
      <c r="S28" s="116">
        <f t="shared" si="4"/>
        <v>0.47012150032482186</v>
      </c>
      <c r="T28" s="116">
        <f t="shared" si="4"/>
        <v>1.0588474813275377</v>
      </c>
      <c r="U28" s="116">
        <f t="shared" si="4"/>
        <v>0.83677429480842058</v>
      </c>
      <c r="V28" s="116">
        <f t="shared" si="4"/>
        <v>0.59231087120996373</v>
      </c>
      <c r="W28" s="116">
        <f t="shared" si="4"/>
        <v>0.67493948834132667</v>
      </c>
      <c r="X28" s="116">
        <f t="shared" si="4"/>
        <v>1.1053570977987921</v>
      </c>
      <c r="Y28" s="116">
        <f t="shared" si="4"/>
        <v>1.3652002716186025</v>
      </c>
      <c r="Z28" s="116">
        <f t="shared" si="4"/>
        <v>0.84871490197176092</v>
      </c>
      <c r="AA28" s="116">
        <f t="shared" si="4"/>
        <v>0.68543219744147399</v>
      </c>
      <c r="AB28" s="116">
        <f t="shared" si="4"/>
        <v>1.0703574277951537</v>
      </c>
      <c r="AC28" s="116">
        <f t="shared" si="4"/>
        <v>0.77005959810576152</v>
      </c>
      <c r="AD28" s="116">
        <f t="shared" si="4"/>
        <v>0.66948659455262849</v>
      </c>
    </row>
    <row r="29" spans="1:30">
      <c r="A29" s="43"/>
      <c r="B29" s="101" t="s">
        <v>108</v>
      </c>
      <c r="C29" s="116">
        <f t="shared" si="5"/>
        <v>1.427077967474242</v>
      </c>
      <c r="D29" s="116">
        <f t="shared" si="4"/>
        <v>2.3541770915102398</v>
      </c>
      <c r="E29" s="116">
        <f t="shared" si="4"/>
        <v>1.8245364696457427</v>
      </c>
      <c r="F29" s="116">
        <f t="shared" si="4"/>
        <v>1.3722560921661837</v>
      </c>
      <c r="G29" s="116">
        <f t="shared" si="4"/>
        <v>0.93169665029317705</v>
      </c>
      <c r="H29" s="116">
        <f t="shared" si="4"/>
        <v>0.77520519374347507</v>
      </c>
      <c r="I29" s="116">
        <f t="shared" si="4"/>
        <v>0.8830633526068582</v>
      </c>
      <c r="J29" s="116">
        <f t="shared" si="4"/>
        <v>1.348838031964543</v>
      </c>
      <c r="K29" s="116">
        <f t="shared" si="4"/>
        <v>1.1894700745656279</v>
      </c>
      <c r="L29" s="116">
        <f t="shared" si="4"/>
        <v>1.8911340113988744</v>
      </c>
      <c r="M29" s="116">
        <f t="shared" si="4"/>
        <v>3.5167918140679815</v>
      </c>
      <c r="N29" s="116">
        <f t="shared" si="4"/>
        <v>4.294885063554621</v>
      </c>
      <c r="O29" s="116">
        <f t="shared" si="4"/>
        <v>4.6268060520058176</v>
      </c>
      <c r="P29" s="116">
        <f t="shared" si="4"/>
        <v>4.7875234152675574</v>
      </c>
      <c r="Q29" s="116">
        <f t="shared" si="4"/>
        <v>3.4114783288925201</v>
      </c>
      <c r="R29" s="116">
        <f t="shared" si="4"/>
        <v>3.56510411005095</v>
      </c>
      <c r="S29" s="116">
        <f t="shared" si="4"/>
        <v>3.865869966579774</v>
      </c>
      <c r="T29" s="116">
        <f t="shared" si="4"/>
        <v>3.9127003378076322</v>
      </c>
      <c r="U29" s="116">
        <f t="shared" si="4"/>
        <v>3.8433557883841103</v>
      </c>
      <c r="V29" s="116">
        <f t="shared" si="4"/>
        <v>2.9387990031221904</v>
      </c>
      <c r="W29" s="116">
        <f t="shared" si="4"/>
        <v>2.3760975730691416</v>
      </c>
      <c r="X29" s="116">
        <f t="shared" si="4"/>
        <v>1.9538386584903724</v>
      </c>
      <c r="Y29" s="116">
        <f t="shared" si="4"/>
        <v>2.6371496207850038</v>
      </c>
      <c r="Z29" s="116">
        <f t="shared" si="4"/>
        <v>2.6198864366173331</v>
      </c>
      <c r="AA29" s="116">
        <f t="shared" si="4"/>
        <v>1.989934392740176</v>
      </c>
      <c r="AB29" s="116">
        <f t="shared" si="4"/>
        <v>1.8127241017870332</v>
      </c>
      <c r="AC29" s="116">
        <f t="shared" si="4"/>
        <v>1.9014197687942647</v>
      </c>
      <c r="AD29" s="116">
        <f t="shared" si="4"/>
        <v>2.6947506126618164</v>
      </c>
    </row>
    <row r="30" spans="1:30">
      <c r="A30" s="43"/>
      <c r="B30" s="101" t="s">
        <v>109</v>
      </c>
      <c r="C30" s="116">
        <f t="shared" si="5"/>
        <v>0.28626366374303042</v>
      </c>
      <c r="D30" s="116">
        <f t="shared" si="4"/>
        <v>0.36826322757555535</v>
      </c>
      <c r="E30" s="116">
        <f t="shared" si="4"/>
        <v>0.25083450992560125</v>
      </c>
      <c r="F30" s="116">
        <f t="shared" si="4"/>
        <v>0.24115804495835835</v>
      </c>
      <c r="G30" s="116">
        <f t="shared" si="4"/>
        <v>0.26306271919065466</v>
      </c>
      <c r="H30" s="116">
        <f t="shared" si="4"/>
        <v>0.19188951584878494</v>
      </c>
      <c r="I30" s="116">
        <f t="shared" si="4"/>
        <v>0.23168100476994727</v>
      </c>
      <c r="J30" s="116">
        <f t="shared" si="4"/>
        <v>0.39092302027834303</v>
      </c>
      <c r="K30" s="116">
        <f t="shared" si="4"/>
        <v>0.45506245314786509</v>
      </c>
      <c r="L30" s="116">
        <f t="shared" si="4"/>
        <v>0.50030737973808626</v>
      </c>
      <c r="M30" s="116">
        <f t="shared" si="4"/>
        <v>0.81301403636304881</v>
      </c>
      <c r="N30" s="116">
        <f t="shared" si="4"/>
        <v>0.96878649185409038</v>
      </c>
      <c r="O30" s="116">
        <f t="shared" si="4"/>
        <v>1.0950366792708977</v>
      </c>
      <c r="P30" s="116">
        <f t="shared" si="4"/>
        <v>1.3261643837473172</v>
      </c>
      <c r="Q30" s="116">
        <f t="shared" si="4"/>
        <v>1.2525232604745278</v>
      </c>
      <c r="R30" s="116">
        <f t="shared" si="4"/>
        <v>1.5429700401718922</v>
      </c>
      <c r="S30" s="116">
        <f t="shared" si="4"/>
        <v>1.3755573181758842</v>
      </c>
      <c r="T30" s="116">
        <f t="shared" si="4"/>
        <v>1.4680436992441128</v>
      </c>
      <c r="U30" s="116">
        <f t="shared" si="4"/>
        <v>1.1192366190281606</v>
      </c>
      <c r="V30" s="116">
        <f t="shared" si="4"/>
        <v>0.96376883635881128</v>
      </c>
      <c r="W30" s="116">
        <f t="shared" si="4"/>
        <v>0.93528744041589884</v>
      </c>
      <c r="X30" s="116">
        <f t="shared" si="4"/>
        <v>0.77743694849121214</v>
      </c>
      <c r="Y30" s="116">
        <f t="shared" si="4"/>
        <v>0.39256309219880714</v>
      </c>
      <c r="Z30" s="116">
        <f t="shared" si="4"/>
        <v>0.45743081208019787</v>
      </c>
      <c r="AA30" s="116">
        <f t="shared" si="4"/>
        <v>0.31742861668497485</v>
      </c>
      <c r="AB30" s="116">
        <f t="shared" si="4"/>
        <v>0.3830287363256849</v>
      </c>
      <c r="AC30" s="116">
        <f t="shared" si="4"/>
        <v>0.45992177709417698</v>
      </c>
      <c r="AD30" s="116">
        <f t="shared" si="4"/>
        <v>0.76298158988737497</v>
      </c>
    </row>
    <row r="31" spans="1:30">
      <c r="A31" s="43"/>
      <c r="B31" s="101" t="s">
        <v>110</v>
      </c>
      <c r="C31" s="116">
        <f t="shared" si="5"/>
        <v>2.117094460853762E-2</v>
      </c>
      <c r="D31" s="116">
        <f t="shared" si="4"/>
        <v>2.0935153853130106E-2</v>
      </c>
      <c r="E31" s="116">
        <f t="shared" si="4"/>
        <v>6.7108896921696165E-2</v>
      </c>
      <c r="F31" s="116">
        <f t="shared" si="4"/>
        <v>4.221547375637396E-2</v>
      </c>
      <c r="G31" s="116">
        <f t="shared" si="4"/>
        <v>0.10430477926403248</v>
      </c>
      <c r="H31" s="116">
        <f t="shared" si="4"/>
        <v>6.126841595654399E-2</v>
      </c>
      <c r="I31" s="116">
        <f t="shared" si="4"/>
        <v>6.7256219505001463E-2</v>
      </c>
      <c r="J31" s="116">
        <f t="shared" si="4"/>
        <v>4.5161221238044988E-2</v>
      </c>
      <c r="K31" s="116">
        <f t="shared" si="4"/>
        <v>5.6542235141496269E-2</v>
      </c>
      <c r="L31" s="116">
        <f t="shared" si="4"/>
        <v>7.7536873207841348E-2</v>
      </c>
      <c r="M31" s="116">
        <f t="shared" si="4"/>
        <v>0.11693167526278564</v>
      </c>
      <c r="N31" s="116">
        <f t="shared" si="4"/>
        <v>0.12955901834517644</v>
      </c>
      <c r="O31" s="116">
        <f t="shared" si="4"/>
        <v>0.15422216990597695</v>
      </c>
      <c r="P31" s="116">
        <f t="shared" si="4"/>
        <v>0.1783925476812265</v>
      </c>
      <c r="Q31" s="116">
        <f t="shared" si="4"/>
        <v>0.11893879256498893</v>
      </c>
      <c r="R31" s="116">
        <f t="shared" si="4"/>
        <v>0.12941824951631056</v>
      </c>
      <c r="S31" s="116">
        <f t="shared" si="4"/>
        <v>0.11588258707944663</v>
      </c>
      <c r="T31" s="116">
        <f t="shared" si="4"/>
        <v>0.13629200478719958</v>
      </c>
      <c r="U31" s="116">
        <f t="shared" si="4"/>
        <v>0.11961639271709169</v>
      </c>
      <c r="V31" s="116">
        <f t="shared" si="4"/>
        <v>0.12230696701058894</v>
      </c>
      <c r="W31" s="116">
        <f t="shared" si="4"/>
        <v>0.12223609495750855</v>
      </c>
      <c r="X31" s="116">
        <f t="shared" si="4"/>
        <v>0.11625840717711211</v>
      </c>
      <c r="Y31" s="116">
        <f t="shared" si="4"/>
        <v>0.10894850437015442</v>
      </c>
      <c r="Z31" s="116">
        <f t="shared" si="4"/>
        <v>0.13072861822888734</v>
      </c>
      <c r="AA31" s="116">
        <f t="shared" si="4"/>
        <v>0.10082644401872769</v>
      </c>
      <c r="AB31" s="116">
        <f t="shared" si="4"/>
        <v>0.11475102200362745</v>
      </c>
      <c r="AC31" s="116">
        <f t="shared" si="4"/>
        <v>0.12864914264954488</v>
      </c>
      <c r="AD31" s="116">
        <f t="shared" si="4"/>
        <v>0.11143037103753016</v>
      </c>
    </row>
    <row r="32" spans="1:30">
      <c r="A32" s="43"/>
      <c r="B32" s="101" t="s">
        <v>111</v>
      </c>
      <c r="C32" s="116">
        <f t="shared" si="5"/>
        <v>5.0191872599464206E-2</v>
      </c>
      <c r="D32" s="116">
        <f t="shared" si="4"/>
        <v>1.9891115603874007E-2</v>
      </c>
      <c r="E32" s="116">
        <f t="shared" si="4"/>
        <v>2.7965682912614961E-2</v>
      </c>
      <c r="F32" s="116">
        <f t="shared" si="4"/>
        <v>1.9084015335780618E-2</v>
      </c>
      <c r="G32" s="116">
        <f t="shared" si="4"/>
        <v>4.3386108343616225E-2</v>
      </c>
      <c r="H32" s="116">
        <f t="shared" si="4"/>
        <v>3.1000533677500868E-2</v>
      </c>
      <c r="I32" s="116">
        <f t="shared" si="4"/>
        <v>2.0381737966137542E-2</v>
      </c>
      <c r="J32" s="116">
        <f t="shared" si="4"/>
        <v>2.8976572218219761E-2</v>
      </c>
      <c r="K32" s="116">
        <f t="shared" si="4"/>
        <v>3.2722630412208617E-2</v>
      </c>
      <c r="L32" s="116">
        <f t="shared" si="4"/>
        <v>3.90451353178526E-2</v>
      </c>
      <c r="M32" s="116">
        <f t="shared" si="4"/>
        <v>5.7361364569075181E-2</v>
      </c>
      <c r="N32" s="116">
        <f t="shared" si="4"/>
        <v>7.1908593470049964E-2</v>
      </c>
      <c r="O32" s="116">
        <f t="shared" si="4"/>
        <v>0.10740528946743158</v>
      </c>
      <c r="P32" s="116">
        <f t="shared" si="4"/>
        <v>0.10299066521872956</v>
      </c>
      <c r="Q32" s="116">
        <f t="shared" si="4"/>
        <v>6.6450390015232383E-2</v>
      </c>
      <c r="R32" s="116">
        <f t="shared" si="4"/>
        <v>6.4201498030272822E-2</v>
      </c>
      <c r="S32" s="116">
        <f t="shared" si="4"/>
        <v>6.2443649454802616E-2</v>
      </c>
      <c r="T32" s="116">
        <f t="shared" si="4"/>
        <v>5.5653593123813197E-2</v>
      </c>
      <c r="U32" s="116">
        <f t="shared" si="4"/>
        <v>5.3310660112199149E-2</v>
      </c>
      <c r="V32" s="116">
        <f t="shared" si="4"/>
        <v>6.8475423050143813E-2</v>
      </c>
      <c r="W32" s="116">
        <f t="shared" si="4"/>
        <v>7.8056049427555646E-2</v>
      </c>
      <c r="X32" s="116">
        <f t="shared" si="4"/>
        <v>5.5421643222962162E-2</v>
      </c>
      <c r="Y32" s="116">
        <f t="shared" si="4"/>
        <v>3.7014625124000777E-2</v>
      </c>
      <c r="Z32" s="116">
        <f t="shared" si="4"/>
        <v>6.7722748526097651E-2</v>
      </c>
      <c r="AA32" s="116">
        <f t="shared" si="4"/>
        <v>3.8528128100291797E-2</v>
      </c>
      <c r="AB32" s="116">
        <f t="shared" si="4"/>
        <v>5.7281543687522203E-2</v>
      </c>
      <c r="AC32" s="116">
        <f t="shared" si="4"/>
        <v>7.7802017471140045E-2</v>
      </c>
      <c r="AD32" s="116">
        <f t="shared" si="4"/>
        <v>5.7661922786079428E-2</v>
      </c>
    </row>
    <row r="33" spans="1:30">
      <c r="A33" s="43"/>
      <c r="B33" s="101" t="s">
        <v>112</v>
      </c>
      <c r="C33" s="116">
        <f t="shared" si="5"/>
        <v>3.8249182086922437E-3</v>
      </c>
      <c r="D33" s="116">
        <f t="shared" si="4"/>
        <v>4.3412068997756787E-3</v>
      </c>
      <c r="E33" s="116">
        <f t="shared" si="4"/>
        <v>1.4232059865824171E-2</v>
      </c>
      <c r="F33" s="116">
        <f t="shared" si="4"/>
        <v>9.0104334630447033E-3</v>
      </c>
      <c r="G33" s="116">
        <f t="shared" si="4"/>
        <v>8.8236081369348594E-3</v>
      </c>
      <c r="H33" s="116">
        <f t="shared" si="4"/>
        <v>3.7540018972309383E-3</v>
      </c>
      <c r="I33" s="116">
        <f t="shared" si="4"/>
        <v>4.0415165906348043E-3</v>
      </c>
      <c r="J33" s="116">
        <f t="shared" si="4"/>
        <v>4.0830657401120882E-3</v>
      </c>
      <c r="K33" s="116">
        <f t="shared" si="4"/>
        <v>1.9013282223725451E-2</v>
      </c>
      <c r="L33" s="116">
        <f t="shared" si="4"/>
        <v>2.4909777251065926E-2</v>
      </c>
      <c r="M33" s="116">
        <f t="shared" si="4"/>
        <v>3.327042355847009E-2</v>
      </c>
      <c r="N33" s="116">
        <f t="shared" si="4"/>
        <v>4.1681748763987496E-2</v>
      </c>
      <c r="O33" s="116">
        <f t="shared" si="4"/>
        <v>4.8861489548166881E-2</v>
      </c>
      <c r="P33" s="116">
        <f t="shared" si="4"/>
        <v>4.2283885752524245E-2</v>
      </c>
      <c r="Q33" s="116">
        <f t="shared" si="4"/>
        <v>5.8794304160335896E-2</v>
      </c>
      <c r="R33" s="116">
        <f t="shared" si="4"/>
        <v>4.8493503045846105E-2</v>
      </c>
      <c r="S33" s="116">
        <f t="shared" si="4"/>
        <v>4.0643345779704687E-2</v>
      </c>
      <c r="T33" s="116">
        <f t="shared" si="4"/>
        <v>4.596420795985956E-2</v>
      </c>
      <c r="U33" s="116">
        <f t="shared" si="4"/>
        <v>4.0824517062344218E-2</v>
      </c>
      <c r="V33" s="116">
        <f t="shared" si="4"/>
        <v>4.0433424177266503E-2</v>
      </c>
      <c r="W33" s="116">
        <f t="shared" si="4"/>
        <v>4.2174876497288828E-2</v>
      </c>
      <c r="X33" s="116">
        <f t="shared" si="4"/>
        <v>4.9667063987646261E-2</v>
      </c>
      <c r="Y33" s="116">
        <f t="shared" si="4"/>
        <v>3.7136538325336282E-2</v>
      </c>
      <c r="Z33" s="116">
        <f t="shared" si="4"/>
        <v>4.7177725995253779E-2</v>
      </c>
      <c r="AA33" s="116">
        <f t="shared" si="4"/>
        <v>2.7161903371377586E-2</v>
      </c>
      <c r="AB33" s="116">
        <f t="shared" si="4"/>
        <v>3.8592789225328224E-2</v>
      </c>
      <c r="AC33" s="116">
        <f t="shared" si="4"/>
        <v>5.4335755131794276E-2</v>
      </c>
      <c r="AD33" s="116">
        <f t="shared" si="4"/>
        <v>3.6112086526757063E-2</v>
      </c>
    </row>
    <row r="34" spans="1:30">
      <c r="A34" s="43"/>
      <c r="B34" s="101" t="s">
        <v>113</v>
      </c>
      <c r="C34" s="116">
        <f t="shared" si="5"/>
        <v>7.5565389836744308E-3</v>
      </c>
      <c r="D34" s="116">
        <f t="shared" si="4"/>
        <v>1.1446189461890169E-2</v>
      </c>
      <c r="E34" s="116">
        <f t="shared" si="4"/>
        <v>4.7457115702400129E-3</v>
      </c>
      <c r="F34" s="116">
        <f t="shared" si="4"/>
        <v>4.3082108954005703E-3</v>
      </c>
      <c r="G34" s="116">
        <f t="shared" si="4"/>
        <v>6.3830827493632251E-3</v>
      </c>
      <c r="H34" s="116">
        <f t="shared" si="4"/>
        <v>3.3566812119563022E-3</v>
      </c>
      <c r="I34" s="116">
        <f t="shared" si="4"/>
        <v>7.3106055880021933E-3</v>
      </c>
      <c r="J34" s="116">
        <f t="shared" si="4"/>
        <v>8.5600782025037781E-3</v>
      </c>
      <c r="K34" s="116">
        <f t="shared" si="4"/>
        <v>2.5061488200658621E-2</v>
      </c>
      <c r="L34" s="116">
        <f t="shared" si="4"/>
        <v>3.75427864879226E-2</v>
      </c>
      <c r="M34" s="116">
        <f t="shared" si="4"/>
        <v>6.9592592061300668E-2</v>
      </c>
      <c r="N34" s="116">
        <f t="shared" si="4"/>
        <v>9.0183627493249832E-2</v>
      </c>
      <c r="O34" s="116">
        <f t="shared" si="4"/>
        <v>3.9975540524790895E-2</v>
      </c>
      <c r="P34" s="116">
        <f t="shared" si="4"/>
        <v>3.6812295657274431E-2</v>
      </c>
      <c r="Q34" s="116">
        <f t="shared" si="4"/>
        <v>2.6374499320783635E-2</v>
      </c>
      <c r="R34" s="116">
        <f t="shared" si="4"/>
        <v>3.0261552181867702E-2</v>
      </c>
      <c r="S34" s="116">
        <f t="shared" si="4"/>
        <v>3.2547694597936924E-2</v>
      </c>
      <c r="T34" s="116">
        <f t="shared" si="4"/>
        <v>0.14812282240855654</v>
      </c>
      <c r="U34" s="116">
        <f t="shared" si="4"/>
        <v>0.16121505688174062</v>
      </c>
      <c r="V34" s="116">
        <f t="shared" si="4"/>
        <v>0.16165847605762401</v>
      </c>
      <c r="W34" s="116">
        <f t="shared" si="4"/>
        <v>0.20475633875954294</v>
      </c>
      <c r="X34" s="116">
        <f t="shared" si="4"/>
        <v>0.22143425967857305</v>
      </c>
      <c r="Y34" s="116">
        <f t="shared" si="4"/>
        <v>3.9379359098515518E-2</v>
      </c>
      <c r="Z34" s="116">
        <f t="shared" si="4"/>
        <v>7.791786315483587E-2</v>
      </c>
      <c r="AA34" s="116">
        <f t="shared" si="4"/>
        <v>4.1346410267694263E-2</v>
      </c>
      <c r="AB34" s="116">
        <f t="shared" si="4"/>
        <v>5.0915956740339004E-2</v>
      </c>
      <c r="AC34" s="116">
        <f t="shared" si="4"/>
        <v>7.585938282154478E-2</v>
      </c>
      <c r="AD34" s="116">
        <f t="shared" si="4"/>
        <v>7.407200420749413E-2</v>
      </c>
    </row>
    <row r="35" spans="1:30">
      <c r="A35" s="43"/>
      <c r="B35" s="101" t="s">
        <v>114</v>
      </c>
      <c r="C35" s="116">
        <f t="shared" si="5"/>
        <v>3.1839138705738797E-2</v>
      </c>
      <c r="D35" s="116">
        <f t="shared" si="4"/>
        <v>2.7214069614066815E-2</v>
      </c>
      <c r="E35" s="116">
        <f t="shared" si="4"/>
        <v>4.159045300590028E-2</v>
      </c>
      <c r="F35" s="116">
        <f t="shared" si="4"/>
        <v>3.70603162050323E-2</v>
      </c>
      <c r="G35" s="116">
        <f t="shared" si="4"/>
        <v>3.5031170887538959E-2</v>
      </c>
      <c r="H35" s="116">
        <f t="shared" si="4"/>
        <v>3.2789737666179763E-2</v>
      </c>
      <c r="I35" s="116">
        <f t="shared" si="4"/>
        <v>4.5260542439392606E-2</v>
      </c>
      <c r="J35" s="116">
        <f t="shared" si="4"/>
        <v>4.4148325694581707E-2</v>
      </c>
      <c r="K35" s="116">
        <f t="shared" si="4"/>
        <v>5.1244479401451749E-2</v>
      </c>
      <c r="L35" s="116">
        <f t="shared" si="4"/>
        <v>5.5675317038124957E-2</v>
      </c>
      <c r="M35" s="116">
        <f t="shared" si="4"/>
        <v>5.7493849558813044E-2</v>
      </c>
      <c r="N35" s="116">
        <f t="shared" si="4"/>
        <v>6.4279504955909228E-2</v>
      </c>
      <c r="O35" s="116">
        <f t="shared" si="4"/>
        <v>8.688900127198125E-2</v>
      </c>
      <c r="P35" s="116">
        <f t="shared" si="4"/>
        <v>0.10021853595758956</v>
      </c>
      <c r="Q35" s="116">
        <f t="shared" si="4"/>
        <v>8.5951153189593232E-2</v>
      </c>
      <c r="R35" s="116">
        <f t="shared" si="4"/>
        <v>0.1196584996269182</v>
      </c>
      <c r="S35" s="116">
        <f t="shared" si="4"/>
        <v>0.16225140567955168</v>
      </c>
      <c r="T35" s="116">
        <f t="shared" si="4"/>
        <v>0.12695672217400131</v>
      </c>
      <c r="U35" s="116">
        <f t="shared" si="4"/>
        <v>0.13250045300503641</v>
      </c>
      <c r="V35" s="116">
        <f t="shared" si="4"/>
        <v>0.10280709234018026</v>
      </c>
      <c r="W35" s="116">
        <f t="shared" si="4"/>
        <v>9.5293273786526744E-2</v>
      </c>
      <c r="X35" s="116">
        <f t="shared" si="4"/>
        <v>7.483410000897088E-2</v>
      </c>
      <c r="Y35" s="116">
        <f t="shared" si="4"/>
        <v>6.0536140125641409E-2</v>
      </c>
      <c r="Z35" s="116">
        <f t="shared" si="4"/>
        <v>6.0265639871341842E-2</v>
      </c>
      <c r="AA35" s="116">
        <f t="shared" si="4"/>
        <v>4.5453003697188028E-2</v>
      </c>
      <c r="AB35" s="116">
        <f t="shared" si="4"/>
        <v>5.183185985701308E-2</v>
      </c>
      <c r="AC35" s="116">
        <f t="shared" si="4"/>
        <v>4.7185685071341306E-2</v>
      </c>
      <c r="AD35" s="116">
        <f t="shared" si="4"/>
        <v>7.6077601674370693E-2</v>
      </c>
    </row>
    <row r="36" spans="1:30">
      <c r="A36" s="43"/>
      <c r="B36" s="102" t="s">
        <v>115</v>
      </c>
      <c r="C36" s="116">
        <f t="shared" si="5"/>
        <v>0.17168025063692313</v>
      </c>
      <c r="D36" s="116">
        <f t="shared" ref="D36:AD39" si="6">D19/D$22*100</f>
        <v>0.2844354921428186</v>
      </c>
      <c r="E36" s="116">
        <f t="shared" si="6"/>
        <v>9.5191705649325664E-2</v>
      </c>
      <c r="F36" s="116">
        <f t="shared" si="6"/>
        <v>0.12947959530272621</v>
      </c>
      <c r="G36" s="116">
        <f t="shared" si="6"/>
        <v>6.5133969809168926E-2</v>
      </c>
      <c r="H36" s="116">
        <f t="shared" si="6"/>
        <v>5.9720145439373075E-2</v>
      </c>
      <c r="I36" s="116">
        <f t="shared" si="6"/>
        <v>8.743038268077867E-2</v>
      </c>
      <c r="J36" s="116">
        <f t="shared" si="6"/>
        <v>0.25999375718488071</v>
      </c>
      <c r="K36" s="116">
        <f t="shared" si="6"/>
        <v>0.27047833776832431</v>
      </c>
      <c r="L36" s="116">
        <f t="shared" si="6"/>
        <v>0.2655974904352788</v>
      </c>
      <c r="M36" s="116">
        <f t="shared" si="6"/>
        <v>0.47836413135260408</v>
      </c>
      <c r="N36" s="116">
        <f t="shared" si="6"/>
        <v>0.57117399882571729</v>
      </c>
      <c r="O36" s="116">
        <f t="shared" si="6"/>
        <v>0.65768318855255004</v>
      </c>
      <c r="P36" s="116">
        <f t="shared" si="6"/>
        <v>0.86546645347997286</v>
      </c>
      <c r="Q36" s="116">
        <f t="shared" si="6"/>
        <v>0.8960141212235937</v>
      </c>
      <c r="R36" s="116">
        <f t="shared" si="6"/>
        <v>1.1509367377706767</v>
      </c>
      <c r="S36" s="116">
        <f t="shared" si="6"/>
        <v>0.96178863558444172</v>
      </c>
      <c r="T36" s="116">
        <f t="shared" si="6"/>
        <v>0.95505434879068274</v>
      </c>
      <c r="U36" s="116">
        <f t="shared" si="6"/>
        <v>0.61176953924974864</v>
      </c>
      <c r="V36" s="116">
        <f t="shared" si="6"/>
        <v>0.46808745372300781</v>
      </c>
      <c r="W36" s="116">
        <f t="shared" si="6"/>
        <v>0.39277080698747618</v>
      </c>
      <c r="X36" s="116">
        <f t="shared" si="6"/>
        <v>0.25982147441594772</v>
      </c>
      <c r="Y36" s="116">
        <f t="shared" si="6"/>
        <v>0.10954792515515872</v>
      </c>
      <c r="Z36" s="116">
        <f t="shared" si="6"/>
        <v>7.3618216303781389E-2</v>
      </c>
      <c r="AA36" s="116">
        <f t="shared" si="6"/>
        <v>6.4112727229695521E-2</v>
      </c>
      <c r="AB36" s="116">
        <f t="shared" si="6"/>
        <v>6.9655564811854934E-2</v>
      </c>
      <c r="AC36" s="116">
        <f t="shared" si="6"/>
        <v>7.6089793948811643E-2</v>
      </c>
      <c r="AD36" s="116">
        <f t="shared" si="6"/>
        <v>0.40762760365514356</v>
      </c>
    </row>
    <row r="37" spans="1:30">
      <c r="A37" s="43"/>
      <c r="B37" s="101" t="s">
        <v>116</v>
      </c>
      <c r="C37" s="116">
        <f t="shared" si="5"/>
        <v>74.437367797806417</v>
      </c>
      <c r="D37" s="116">
        <f t="shared" si="6"/>
        <v>80.689879318104559</v>
      </c>
      <c r="E37" s="116">
        <f t="shared" si="6"/>
        <v>80.443144535463986</v>
      </c>
      <c r="F37" s="116">
        <f t="shared" si="6"/>
        <v>82.869210255540636</v>
      </c>
      <c r="G37" s="116">
        <f t="shared" si="6"/>
        <v>82.655329277691322</v>
      </c>
      <c r="H37" s="116">
        <f t="shared" si="6"/>
        <v>83.439327313774143</v>
      </c>
      <c r="I37" s="116">
        <f t="shared" si="6"/>
        <v>86.91150952550646</v>
      </c>
      <c r="J37" s="116">
        <f t="shared" si="6"/>
        <v>90.401167393259442</v>
      </c>
      <c r="K37" s="116">
        <f t="shared" si="6"/>
        <v>90.204212301860736</v>
      </c>
      <c r="L37" s="116">
        <f t="shared" si="6"/>
        <v>87.150346227719751</v>
      </c>
      <c r="M37" s="116">
        <f t="shared" si="6"/>
        <v>84.92277872375881</v>
      </c>
      <c r="N37" s="116">
        <f t="shared" si="6"/>
        <v>88.990123299884061</v>
      </c>
      <c r="O37" s="116">
        <f t="shared" si="6"/>
        <v>95.161339366644043</v>
      </c>
      <c r="P37" s="116">
        <f t="shared" si="6"/>
        <v>89.126495008130831</v>
      </c>
      <c r="Q37" s="116">
        <f t="shared" si="6"/>
        <v>91.628747751434943</v>
      </c>
      <c r="R37" s="116">
        <f t="shared" si="6"/>
        <v>91.34024837565812</v>
      </c>
      <c r="S37" s="116">
        <f t="shared" si="6"/>
        <v>91.518824040026843</v>
      </c>
      <c r="T37" s="116">
        <f t="shared" si="6"/>
        <v>89.430827618688639</v>
      </c>
      <c r="U37" s="116">
        <f t="shared" si="6"/>
        <v>89.295659438968016</v>
      </c>
      <c r="V37" s="116">
        <f t="shared" si="6"/>
        <v>92.157584796862082</v>
      </c>
      <c r="W37" s="116">
        <f t="shared" si="6"/>
        <v>91.756470448178447</v>
      </c>
      <c r="X37" s="116">
        <f t="shared" si="6"/>
        <v>92.588547374326751</v>
      </c>
      <c r="Y37" s="116">
        <f t="shared" si="6"/>
        <v>92.251539985686833</v>
      </c>
      <c r="Z37" s="116">
        <f t="shared" si="6"/>
        <v>92.927989785002509</v>
      </c>
      <c r="AA37" s="116">
        <f t="shared" si="6"/>
        <v>94.580609157586423</v>
      </c>
      <c r="AB37" s="116">
        <f t="shared" si="6"/>
        <v>93.348079308927538</v>
      </c>
      <c r="AC37" s="116">
        <f t="shared" si="6"/>
        <v>95.343648109050989</v>
      </c>
      <c r="AD37" s="116">
        <f t="shared" si="6"/>
        <v>90.346026162147325</v>
      </c>
    </row>
    <row r="38" spans="1:30">
      <c r="A38" s="43"/>
      <c r="B38" s="44" t="s">
        <v>117</v>
      </c>
      <c r="C38" s="116">
        <f t="shared" si="5"/>
        <v>25.562632202193576</v>
      </c>
      <c r="D38" s="116">
        <f t="shared" si="6"/>
        <v>19.310120681895445</v>
      </c>
      <c r="E38" s="116">
        <f t="shared" si="6"/>
        <v>19.556855464536017</v>
      </c>
      <c r="F38" s="116">
        <f t="shared" si="6"/>
        <v>17.130789744459356</v>
      </c>
      <c r="G38" s="116">
        <f t="shared" si="6"/>
        <v>17.344670722308678</v>
      </c>
      <c r="H38" s="116">
        <f t="shared" si="6"/>
        <v>16.56067268622586</v>
      </c>
      <c r="I38" s="116">
        <f t="shared" si="6"/>
        <v>13.088490474493538</v>
      </c>
      <c r="J38" s="116">
        <f t="shared" si="6"/>
        <v>9.5988326067405598</v>
      </c>
      <c r="K38" s="116">
        <f t="shared" si="6"/>
        <v>9.7957876981392626</v>
      </c>
      <c r="L38" s="116">
        <f t="shared" si="6"/>
        <v>12.849653772280245</v>
      </c>
      <c r="M38" s="116">
        <f t="shared" si="6"/>
        <v>15.077221276241193</v>
      </c>
      <c r="N38" s="116">
        <f t="shared" si="6"/>
        <v>11.009876700115937</v>
      </c>
      <c r="O38" s="116">
        <f t="shared" si="6"/>
        <v>4.8386606333559561</v>
      </c>
      <c r="P38" s="116">
        <f t="shared" si="6"/>
        <v>10.873504991869169</v>
      </c>
      <c r="Q38" s="116">
        <f t="shared" si="6"/>
        <v>8.3712522485650496</v>
      </c>
      <c r="R38" s="116">
        <f t="shared" si="6"/>
        <v>8.6597516243418795</v>
      </c>
      <c r="S38" s="116">
        <f t="shared" si="6"/>
        <v>8.4811759599731662</v>
      </c>
      <c r="T38" s="116">
        <f t="shared" si="6"/>
        <v>10.569172381311361</v>
      </c>
      <c r="U38" s="116">
        <f t="shared" si="6"/>
        <v>10.704340561031978</v>
      </c>
      <c r="V38" s="116">
        <f t="shared" si="6"/>
        <v>7.8424152031379188</v>
      </c>
      <c r="W38" s="116">
        <f t="shared" si="6"/>
        <v>8.2435295518215437</v>
      </c>
      <c r="X38" s="116">
        <f t="shared" si="6"/>
        <v>7.4114526256732498</v>
      </c>
      <c r="Y38" s="116">
        <f t="shared" si="6"/>
        <v>7.7484600143131743</v>
      </c>
      <c r="Z38" s="116">
        <f t="shared" si="6"/>
        <v>7.0720102149974871</v>
      </c>
      <c r="AA38" s="116">
        <f t="shared" si="6"/>
        <v>5.4193908424135708</v>
      </c>
      <c r="AB38" s="116">
        <f t="shared" si="6"/>
        <v>6.651920691072462</v>
      </c>
      <c r="AC38" s="116">
        <f t="shared" si="6"/>
        <v>4.6563518909490167</v>
      </c>
      <c r="AD38" s="116">
        <f t="shared" si="6"/>
        <v>9.6539738378526625</v>
      </c>
    </row>
    <row r="39" spans="1:30">
      <c r="A39" s="129"/>
      <c r="B39" s="44" t="s">
        <v>118</v>
      </c>
      <c r="C39" s="116">
        <f t="shared" si="5"/>
        <v>100</v>
      </c>
      <c r="D39" s="116">
        <f t="shared" si="6"/>
        <v>100</v>
      </c>
      <c r="E39" s="116">
        <f t="shared" si="6"/>
        <v>100</v>
      </c>
      <c r="F39" s="116">
        <f t="shared" si="6"/>
        <v>100</v>
      </c>
      <c r="G39" s="116">
        <f t="shared" si="6"/>
        <v>100</v>
      </c>
      <c r="H39" s="116">
        <f t="shared" si="6"/>
        <v>100</v>
      </c>
      <c r="I39" s="116">
        <f t="shared" si="6"/>
        <v>100</v>
      </c>
      <c r="J39" s="116">
        <f t="shared" si="6"/>
        <v>100</v>
      </c>
      <c r="K39" s="116">
        <f t="shared" si="6"/>
        <v>100</v>
      </c>
      <c r="L39" s="116">
        <f t="shared" si="6"/>
        <v>100</v>
      </c>
      <c r="M39" s="116">
        <f t="shared" si="6"/>
        <v>100</v>
      </c>
      <c r="N39" s="116">
        <f t="shared" si="6"/>
        <v>100</v>
      </c>
      <c r="O39" s="116">
        <f t="shared" si="6"/>
        <v>100</v>
      </c>
      <c r="P39" s="116">
        <f t="shared" si="6"/>
        <v>100</v>
      </c>
      <c r="Q39" s="116">
        <f t="shared" si="6"/>
        <v>100</v>
      </c>
      <c r="R39" s="116">
        <f t="shared" si="6"/>
        <v>100</v>
      </c>
      <c r="S39" s="116">
        <f t="shared" si="6"/>
        <v>100</v>
      </c>
      <c r="T39" s="116">
        <f t="shared" si="6"/>
        <v>100</v>
      </c>
      <c r="U39" s="116">
        <f t="shared" si="6"/>
        <v>100</v>
      </c>
      <c r="V39" s="116">
        <f t="shared" si="6"/>
        <v>100</v>
      </c>
      <c r="W39" s="116">
        <f t="shared" si="6"/>
        <v>100</v>
      </c>
      <c r="X39" s="116">
        <f t="shared" si="6"/>
        <v>100</v>
      </c>
      <c r="Y39" s="116">
        <f t="shared" si="6"/>
        <v>100</v>
      </c>
      <c r="Z39" s="116">
        <f t="shared" si="6"/>
        <v>100</v>
      </c>
      <c r="AA39" s="116">
        <f t="shared" si="6"/>
        <v>100</v>
      </c>
      <c r="AB39" s="116">
        <f t="shared" si="6"/>
        <v>100</v>
      </c>
      <c r="AC39" s="116">
        <f t="shared" si="6"/>
        <v>100</v>
      </c>
      <c r="AD39" s="116">
        <f t="shared" si="6"/>
        <v>100</v>
      </c>
    </row>
    <row r="40" spans="1:30" ht="14" thickBot="1">
      <c r="A40" s="129"/>
      <c r="B40" s="60"/>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row>
    <row r="41" spans="1:30" ht="15" thickTop="1" thickBot="1">
      <c r="A41" s="43"/>
      <c r="B41" s="103"/>
      <c r="C41" s="135" t="s">
        <v>120</v>
      </c>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row>
    <row r="42" spans="1:30" ht="14" thickTop="1">
      <c r="A42" s="43"/>
      <c r="B42" s="101"/>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row>
    <row r="43" spans="1:30">
      <c r="A43" s="43"/>
      <c r="B43" s="101" t="s">
        <v>124</v>
      </c>
      <c r="C43" s="118" t="s">
        <v>57</v>
      </c>
      <c r="D43" s="116">
        <f>(D9/C9)*100-100</f>
        <v>80.596838077252642</v>
      </c>
      <c r="E43" s="116">
        <f t="shared" ref="E43:AC53" si="7">(E9/D9)*100-100</f>
        <v>25.621533963022245</v>
      </c>
      <c r="F43" s="116">
        <f t="shared" si="7"/>
        <v>17.096554956035789</v>
      </c>
      <c r="G43" s="116">
        <f t="shared" si="7"/>
        <v>22.907413140527467</v>
      </c>
      <c r="H43" s="116">
        <f t="shared" si="7"/>
        <v>29.126230174687038</v>
      </c>
      <c r="I43" s="116">
        <f t="shared" si="7"/>
        <v>-3.5959489790692345</v>
      </c>
      <c r="J43" s="116">
        <f t="shared" si="7"/>
        <v>-2.5971052100487526</v>
      </c>
      <c r="K43" s="116">
        <f t="shared" si="7"/>
        <v>1.5346442936461813E-2</v>
      </c>
      <c r="L43" s="116">
        <f t="shared" si="7"/>
        <v>11.374004181640046</v>
      </c>
      <c r="M43" s="116">
        <f t="shared" si="7"/>
        <v>3.0327249404510326</v>
      </c>
      <c r="N43" s="116">
        <f t="shared" si="7"/>
        <v>16.674283538411146</v>
      </c>
      <c r="O43" s="116">
        <f t="shared" si="7"/>
        <v>10.485654160196603</v>
      </c>
      <c r="P43" s="116">
        <f t="shared" si="7"/>
        <v>2.8157772421875507</v>
      </c>
      <c r="Q43" s="116">
        <f t="shared" si="7"/>
        <v>-14.374156017618674</v>
      </c>
      <c r="R43" s="116">
        <f t="shared" si="7"/>
        <v>21.65545272454446</v>
      </c>
      <c r="S43" s="116">
        <f t="shared" si="7"/>
        <v>2.4303314414540864</v>
      </c>
      <c r="T43" s="116">
        <f t="shared" si="7"/>
        <v>5.1298063471013364</v>
      </c>
      <c r="U43" s="116">
        <f t="shared" si="7"/>
        <v>2.6279950113440691</v>
      </c>
      <c r="V43" s="116">
        <f t="shared" si="7"/>
        <v>9.24456703241394</v>
      </c>
      <c r="W43" s="116">
        <f t="shared" si="7"/>
        <v>5.17650002243073E-2</v>
      </c>
      <c r="X43" s="116">
        <f t="shared" si="7"/>
        <v>-1.7036404992437326</v>
      </c>
      <c r="Y43" s="116">
        <f t="shared" si="7"/>
        <v>6.1942210520315797</v>
      </c>
      <c r="Z43" s="116">
        <f t="shared" si="7"/>
        <v>6.6004866556742741</v>
      </c>
      <c r="AA43" s="116">
        <f t="shared" si="7"/>
        <v>1.6343459813898988</v>
      </c>
      <c r="AB43" s="116">
        <f t="shared" si="7"/>
        <v>-3.4817696608291442</v>
      </c>
      <c r="AC43" s="116">
        <f t="shared" si="7"/>
        <v>10.950748161336548</v>
      </c>
      <c r="AD43" s="116">
        <f>IFERROR((POWER(AC9/C9,1/27)*100)-100,"--")</f>
        <v>8.5564625042966185</v>
      </c>
    </row>
    <row r="44" spans="1:30">
      <c r="A44" s="43"/>
      <c r="B44" s="101" t="s">
        <v>485</v>
      </c>
      <c r="C44" s="118" t="s">
        <v>57</v>
      </c>
      <c r="D44" s="116">
        <f t="shared" ref="D44:S56" si="8">(D10/C10)*100-100</f>
        <v>763.7760465987418</v>
      </c>
      <c r="E44" s="116">
        <f t="shared" si="8"/>
        <v>4.2576578478020082</v>
      </c>
      <c r="F44" s="116">
        <f t="shared" si="8"/>
        <v>-10.290669205355442</v>
      </c>
      <c r="G44" s="116">
        <f t="shared" si="8"/>
        <v>18.788314059796932</v>
      </c>
      <c r="H44" s="116">
        <f t="shared" si="8"/>
        <v>16.038583572353687</v>
      </c>
      <c r="I44" s="116">
        <f t="shared" si="8"/>
        <v>-13.781036064625596</v>
      </c>
      <c r="J44" s="116">
        <f t="shared" si="8"/>
        <v>-18.567507522041808</v>
      </c>
      <c r="K44" s="116">
        <f t="shared" si="8"/>
        <v>-0.25455747448323507</v>
      </c>
      <c r="L44" s="116">
        <f t="shared" si="8"/>
        <v>96.305428612858435</v>
      </c>
      <c r="M44" s="116">
        <f t="shared" si="8"/>
        <v>55.236156763719237</v>
      </c>
      <c r="N44" s="116">
        <f t="shared" si="8"/>
        <v>42.263022967284911</v>
      </c>
      <c r="O44" s="116">
        <f t="shared" si="8"/>
        <v>31.516928886965587</v>
      </c>
      <c r="P44" s="116">
        <f t="shared" si="8"/>
        <v>10.813535916660584</v>
      </c>
      <c r="Q44" s="116">
        <f t="shared" si="8"/>
        <v>63.52534226346026</v>
      </c>
      <c r="R44" s="116">
        <f t="shared" si="8"/>
        <v>8.0260999554027705</v>
      </c>
      <c r="S44" s="116">
        <f t="shared" si="8"/>
        <v>-36.205059844341001</v>
      </c>
      <c r="T44" s="116">
        <f t="shared" si="7"/>
        <v>-9.3603790945058023</v>
      </c>
      <c r="U44" s="116">
        <f t="shared" si="7"/>
        <v>-3.0719351336544065</v>
      </c>
      <c r="V44" s="116">
        <f t="shared" si="7"/>
        <v>-10.388384843585825</v>
      </c>
      <c r="W44" s="116">
        <f t="shared" si="7"/>
        <v>-3.3897547442274174</v>
      </c>
      <c r="X44" s="116">
        <f t="shared" si="7"/>
        <v>-12.999039298611436</v>
      </c>
      <c r="Y44" s="116">
        <f t="shared" si="7"/>
        <v>-1.1160989281608238</v>
      </c>
      <c r="Z44" s="116">
        <f t="shared" si="7"/>
        <v>19.647039869430245</v>
      </c>
      <c r="AA44" s="116">
        <f t="shared" si="7"/>
        <v>-41.410806556901036</v>
      </c>
      <c r="AB44" s="116">
        <f t="shared" si="7"/>
        <v>39.754863001986791</v>
      </c>
      <c r="AC44" s="116">
        <f t="shared" si="7"/>
        <v>-28.158780464092558</v>
      </c>
      <c r="AD44" s="116">
        <f t="shared" ref="AD44:AD56" si="9">IFERROR((POWER(AC10/C10,1/27)*100)-100,"--")</f>
        <v>12.756020850313973</v>
      </c>
    </row>
    <row r="45" spans="1:30">
      <c r="A45" s="43"/>
      <c r="B45" s="101" t="s">
        <v>123</v>
      </c>
      <c r="C45" s="118" t="s">
        <v>57</v>
      </c>
      <c r="D45" s="116">
        <f t="shared" si="8"/>
        <v>408.04102162126856</v>
      </c>
      <c r="E45" s="116">
        <f t="shared" si="7"/>
        <v>409.4888801539953</v>
      </c>
      <c r="F45" s="116">
        <f t="shared" si="7"/>
        <v>1259.0457998273503</v>
      </c>
      <c r="G45" s="116">
        <f t="shared" si="7"/>
        <v>48.708445875084891</v>
      </c>
      <c r="H45" s="116">
        <f t="shared" si="7"/>
        <v>54.369622317974319</v>
      </c>
      <c r="I45" s="116">
        <f t="shared" si="7"/>
        <v>26.709748514973569</v>
      </c>
      <c r="J45" s="116">
        <f t="shared" si="7"/>
        <v>50.075438982862067</v>
      </c>
      <c r="K45" s="116">
        <f t="shared" si="7"/>
        <v>-9.027109486538734</v>
      </c>
      <c r="L45" s="116">
        <f t="shared" si="7"/>
        <v>-14.910751490576786</v>
      </c>
      <c r="M45" s="116">
        <f t="shared" si="7"/>
        <v>8.842586089601582</v>
      </c>
      <c r="N45" s="116">
        <f t="shared" si="7"/>
        <v>51.91876014708663</v>
      </c>
      <c r="O45" s="116">
        <f t="shared" si="7"/>
        <v>10.112127489280837</v>
      </c>
      <c r="P45" s="116">
        <f t="shared" si="7"/>
        <v>-25.150986796453381</v>
      </c>
      <c r="Q45" s="116">
        <f t="shared" si="7"/>
        <v>-6.2956291134997429</v>
      </c>
      <c r="R45" s="116">
        <f t="shared" si="7"/>
        <v>18.2135311215158</v>
      </c>
      <c r="S45" s="116">
        <f t="shared" si="7"/>
        <v>3.053259901406463</v>
      </c>
      <c r="T45" s="116">
        <f t="shared" si="7"/>
        <v>143.24635350931914</v>
      </c>
      <c r="U45" s="116">
        <f t="shared" si="7"/>
        <v>-19.181486230889931</v>
      </c>
      <c r="V45" s="116">
        <f t="shared" si="7"/>
        <v>-26.54897838791041</v>
      </c>
      <c r="W45" s="116">
        <f t="shared" si="7"/>
        <v>13.815651682954936</v>
      </c>
      <c r="X45" s="116">
        <f t="shared" si="7"/>
        <v>59.083557974986945</v>
      </c>
      <c r="Y45" s="116">
        <f t="shared" si="7"/>
        <v>32.875990541843834</v>
      </c>
      <c r="Z45" s="116">
        <f t="shared" si="7"/>
        <v>-34.475005248650731</v>
      </c>
      <c r="AA45" s="116">
        <f t="shared" si="7"/>
        <v>-20.815284835029757</v>
      </c>
      <c r="AB45" s="116">
        <f t="shared" si="7"/>
        <v>53.959966684104273</v>
      </c>
      <c r="AC45" s="116">
        <f t="shared" si="7"/>
        <v>-22.562628952165852</v>
      </c>
      <c r="AD45" s="116">
        <f t="shared" si="9"/>
        <v>35.92668123318677</v>
      </c>
    </row>
    <row r="46" spans="1:30">
      <c r="A46" s="43"/>
      <c r="B46" s="101" t="s">
        <v>108</v>
      </c>
      <c r="C46" s="118" t="s">
        <v>57</v>
      </c>
      <c r="D46" s="116">
        <f t="shared" si="8"/>
        <v>182.03824978522823</v>
      </c>
      <c r="E46" s="116">
        <f t="shared" si="7"/>
        <v>-3.2976504307760166</v>
      </c>
      <c r="F46" s="116">
        <f t="shared" si="7"/>
        <v>-15.167852173444047</v>
      </c>
      <c r="G46" s="116">
        <f t="shared" si="7"/>
        <v>-16.773766776763466</v>
      </c>
      <c r="H46" s="116">
        <f t="shared" si="7"/>
        <v>6.1490278521411028</v>
      </c>
      <c r="I46" s="116">
        <f t="shared" si="7"/>
        <v>5.5231702335854322</v>
      </c>
      <c r="J46" s="116">
        <f t="shared" si="7"/>
        <v>43.872039011930127</v>
      </c>
      <c r="K46" s="116">
        <f t="shared" si="7"/>
        <v>-11.825492770346244</v>
      </c>
      <c r="L46" s="116">
        <f t="shared" si="7"/>
        <v>85.718851827046336</v>
      </c>
      <c r="M46" s="116">
        <f t="shared" si="7"/>
        <v>102.17197083314579</v>
      </c>
      <c r="N46" s="116">
        <f t="shared" si="7"/>
        <v>37.814928987447928</v>
      </c>
      <c r="O46" s="116">
        <f t="shared" si="7"/>
        <v>11.889936914993953</v>
      </c>
      <c r="P46" s="116">
        <f t="shared" si="7"/>
        <v>14.258563225595495</v>
      </c>
      <c r="Q46" s="116">
        <f t="shared" si="7"/>
        <v>-39.898154973895693</v>
      </c>
      <c r="R46" s="116">
        <f t="shared" si="7"/>
        <v>26.884167780319927</v>
      </c>
      <c r="S46" s="116">
        <f t="shared" si="7"/>
        <v>8.9481440924307236</v>
      </c>
      <c r="T46" s="116">
        <f t="shared" si="7"/>
        <v>9.3081112225515028</v>
      </c>
      <c r="U46" s="116">
        <f t="shared" si="7"/>
        <v>0.45462556125271192</v>
      </c>
      <c r="V46" s="116">
        <f t="shared" si="7"/>
        <v>-20.655694831737577</v>
      </c>
      <c r="W46" s="116">
        <f t="shared" si="7"/>
        <v>-19.242801988144578</v>
      </c>
      <c r="X46" s="116">
        <f t="shared" si="7"/>
        <v>-20.124800335891862</v>
      </c>
      <c r="Y46" s="116">
        <f t="shared" si="7"/>
        <v>45.210769090997047</v>
      </c>
      <c r="Z46" s="116">
        <f t="shared" si="7"/>
        <v>4.7102578640073318</v>
      </c>
      <c r="AA46" s="116">
        <f t="shared" si="7"/>
        <v>-25.527663931926298</v>
      </c>
      <c r="AB46" s="116">
        <f t="shared" si="7"/>
        <v>-10.187572832742234</v>
      </c>
      <c r="AC46" s="116">
        <f t="shared" si="7"/>
        <v>12.901934979424155</v>
      </c>
      <c r="AD46" s="116">
        <f t="shared" si="9"/>
        <v>8.7813429596918837</v>
      </c>
    </row>
    <row r="47" spans="1:30">
      <c r="A47" s="43"/>
      <c r="B47" s="101" t="s">
        <v>109</v>
      </c>
      <c r="C47" s="118" t="s">
        <v>57</v>
      </c>
      <c r="D47" s="116">
        <f t="shared" si="8"/>
        <v>119.94227488348992</v>
      </c>
      <c r="E47" s="116">
        <f t="shared" si="7"/>
        <v>-15.01299231307101</v>
      </c>
      <c r="F47" s="116">
        <f t="shared" si="7"/>
        <v>8.4406998411738527</v>
      </c>
      <c r="G47" s="116">
        <f t="shared" si="7"/>
        <v>33.714474872346671</v>
      </c>
      <c r="H47" s="116">
        <f t="shared" si="7"/>
        <v>-6.9394052929136762</v>
      </c>
      <c r="I47" s="116">
        <f t="shared" si="7"/>
        <v>11.843776535919105</v>
      </c>
      <c r="J47" s="116">
        <f t="shared" si="7"/>
        <v>58.93124118150962</v>
      </c>
      <c r="K47" s="116">
        <f t="shared" si="7"/>
        <v>16.393594945651841</v>
      </c>
      <c r="L47" s="116">
        <f t="shared" si="7"/>
        <v>28.42604558827378</v>
      </c>
      <c r="M47" s="116">
        <f t="shared" si="7"/>
        <v>76.667931780247528</v>
      </c>
      <c r="N47" s="116">
        <f t="shared" si="7"/>
        <v>34.468763235447597</v>
      </c>
      <c r="O47" s="116">
        <f t="shared" si="7"/>
        <v>17.398317255519572</v>
      </c>
      <c r="P47" s="116">
        <f t="shared" si="7"/>
        <v>33.729689446000975</v>
      </c>
      <c r="Q47" s="116">
        <f t="shared" si="7"/>
        <v>-20.339222958125617</v>
      </c>
      <c r="R47" s="116">
        <f t="shared" si="7"/>
        <v>49.571734197443931</v>
      </c>
      <c r="S47" s="116">
        <f t="shared" si="7"/>
        <v>-10.429291433528718</v>
      </c>
      <c r="T47" s="116">
        <f t="shared" si="7"/>
        <v>15.261252808994158</v>
      </c>
      <c r="U47" s="116">
        <f t="shared" si="7"/>
        <v>-22.031556474160993</v>
      </c>
      <c r="V47" s="116">
        <f t="shared" si="7"/>
        <v>-10.647350311771064</v>
      </c>
      <c r="W47" s="116">
        <f t="shared" si="7"/>
        <v>-3.0698067910771982</v>
      </c>
      <c r="X47" s="116">
        <f t="shared" si="7"/>
        <v>-19.25649386858251</v>
      </c>
      <c r="Y47" s="116">
        <f t="shared" si="7"/>
        <v>-45.675336838571226</v>
      </c>
      <c r="Z47" s="116">
        <f t="shared" si="7"/>
        <v>22.816716436958373</v>
      </c>
      <c r="AA47" s="116">
        <f t="shared" si="7"/>
        <v>-31.960776731598912</v>
      </c>
      <c r="AB47" s="116">
        <f t="shared" si="7"/>
        <v>18.967617278541454</v>
      </c>
      <c r="AC47" s="116">
        <f t="shared" si="7"/>
        <v>29.243200905331491</v>
      </c>
      <c r="AD47" s="116">
        <f t="shared" si="9"/>
        <v>9.5380643402273648</v>
      </c>
    </row>
    <row r="48" spans="1:30">
      <c r="A48" s="43"/>
      <c r="B48" s="101" t="s">
        <v>110</v>
      </c>
      <c r="C48" s="118" t="s">
        <v>57</v>
      </c>
      <c r="D48" s="116">
        <f t="shared" si="8"/>
        <v>69.064530918641623</v>
      </c>
      <c r="E48" s="116">
        <f t="shared" si="7"/>
        <v>299.97012179966111</v>
      </c>
      <c r="F48" s="116">
        <f t="shared" si="7"/>
        <v>-29.047220834609774</v>
      </c>
      <c r="G48" s="116">
        <f t="shared" si="7"/>
        <v>202.86801658593254</v>
      </c>
      <c r="H48" s="116">
        <f t="shared" si="7"/>
        <v>-25.061270602579242</v>
      </c>
      <c r="I48" s="116">
        <f t="shared" si="7"/>
        <v>1.6877040792018505</v>
      </c>
      <c r="J48" s="116">
        <f t="shared" si="7"/>
        <v>-36.752744732722121</v>
      </c>
      <c r="K48" s="116">
        <f t="shared" si="7"/>
        <v>25.186246700845061</v>
      </c>
      <c r="L48" s="116">
        <f t="shared" si="7"/>
        <v>60.185247302509367</v>
      </c>
      <c r="M48" s="116">
        <f t="shared" si="7"/>
        <v>63.953419354661577</v>
      </c>
      <c r="N48" s="116">
        <f t="shared" si="7"/>
        <v>25.033634752570364</v>
      </c>
      <c r="O48" s="116">
        <f t="shared" si="7"/>
        <v>23.63471745692172</v>
      </c>
      <c r="P48" s="116">
        <f t="shared" si="7"/>
        <v>27.728861457906405</v>
      </c>
      <c r="Q48" s="116">
        <f t="shared" si="7"/>
        <v>-43.765489893478829</v>
      </c>
      <c r="R48" s="116">
        <f t="shared" si="7"/>
        <v>32.11430105160818</v>
      </c>
      <c r="S48" s="116">
        <f t="shared" si="7"/>
        <v>-10.036266076934169</v>
      </c>
      <c r="T48" s="116">
        <f t="shared" si="7"/>
        <v>27.020916397116565</v>
      </c>
      <c r="U48" s="116">
        <f t="shared" si="7"/>
        <v>-10.245494520444211</v>
      </c>
      <c r="V48" s="116">
        <f t="shared" si="7"/>
        <v>6.1003857336279026</v>
      </c>
      <c r="W48" s="116">
        <f t="shared" si="7"/>
        <v>-0.17596380492297214</v>
      </c>
      <c r="X48" s="116">
        <f t="shared" si="7"/>
        <v>-7.6126669298999019</v>
      </c>
      <c r="Y48" s="116">
        <f t="shared" si="7"/>
        <v>0.82068818158840884</v>
      </c>
      <c r="Z48" s="116">
        <f t="shared" si="7"/>
        <v>26.470993809924479</v>
      </c>
      <c r="AA48" s="116">
        <f t="shared" si="7"/>
        <v>-24.378991437698645</v>
      </c>
      <c r="AB48" s="116">
        <f t="shared" si="7"/>
        <v>12.208457912501274</v>
      </c>
      <c r="AC48" s="116">
        <f t="shared" si="7"/>
        <v>20.67169791857242</v>
      </c>
      <c r="AD48" s="116">
        <f t="shared" si="9"/>
        <v>15.070280048522378</v>
      </c>
    </row>
    <row r="49" spans="1:30">
      <c r="A49" s="43"/>
      <c r="B49" s="101" t="s">
        <v>111</v>
      </c>
      <c r="C49" s="118" t="s">
        <v>57</v>
      </c>
      <c r="D49" s="116">
        <f t="shared" si="8"/>
        <v>-32.244847782580507</v>
      </c>
      <c r="E49" s="116">
        <f t="shared" si="7"/>
        <v>75.424357473185808</v>
      </c>
      <c r="F49" s="116">
        <f t="shared" si="7"/>
        <v>-23.029878564005429</v>
      </c>
      <c r="G49" s="116">
        <f t="shared" si="7"/>
        <v>178.67743985755573</v>
      </c>
      <c r="H49" s="116">
        <f t="shared" si="7"/>
        <v>-8.8425106612688467</v>
      </c>
      <c r="I49" s="116">
        <f t="shared" si="7"/>
        <v>-39.096158612003826</v>
      </c>
      <c r="J49" s="116">
        <f t="shared" si="7"/>
        <v>33.910383265314067</v>
      </c>
      <c r="K49" s="116">
        <f t="shared" si="7"/>
        <v>12.914709551120708</v>
      </c>
      <c r="L49" s="116">
        <f t="shared" si="7"/>
        <v>39.381755480612668</v>
      </c>
      <c r="M49" s="116">
        <f t="shared" si="7"/>
        <v>59.716260065736435</v>
      </c>
      <c r="N49" s="116">
        <f t="shared" si="7"/>
        <v>41.466203716707241</v>
      </c>
      <c r="O49" s="116">
        <f t="shared" si="7"/>
        <v>55.133701865404305</v>
      </c>
      <c r="P49" s="116">
        <f t="shared" si="7"/>
        <v>5.8842429576691586</v>
      </c>
      <c r="Q49" s="116">
        <f t="shared" si="7"/>
        <v>-45.5803468295085</v>
      </c>
      <c r="R49" s="116">
        <f t="shared" si="7"/>
        <v>17.307414502197261</v>
      </c>
      <c r="S49" s="116">
        <f t="shared" si="7"/>
        <v>-2.2789945346135028</v>
      </c>
      <c r="T49" s="116">
        <f t="shared" si="7"/>
        <v>-3.7439633325229096</v>
      </c>
      <c r="U49" s="116">
        <f t="shared" si="7"/>
        <v>-2.0381927583733983</v>
      </c>
      <c r="V49" s="116">
        <f t="shared" si="7"/>
        <v>33.283727910387285</v>
      </c>
      <c r="W49" s="116">
        <f t="shared" si="7"/>
        <v>13.856727778771301</v>
      </c>
      <c r="X49" s="116">
        <f t="shared" si="7"/>
        <v>-31.029978640648153</v>
      </c>
      <c r="Y49" s="116">
        <f t="shared" si="7"/>
        <v>-28.146701377610981</v>
      </c>
      <c r="Z49" s="116">
        <f t="shared" si="7"/>
        <v>92.842500197019774</v>
      </c>
      <c r="AA49" s="116">
        <f t="shared" si="7"/>
        <v>-44.219549291826553</v>
      </c>
      <c r="AB49" s="116">
        <f t="shared" si="7"/>
        <v>46.581879643895348</v>
      </c>
      <c r="AC49" s="116">
        <f t="shared" si="7"/>
        <v>46.194567513168522</v>
      </c>
      <c r="AD49" s="116">
        <f t="shared" si="9"/>
        <v>9.3928041814148173</v>
      </c>
    </row>
    <row r="50" spans="1:30">
      <c r="A50" s="43"/>
      <c r="B50" s="101" t="s">
        <v>112</v>
      </c>
      <c r="C50" s="118" t="s">
        <v>57</v>
      </c>
      <c r="D50" s="116">
        <f t="shared" si="8"/>
        <v>94.046098277340292</v>
      </c>
      <c r="E50" s="116">
        <f t="shared" si="7"/>
        <v>309.05422634368114</v>
      </c>
      <c r="F50" s="116">
        <f t="shared" si="7"/>
        <v>-28.59053718186388</v>
      </c>
      <c r="G50" s="116">
        <f t="shared" si="7"/>
        <v>20.038732518427722</v>
      </c>
      <c r="H50" s="116">
        <f t="shared" si="7"/>
        <v>-45.722209964211103</v>
      </c>
      <c r="I50" s="116">
        <f t="shared" si="7"/>
        <v>-0.27075749163323337</v>
      </c>
      <c r="J50" s="116">
        <f t="shared" si="7"/>
        <v>-4.8408697298396532</v>
      </c>
      <c r="K50" s="116">
        <f t="shared" si="7"/>
        <v>365.60758452148502</v>
      </c>
      <c r="L50" s="116">
        <f t="shared" si="7"/>
        <v>53.038237103167262</v>
      </c>
      <c r="M50" s="116">
        <f t="shared" si="7"/>
        <v>45.206171857517688</v>
      </c>
      <c r="N50" s="116">
        <f t="shared" si="7"/>
        <v>41.377071433427574</v>
      </c>
      <c r="O50" s="116">
        <f t="shared" si="7"/>
        <v>21.753667173027111</v>
      </c>
      <c r="P50" s="116">
        <f t="shared" si="7"/>
        <v>-4.4419385298255349</v>
      </c>
      <c r="Q50" s="116">
        <f t="shared" si="7"/>
        <v>17.27797610780317</v>
      </c>
      <c r="R50" s="116">
        <f t="shared" si="7"/>
        <v>0.14427763917355207</v>
      </c>
      <c r="S50" s="116">
        <f t="shared" si="7"/>
        <v>-15.792513173587906</v>
      </c>
      <c r="T50" s="116">
        <f t="shared" si="7"/>
        <v>22.138722410860296</v>
      </c>
      <c r="U50" s="116">
        <f t="shared" si="7"/>
        <v>-9.1683481933000195</v>
      </c>
      <c r="V50" s="116">
        <f t="shared" si="7"/>
        <v>2.7722662675369918</v>
      </c>
      <c r="W50" s="116">
        <f t="shared" si="7"/>
        <v>4.1837901495289884</v>
      </c>
      <c r="X50" s="116">
        <f t="shared" si="7"/>
        <v>14.393723819581169</v>
      </c>
      <c r="Y50" s="116">
        <f t="shared" si="7"/>
        <v>-19.557476872730859</v>
      </c>
      <c r="Z50" s="116">
        <f t="shared" si="7"/>
        <v>33.898933603957317</v>
      </c>
      <c r="AA50" s="116">
        <f t="shared" si="7"/>
        <v>-43.550268359836053</v>
      </c>
      <c r="AB50" s="116">
        <f t="shared" si="7"/>
        <v>40.084295391340873</v>
      </c>
      <c r="AC50" s="116">
        <f t="shared" si="7"/>
        <v>51.542563280454516</v>
      </c>
      <c r="AD50" s="116">
        <f t="shared" si="9"/>
        <v>18.746909155964687</v>
      </c>
    </row>
    <row r="51" spans="1:30">
      <c r="A51" s="43"/>
      <c r="B51" s="101" t="s">
        <v>113</v>
      </c>
      <c r="C51" s="118" t="s">
        <v>57</v>
      </c>
      <c r="D51" s="116">
        <f t="shared" si="8"/>
        <v>158.97305851555177</v>
      </c>
      <c r="E51" s="116">
        <f t="shared" si="7"/>
        <v>-48.267434512268416</v>
      </c>
      <c r="F51" s="116">
        <f t="shared" si="7"/>
        <v>2.3937524758078155</v>
      </c>
      <c r="G51" s="116">
        <f t="shared" si="7"/>
        <v>81.61611965101784</v>
      </c>
      <c r="H51" s="116">
        <f t="shared" si="7"/>
        <v>-32.91066230004536</v>
      </c>
      <c r="I51" s="116">
        <f t="shared" si="7"/>
        <v>101.75109407536164</v>
      </c>
      <c r="J51" s="116">
        <f t="shared" si="7"/>
        <v>10.289161726365052</v>
      </c>
      <c r="K51" s="116">
        <f t="shared" si="7"/>
        <v>192.73755975765857</v>
      </c>
      <c r="L51" s="116">
        <f t="shared" si="7"/>
        <v>74.987429602170295</v>
      </c>
      <c r="M51" s="116">
        <f t="shared" si="7"/>
        <v>101.52693477391392</v>
      </c>
      <c r="N51" s="116">
        <f t="shared" si="7"/>
        <v>46.236595211153201</v>
      </c>
      <c r="O51" s="116">
        <f t="shared" si="7"/>
        <v>-53.960783445776087</v>
      </c>
      <c r="P51" s="116">
        <f t="shared" si="7"/>
        <v>1.685188769291841</v>
      </c>
      <c r="Q51" s="116">
        <f t="shared" si="7"/>
        <v>-39.570719806341103</v>
      </c>
      <c r="R51" s="116">
        <f t="shared" si="7"/>
        <v>39.310808176630474</v>
      </c>
      <c r="S51" s="116">
        <f t="shared" si="7"/>
        <v>8.0622096171979933</v>
      </c>
      <c r="T51" s="116">
        <f t="shared" si="7"/>
        <v>391.50143544743196</v>
      </c>
      <c r="U51" s="116">
        <f t="shared" si="7"/>
        <v>11.306252026738832</v>
      </c>
      <c r="V51" s="116">
        <f t="shared" si="7"/>
        <v>4.0517399827932223</v>
      </c>
      <c r="W51" s="116">
        <f t="shared" si="7"/>
        <v>26.510254705184693</v>
      </c>
      <c r="X51" s="116">
        <f t="shared" si="7"/>
        <v>5.0497415917138255</v>
      </c>
      <c r="Y51" s="116">
        <f t="shared" si="7"/>
        <v>-80.867285873843514</v>
      </c>
      <c r="Z51" s="116">
        <f t="shared" si="7"/>
        <v>108.54986989564358</v>
      </c>
      <c r="AA51" s="116">
        <f t="shared" si="7"/>
        <v>-47.971720892263207</v>
      </c>
      <c r="AB51" s="116">
        <f t="shared" si="7"/>
        <v>21.411431994243358</v>
      </c>
      <c r="AC51" s="116">
        <f t="shared" si="7"/>
        <v>60.365331227566145</v>
      </c>
      <c r="AD51" s="116">
        <f t="shared" si="9"/>
        <v>17.229786594005333</v>
      </c>
    </row>
    <row r="52" spans="1:30">
      <c r="A52" s="43"/>
      <c r="B52" s="101" t="s">
        <v>114</v>
      </c>
      <c r="C52" s="118" t="s">
        <v>57</v>
      </c>
      <c r="D52" s="116">
        <f t="shared" si="8"/>
        <v>46.133155851211995</v>
      </c>
      <c r="E52" s="116">
        <f t="shared" si="7"/>
        <v>90.688176712006566</v>
      </c>
      <c r="F52" s="116">
        <f t="shared" si="7"/>
        <v>0.50630656574577415</v>
      </c>
      <c r="G52" s="116">
        <f t="shared" si="7"/>
        <v>15.868772355391684</v>
      </c>
      <c r="H52" s="116">
        <f t="shared" si="7"/>
        <v>19.414529014090334</v>
      </c>
      <c r="I52" s="116">
        <f t="shared" si="7"/>
        <v>27.865816051067682</v>
      </c>
      <c r="J52" s="116">
        <f t="shared" si="7"/>
        <v>-8.1238177049158509</v>
      </c>
      <c r="K52" s="116">
        <f t="shared" si="7"/>
        <v>16.059894513584226</v>
      </c>
      <c r="L52" s="116">
        <f t="shared" si="7"/>
        <v>26.9120380209053</v>
      </c>
      <c r="M52" s="116">
        <f t="shared" si="7"/>
        <v>12.267817428696432</v>
      </c>
      <c r="N52" s="116">
        <f t="shared" si="7"/>
        <v>26.166052383848211</v>
      </c>
      <c r="O52" s="116">
        <f t="shared" si="7"/>
        <v>40.395620943150277</v>
      </c>
      <c r="P52" s="116">
        <f t="shared" si="7"/>
        <v>27.362739300275223</v>
      </c>
      <c r="Q52" s="116">
        <f t="shared" si="7"/>
        <v>-27.663123434463273</v>
      </c>
      <c r="R52" s="116">
        <f t="shared" si="7"/>
        <v>69.032292093049477</v>
      </c>
      <c r="S52" s="116">
        <f t="shared" si="7"/>
        <v>36.235323246746134</v>
      </c>
      <c r="T52" s="116">
        <f t="shared" si="7"/>
        <v>-15.493468440699573</v>
      </c>
      <c r="U52" s="116">
        <f t="shared" si="7"/>
        <v>6.7327253650151704</v>
      </c>
      <c r="V52" s="116">
        <f t="shared" si="7"/>
        <v>-19.487709766908296</v>
      </c>
      <c r="W52" s="116">
        <f t="shared" si="7"/>
        <v>-7.4181134496518126</v>
      </c>
      <c r="X52" s="116">
        <f t="shared" si="7"/>
        <v>-23.717516828231084</v>
      </c>
      <c r="Y52" s="116">
        <f t="shared" si="7"/>
        <v>-12.97020919612703</v>
      </c>
      <c r="Z52" s="116">
        <f t="shared" si="7"/>
        <v>4.9292524808757889</v>
      </c>
      <c r="AA52" s="116">
        <f t="shared" si="7"/>
        <v>-26.051136868285212</v>
      </c>
      <c r="AB52" s="116">
        <f t="shared" si="7"/>
        <v>12.428828862298175</v>
      </c>
      <c r="AC52" s="116">
        <f t="shared" si="7"/>
        <v>-2.0129774096838133</v>
      </c>
      <c r="AD52" s="116">
        <f t="shared" si="9"/>
        <v>9.210958299451292</v>
      </c>
    </row>
    <row r="53" spans="1:30">
      <c r="A53" s="43"/>
      <c r="B53" s="102" t="s">
        <v>115</v>
      </c>
      <c r="C53" s="118" t="s">
        <v>57</v>
      </c>
      <c r="D53" s="116">
        <f t="shared" si="8"/>
        <v>183.25659571579098</v>
      </c>
      <c r="E53" s="116">
        <f t="shared" si="7"/>
        <v>-58.242073233533681</v>
      </c>
      <c r="F53" s="116">
        <f t="shared" si="7"/>
        <v>53.419325373049901</v>
      </c>
      <c r="G53" s="116">
        <f t="shared" si="7"/>
        <v>-38.336653873613955</v>
      </c>
      <c r="H53" s="116">
        <f t="shared" si="7"/>
        <v>16.973420509443528</v>
      </c>
      <c r="I53" s="116">
        <f t="shared" si="7"/>
        <v>35.617009905381053</v>
      </c>
      <c r="J53" s="116">
        <f t="shared" si="7"/>
        <v>180.09734895008222</v>
      </c>
      <c r="K53" s="116">
        <f t="shared" si="7"/>
        <v>4.0204893645042716</v>
      </c>
      <c r="L53" s="116">
        <f t="shared" si="7"/>
        <v>14.704031775803699</v>
      </c>
      <c r="M53" s="116">
        <f t="shared" si="7"/>
        <v>95.808360476277841</v>
      </c>
      <c r="N53" s="116">
        <f t="shared" si="7"/>
        <v>34.741445017920256</v>
      </c>
      <c r="O53" s="116">
        <f t="shared" si="7"/>
        <v>19.594055054553579</v>
      </c>
      <c r="P53" s="116">
        <f t="shared" si="7"/>
        <v>45.309042336003557</v>
      </c>
      <c r="Q53" s="116">
        <f t="shared" si="7"/>
        <v>-12.678595170076946</v>
      </c>
      <c r="R53" s="116">
        <f t="shared" si="7"/>
        <v>55.960433682941954</v>
      </c>
      <c r="S53" s="116">
        <f t="shared" si="7"/>
        <v>-16.039889830940325</v>
      </c>
      <c r="T53" s="116">
        <f t="shared" si="7"/>
        <v>7.2436259822886484</v>
      </c>
      <c r="U53" s="116">
        <f t="shared" si="7"/>
        <v>-34.491794955053862</v>
      </c>
      <c r="V53" s="116">
        <f t="shared" si="7"/>
        <v>-20.604549178341003</v>
      </c>
      <c r="W53" s="116">
        <f t="shared" si="7"/>
        <v>-16.189379610548926</v>
      </c>
      <c r="X53" s="116">
        <f t="shared" si="7"/>
        <v>-35.742567134639202</v>
      </c>
      <c r="Y53" s="116">
        <f t="shared" ref="E53:AC56" si="10">(Y19/X19)*100-100</f>
        <v>-54.639078686784202</v>
      </c>
      <c r="Z53" s="116">
        <f t="shared" si="10"/>
        <v>-29.16911511464059</v>
      </c>
      <c r="AA53" s="116">
        <f t="shared" si="10"/>
        <v>-14.6118417932028</v>
      </c>
      <c r="AB53" s="116">
        <f t="shared" si="10"/>
        <v>7.1161732763102208</v>
      </c>
      <c r="AC53" s="116">
        <f t="shared" si="10"/>
        <v>17.577894618119757</v>
      </c>
      <c r="AD53" s="116">
        <f t="shared" si="9"/>
        <v>4.435900264171849</v>
      </c>
    </row>
    <row r="54" spans="1:30">
      <c r="A54" s="43"/>
      <c r="B54" s="101" t="s">
        <v>116</v>
      </c>
      <c r="C54" s="118" t="s">
        <v>57</v>
      </c>
      <c r="D54" s="116">
        <f t="shared" si="8"/>
        <v>85.329537211749994</v>
      </c>
      <c r="E54" s="116">
        <f t="shared" si="10"/>
        <v>24.392323447102754</v>
      </c>
      <c r="F54" s="116">
        <f t="shared" si="10"/>
        <v>16.193545837325729</v>
      </c>
      <c r="G54" s="116">
        <f t="shared" si="10"/>
        <v>22.263981074554167</v>
      </c>
      <c r="H54" s="116">
        <f t="shared" si="10"/>
        <v>28.787530372492768</v>
      </c>
      <c r="I54" s="116">
        <f t="shared" si="10"/>
        <v>-3.5107032532531548</v>
      </c>
      <c r="J54" s="116">
        <f t="shared" si="10"/>
        <v>-2.0272714669478944</v>
      </c>
      <c r="K54" s="116">
        <f t="shared" si="10"/>
        <v>-0.22951037378764738</v>
      </c>
      <c r="L54" s="116">
        <f t="shared" si="10"/>
        <v>12.857260331150002</v>
      </c>
      <c r="M54" s="116">
        <f t="shared" si="10"/>
        <v>5.93797557971331</v>
      </c>
      <c r="N54" s="116">
        <f t="shared" si="10"/>
        <v>18.252135362978962</v>
      </c>
      <c r="O54" s="116">
        <f t="shared" si="10"/>
        <v>11.065715193483115</v>
      </c>
      <c r="P54" s="116">
        <f t="shared" si="10"/>
        <v>3.4202121512686006</v>
      </c>
      <c r="Q54" s="116">
        <f t="shared" si="10"/>
        <v>-13.287636849413232</v>
      </c>
      <c r="R54" s="116">
        <f t="shared" si="10"/>
        <v>21.034246937123854</v>
      </c>
      <c r="S54" s="116">
        <f t="shared" si="10"/>
        <v>0.66837410069264536</v>
      </c>
      <c r="T54" s="116">
        <f t="shared" si="10"/>
        <v>5.5358136724985627</v>
      </c>
      <c r="U54" s="116">
        <f t="shared" si="10"/>
        <v>2.1125298521722584</v>
      </c>
      <c r="V54" s="116">
        <f t="shared" si="10"/>
        <v>7.0920428564079714</v>
      </c>
      <c r="W54" s="116">
        <f t="shared" si="10"/>
        <v>-0.5528205455311479</v>
      </c>
      <c r="X54" s="116">
        <f t="shared" si="10"/>
        <v>-1.9814891251442361</v>
      </c>
      <c r="Y54" s="116">
        <f t="shared" si="10"/>
        <v>7.1936619575971008</v>
      </c>
      <c r="Z54" s="116">
        <f t="shared" si="10"/>
        <v>6.1730885421123389</v>
      </c>
      <c r="AA54" s="116">
        <f t="shared" si="10"/>
        <v>-0.20833938965520815</v>
      </c>
      <c r="AB54" s="116">
        <f t="shared" si="10"/>
        <v>-2.6923998221032264</v>
      </c>
      <c r="AC54" s="116">
        <f t="shared" si="10"/>
        <v>9.9363890467196683</v>
      </c>
      <c r="AD54" s="116">
        <f t="shared" si="9"/>
        <v>8.6225486194624352</v>
      </c>
    </row>
    <row r="55" spans="1:30">
      <c r="A55" s="129"/>
      <c r="B55" s="101" t="s">
        <v>117</v>
      </c>
      <c r="C55" s="118" t="s">
        <v>57</v>
      </c>
      <c r="D55" s="116">
        <f t="shared" si="8"/>
        <v>29.150472514224901</v>
      </c>
      <c r="E55" s="116">
        <f t="shared" si="10"/>
        <v>26.368155061031231</v>
      </c>
      <c r="F55" s="116">
        <f t="shared" si="10"/>
        <v>-1.2001687845581017</v>
      </c>
      <c r="G55" s="116">
        <f t="shared" si="10"/>
        <v>24.110792058019385</v>
      </c>
      <c r="H55" s="116">
        <f t="shared" si="10"/>
        <v>21.810800045556135</v>
      </c>
      <c r="I55" s="116">
        <f t="shared" si="10"/>
        <v>-26.787669790347607</v>
      </c>
      <c r="J55" s="116">
        <f t="shared" si="10"/>
        <v>-30.922388199764455</v>
      </c>
      <c r="K55" s="116">
        <f t="shared" si="10"/>
        <v>2.0399577074888668</v>
      </c>
      <c r="L55" s="116">
        <f t="shared" si="10"/>
        <v>53.22840000746038</v>
      </c>
      <c r="M55" s="116">
        <f t="shared" si="10"/>
        <v>27.563513606542671</v>
      </c>
      <c r="N55" s="116">
        <f t="shared" si="10"/>
        <v>-17.595196883245293</v>
      </c>
      <c r="O55" s="116">
        <f t="shared" si="10"/>
        <v>-54.353867346882581</v>
      </c>
      <c r="P55" s="116">
        <f t="shared" si="10"/>
        <v>148.14386217575836</v>
      </c>
      <c r="Q55" s="116">
        <f t="shared" si="10"/>
        <v>-35.065280476970159</v>
      </c>
      <c r="R55" s="116">
        <f t="shared" si="10"/>
        <v>25.600926442286394</v>
      </c>
      <c r="S55" s="116">
        <f t="shared" si="10"/>
        <v>-1.5999205150529576</v>
      </c>
      <c r="T55" s="116">
        <f t="shared" si="10"/>
        <v>34.588499608227039</v>
      </c>
      <c r="U55" s="116">
        <f t="shared" si="10"/>
        <v>3.5749837059532865</v>
      </c>
      <c r="V55" s="116">
        <f t="shared" si="10"/>
        <v>-23.976758864713645</v>
      </c>
      <c r="W55" s="116">
        <f t="shared" si="10"/>
        <v>4.990552898412389</v>
      </c>
      <c r="X55" s="116">
        <f t="shared" si="10"/>
        <v>-12.667143173907363</v>
      </c>
      <c r="Y55" s="116">
        <f t="shared" si="10"/>
        <v>12.477281873187437</v>
      </c>
      <c r="Z55" s="116">
        <f t="shared" si="10"/>
        <v>-3.8013414040827627</v>
      </c>
      <c r="AA55" s="116">
        <f t="shared" si="10"/>
        <v>-24.864309957925215</v>
      </c>
      <c r="AB55" s="116">
        <f t="shared" si="10"/>
        <v>21.015241491374283</v>
      </c>
      <c r="AC55" s="116">
        <f t="shared" si="10"/>
        <v>-24.655107030104119</v>
      </c>
      <c r="AD55" s="116">
        <f t="shared" si="9"/>
        <v>1.0525730085589657</v>
      </c>
    </row>
    <row r="56" spans="1:30">
      <c r="A56" s="43"/>
      <c r="B56" s="101" t="s">
        <v>118</v>
      </c>
      <c r="C56" s="118" t="s">
        <v>57</v>
      </c>
      <c r="D56" s="116">
        <f t="shared" si="8"/>
        <v>70.968689528489278</v>
      </c>
      <c r="E56" s="116">
        <f t="shared" si="10"/>
        <v>24.773858916223389</v>
      </c>
      <c r="F56" s="116">
        <f t="shared" si="10"/>
        <v>12.791882208810051</v>
      </c>
      <c r="G56" s="116">
        <f t="shared" si="10"/>
        <v>22.580354381109174</v>
      </c>
      <c r="H56" s="116">
        <f t="shared" si="10"/>
        <v>27.577439470102178</v>
      </c>
      <c r="I56" s="116">
        <f t="shared" si="10"/>
        <v>-7.3655254927436857</v>
      </c>
      <c r="J56" s="116">
        <f t="shared" si="10"/>
        <v>-5.8092060681163815</v>
      </c>
      <c r="K56" s="116">
        <f t="shared" si="10"/>
        <v>-1.166793160250279E-2</v>
      </c>
      <c r="L56" s="116">
        <f t="shared" si="10"/>
        <v>16.811931465160626</v>
      </c>
      <c r="M56" s="116">
        <f t="shared" si="10"/>
        <v>8.7167823425536852</v>
      </c>
      <c r="N56" s="116">
        <f t="shared" si="10"/>
        <v>12.847353758586365</v>
      </c>
      <c r="O56" s="116">
        <f t="shared" si="10"/>
        <v>3.8630998180582736</v>
      </c>
      <c r="P56" s="116">
        <f t="shared" si="10"/>
        <v>10.422898432159442</v>
      </c>
      <c r="Q56" s="116">
        <f t="shared" si="10"/>
        <v>-15.655630016367112</v>
      </c>
      <c r="R56" s="116">
        <f t="shared" si="10"/>
        <v>21.416535197884528</v>
      </c>
      <c r="S56" s="116">
        <f t="shared" si="10"/>
        <v>0.47194542086077718</v>
      </c>
      <c r="T56" s="116">
        <f t="shared" si="10"/>
        <v>7.9998230878060639</v>
      </c>
      <c r="U56" s="116">
        <f t="shared" si="10"/>
        <v>2.2670991209754874</v>
      </c>
      <c r="V56" s="116">
        <f t="shared" si="10"/>
        <v>3.7663325119473541</v>
      </c>
      <c r="W56" s="116">
        <f t="shared" si="10"/>
        <v>-0.11808618379659208</v>
      </c>
      <c r="X56" s="116">
        <f t="shared" si="10"/>
        <v>-2.8623641744594437</v>
      </c>
      <c r="Y56" s="116">
        <f t="shared" si="10"/>
        <v>7.5852549445617257</v>
      </c>
      <c r="Z56" s="116">
        <f t="shared" si="10"/>
        <v>5.4002238260757167</v>
      </c>
      <c r="AA56" s="116">
        <f t="shared" si="10"/>
        <v>-1.952012146850052</v>
      </c>
      <c r="AB56" s="116">
        <f t="shared" si="10"/>
        <v>-1.407590079808358</v>
      </c>
      <c r="AC56" s="116">
        <f t="shared" si="10"/>
        <v>7.6353901618338966</v>
      </c>
      <c r="AD56" s="116">
        <f t="shared" si="9"/>
        <v>7.6312735030147394</v>
      </c>
    </row>
    <row r="57" spans="1:30" ht="14" thickBot="1">
      <c r="A57" s="7"/>
      <c r="B57" s="7"/>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row>
    <row r="58" spans="1:30" ht="14" thickTop="1">
      <c r="A58" s="33" t="s">
        <v>506</v>
      </c>
      <c r="B58" s="33"/>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row>
  </sheetData>
  <mergeCells count="5">
    <mergeCell ref="A2:AD2"/>
    <mergeCell ref="A4:AD4"/>
    <mergeCell ref="C7:AD7"/>
    <mergeCell ref="C24:AD24"/>
    <mergeCell ref="C41:AD41"/>
  </mergeCells>
  <hyperlinks>
    <hyperlink ref="A1" location="ÍNDICE!A1" display="ÍNDICE" xr:uid="{00000000-0004-0000-0800-000000000000}"/>
  </hyperlinks>
  <pageMargins left="0.75" right="0.75" top="1" bottom="1" header="0" footer="0"/>
  <pageSetup orientation="portrait"/>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P60"/>
  <sheetViews>
    <sheetView zoomScaleNormal="100" workbookViewId="0"/>
  </sheetViews>
  <sheetFormatPr baseColWidth="10" defaultColWidth="11.5" defaultRowHeight="13"/>
  <cols>
    <col min="1" max="1" width="11.5" style="44"/>
    <col min="2" max="2" width="31.1640625" style="44" customWidth="1"/>
    <col min="3" max="25" width="11.5" style="98" customWidth="1"/>
    <col min="26" max="94" width="11.5" style="98"/>
    <col min="95" max="16384" width="11.5" style="44"/>
  </cols>
  <sheetData>
    <row r="1" spans="1:30">
      <c r="A1" s="173" t="s">
        <v>60</v>
      </c>
    </row>
    <row r="2" spans="1:30">
      <c r="A2" s="134" t="s">
        <v>121</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row>
    <row r="3" spans="1:30">
      <c r="A3" s="114"/>
      <c r="B3" s="114"/>
      <c r="C3" s="5"/>
      <c r="D3" s="5"/>
      <c r="E3" s="5"/>
      <c r="F3" s="5"/>
      <c r="G3" s="5"/>
      <c r="H3" s="5"/>
      <c r="I3" s="5"/>
      <c r="J3" s="5"/>
      <c r="K3" s="5"/>
      <c r="L3" s="5"/>
      <c r="M3" s="5"/>
      <c r="N3" s="5"/>
      <c r="O3" s="5"/>
      <c r="P3" s="5"/>
      <c r="Q3" s="5"/>
      <c r="R3" s="5"/>
      <c r="S3" s="5"/>
      <c r="T3" s="5"/>
      <c r="U3" s="5"/>
      <c r="V3" s="5"/>
      <c r="W3" s="5"/>
      <c r="X3" s="5"/>
      <c r="Y3" s="5"/>
      <c r="Z3" s="5"/>
      <c r="AA3" s="5"/>
      <c r="AB3" s="5"/>
      <c r="AC3" s="5"/>
      <c r="AD3" s="5"/>
    </row>
    <row r="4" spans="1:30">
      <c r="A4" s="134" t="s">
        <v>507</v>
      </c>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row>
    <row r="5" spans="1:30" ht="14" thickBot="1">
      <c r="A5" s="7"/>
      <c r="B5" s="39"/>
      <c r="C5" s="8"/>
      <c r="D5" s="8"/>
      <c r="E5" s="8"/>
      <c r="F5" s="8"/>
      <c r="G5" s="8"/>
      <c r="H5" s="8"/>
      <c r="I5" s="8"/>
      <c r="J5" s="8"/>
      <c r="K5" s="8"/>
      <c r="L5" s="8"/>
      <c r="M5" s="8"/>
      <c r="N5" s="8"/>
      <c r="O5" s="8"/>
      <c r="P5" s="8"/>
      <c r="Q5" s="8"/>
      <c r="R5" s="8"/>
      <c r="S5" s="8"/>
      <c r="T5" s="8"/>
      <c r="U5" s="8"/>
      <c r="V5" s="8"/>
      <c r="W5" s="8"/>
      <c r="X5" s="8"/>
      <c r="Y5" s="8"/>
      <c r="Z5" s="8"/>
      <c r="AA5" s="8"/>
      <c r="AB5" s="8"/>
      <c r="AC5" s="8"/>
      <c r="AD5" s="8"/>
    </row>
    <row r="6" spans="1:30" ht="14" thickTop="1">
      <c r="A6" s="45"/>
      <c r="C6" s="9">
        <v>1995</v>
      </c>
      <c r="D6" s="9">
        <v>1996</v>
      </c>
      <c r="E6" s="9">
        <v>1997</v>
      </c>
      <c r="F6" s="9">
        <v>1998</v>
      </c>
      <c r="G6" s="9">
        <v>1999</v>
      </c>
      <c r="H6" s="9">
        <v>2000</v>
      </c>
      <c r="I6" s="9">
        <v>2001</v>
      </c>
      <c r="J6" s="9">
        <v>2002</v>
      </c>
      <c r="K6" s="9">
        <v>2003</v>
      </c>
      <c r="L6" s="9">
        <v>2004</v>
      </c>
      <c r="M6" s="9">
        <v>2005</v>
      </c>
      <c r="N6" s="9">
        <v>2006</v>
      </c>
      <c r="O6" s="9">
        <v>2007</v>
      </c>
      <c r="P6" s="9">
        <v>2008</v>
      </c>
      <c r="Q6" s="9">
        <v>2009</v>
      </c>
      <c r="R6" s="9">
        <v>2010</v>
      </c>
      <c r="S6" s="9">
        <v>2011</v>
      </c>
      <c r="T6" s="9">
        <v>2012</v>
      </c>
      <c r="U6" s="9">
        <v>2013</v>
      </c>
      <c r="V6" s="9">
        <v>2014</v>
      </c>
      <c r="W6" s="9">
        <v>2015</v>
      </c>
      <c r="X6" s="9">
        <v>2016</v>
      </c>
      <c r="Y6" s="9">
        <v>2017</v>
      </c>
      <c r="Z6" s="9">
        <v>2018</v>
      </c>
      <c r="AA6" s="9">
        <v>2019</v>
      </c>
      <c r="AB6" s="9">
        <v>2020</v>
      </c>
      <c r="AC6" s="48">
        <v>2021</v>
      </c>
      <c r="AD6" s="48" t="s">
        <v>505</v>
      </c>
    </row>
    <row r="7" spans="1:30" ht="14" thickBot="1">
      <c r="A7" s="45"/>
      <c r="B7" s="62"/>
      <c r="C7" s="135" t="s">
        <v>2</v>
      </c>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row>
    <row r="8" spans="1:30" ht="14" thickTop="1">
      <c r="A8" s="45"/>
      <c r="C8" s="5"/>
      <c r="D8" s="5"/>
      <c r="E8" s="5"/>
      <c r="F8" s="5"/>
      <c r="G8" s="5"/>
      <c r="H8" s="5"/>
      <c r="I8" s="5"/>
      <c r="J8" s="5"/>
      <c r="K8" s="5"/>
      <c r="L8" s="5"/>
      <c r="M8" s="5"/>
      <c r="N8" s="5"/>
      <c r="O8" s="5"/>
      <c r="P8" s="5"/>
      <c r="Q8" s="5"/>
      <c r="R8" s="5"/>
      <c r="S8" s="5"/>
      <c r="T8" s="5"/>
      <c r="U8" s="5"/>
      <c r="V8" s="5"/>
      <c r="W8" s="5"/>
      <c r="X8" s="5"/>
      <c r="Y8" s="5"/>
      <c r="Z8" s="5"/>
      <c r="AA8" s="5"/>
      <c r="AB8" s="5"/>
      <c r="AC8" s="5"/>
      <c r="AD8" s="5"/>
    </row>
    <row r="9" spans="1:30">
      <c r="A9" s="43"/>
      <c r="B9" s="99" t="s">
        <v>123</v>
      </c>
      <c r="C9" s="17">
        <v>119.94039100000001</v>
      </c>
      <c r="D9" s="17">
        <v>239.357518</v>
      </c>
      <c r="E9" s="17">
        <v>476.285753</v>
      </c>
      <c r="F9" s="17">
        <v>552.32874200000003</v>
      </c>
      <c r="G9" s="17">
        <v>745.76618699999995</v>
      </c>
      <c r="H9" s="17">
        <v>1058.923043</v>
      </c>
      <c r="I9" s="17">
        <v>1880.0213289999999</v>
      </c>
      <c r="J9" s="17">
        <v>3196.6181200000001</v>
      </c>
      <c r="K9" s="17">
        <v>5818.6135679999998</v>
      </c>
      <c r="L9" s="17">
        <v>8855.9500459999999</v>
      </c>
      <c r="M9" s="17">
        <v>10263.463059</v>
      </c>
      <c r="N9" s="17">
        <v>14398.750846000001</v>
      </c>
      <c r="O9" s="17">
        <v>17046.608737999999</v>
      </c>
      <c r="P9" s="17">
        <v>19853.940749000001</v>
      </c>
      <c r="Q9" s="17">
        <v>20106.596847000001</v>
      </c>
      <c r="R9" s="17">
        <v>31526.324365</v>
      </c>
      <c r="S9" s="17">
        <v>32168.954246000001</v>
      </c>
      <c r="T9" s="17">
        <v>33608.616842000003</v>
      </c>
      <c r="U9" s="17">
        <v>36768.895139</v>
      </c>
      <c r="V9" s="17">
        <v>37758.445961000005</v>
      </c>
      <c r="W9" s="17">
        <v>38781.186232</v>
      </c>
      <c r="X9" s="17">
        <v>39425.668087999999</v>
      </c>
      <c r="Y9" s="17">
        <v>49251.038677999997</v>
      </c>
      <c r="Z9" s="17">
        <v>50919.348457000007</v>
      </c>
      <c r="AA9" s="17">
        <v>49390.477136000001</v>
      </c>
      <c r="AB9" s="17">
        <v>40013.74126800002</v>
      </c>
      <c r="AC9" s="17">
        <v>51308.016048000034</v>
      </c>
      <c r="AD9" s="17">
        <f>SUM(C9:AC9)</f>
        <v>595533.87739600008</v>
      </c>
    </row>
    <row r="10" spans="1:30">
      <c r="A10" s="43"/>
      <c r="B10" s="99" t="s">
        <v>124</v>
      </c>
      <c r="C10" s="17">
        <v>8848.7722919999997</v>
      </c>
      <c r="D10" s="17">
        <v>15222.270997</v>
      </c>
      <c r="E10" s="17">
        <v>18197.507120999999</v>
      </c>
      <c r="F10" s="17">
        <v>22167.776107000002</v>
      </c>
      <c r="G10" s="17">
        <v>26753.622495</v>
      </c>
      <c r="H10" s="17">
        <v>34690.037772999996</v>
      </c>
      <c r="I10" s="17">
        <v>28828.915971999999</v>
      </c>
      <c r="J10" s="17">
        <v>23598.522592000001</v>
      </c>
      <c r="K10" s="17">
        <v>21584.565897</v>
      </c>
      <c r="L10" s="17">
        <v>20704.008944000001</v>
      </c>
      <c r="M10" s="17">
        <v>18847.266218000001</v>
      </c>
      <c r="N10" s="17">
        <v>20128.683661999999</v>
      </c>
      <c r="O10" s="17">
        <v>19797.489363000001</v>
      </c>
      <c r="P10" s="17">
        <v>20136.469089999999</v>
      </c>
      <c r="Q10" s="17">
        <v>15901.592631</v>
      </c>
      <c r="R10" s="17">
        <v>23236.072378000001</v>
      </c>
      <c r="S10" s="17">
        <v>20217.343873999998</v>
      </c>
      <c r="T10" s="17">
        <v>21069.926894</v>
      </c>
      <c r="U10" s="17">
        <v>21281.766330999999</v>
      </c>
      <c r="V10" s="17">
        <v>22006.776239999999</v>
      </c>
      <c r="W10" s="17">
        <v>24526.635804000001</v>
      </c>
      <c r="X10" s="17">
        <v>22606.181892000001</v>
      </c>
      <c r="Y10" s="17">
        <v>20324.104616000004</v>
      </c>
      <c r="Z10" s="17">
        <v>21079.378582000005</v>
      </c>
      <c r="AA10" s="17">
        <v>20856.849796999995</v>
      </c>
      <c r="AB10" s="17">
        <v>19189.784056999993</v>
      </c>
      <c r="AC10" s="17">
        <v>21590.020814000021</v>
      </c>
      <c r="AD10" s="17">
        <f t="shared" ref="AD10:AD23" si="0">SUM(C10:AC10)</f>
        <v>573392.34243299998</v>
      </c>
    </row>
    <row r="11" spans="1:30">
      <c r="A11" s="43"/>
      <c r="B11" s="99" t="s">
        <v>122</v>
      </c>
      <c r="C11" s="17">
        <v>1009.833791</v>
      </c>
      <c r="D11" s="17">
        <v>1273.9086890000001</v>
      </c>
      <c r="E11" s="17">
        <v>1365.6791679999999</v>
      </c>
      <c r="F11" s="17">
        <v>1379.3620209999999</v>
      </c>
      <c r="G11" s="17">
        <v>1768.1842160000001</v>
      </c>
      <c r="H11" s="17">
        <v>2233.3959909999999</v>
      </c>
      <c r="I11" s="17">
        <v>3894.954072</v>
      </c>
      <c r="J11" s="17">
        <v>4405.8976309999998</v>
      </c>
      <c r="K11" s="17">
        <v>3493.1805450000002</v>
      </c>
      <c r="L11" s="17">
        <v>5128.3402459999998</v>
      </c>
      <c r="M11" s="17">
        <v>6515.8287899999996</v>
      </c>
      <c r="N11" s="17">
        <v>7397.6667239999997</v>
      </c>
      <c r="O11" s="17">
        <v>7212.1823720000002</v>
      </c>
      <c r="P11" s="17">
        <v>6920.2158310000004</v>
      </c>
      <c r="Q11" s="17">
        <v>5117.9446989999997</v>
      </c>
      <c r="R11" s="17">
        <v>6891.7910680000005</v>
      </c>
      <c r="S11" s="17">
        <v>5886.1162990000003</v>
      </c>
      <c r="T11" s="17">
        <v>6330.9278940000004</v>
      </c>
      <c r="U11" s="17">
        <v>5850.8793139999998</v>
      </c>
      <c r="V11" s="17">
        <v>5455.9351100000003</v>
      </c>
      <c r="W11" s="17">
        <v>5468.9259579999998</v>
      </c>
      <c r="X11" s="17">
        <v>5246.7595739999997</v>
      </c>
      <c r="Y11" s="17">
        <v>5064.7336569999979</v>
      </c>
      <c r="Z11" s="17">
        <v>5208.1750530000008</v>
      </c>
      <c r="AA11" s="17">
        <v>5206.1511540000001</v>
      </c>
      <c r="AB11" s="17">
        <v>3842.2487300000016</v>
      </c>
      <c r="AC11" s="17">
        <v>4471.9101780000037</v>
      </c>
      <c r="AD11" s="17">
        <f t="shared" si="0"/>
        <v>124041.12877500005</v>
      </c>
    </row>
    <row r="12" spans="1:30">
      <c r="A12" s="43"/>
      <c r="B12" s="99" t="s">
        <v>125</v>
      </c>
      <c r="C12" s="17">
        <v>202.67967200000001</v>
      </c>
      <c r="D12" s="17">
        <v>374.982328</v>
      </c>
      <c r="E12" s="17">
        <v>508.60482999999999</v>
      </c>
      <c r="F12" s="17">
        <v>462.67577699999998</v>
      </c>
      <c r="G12" s="17">
        <v>451.18922600000002</v>
      </c>
      <c r="H12" s="17">
        <v>640.14933900000005</v>
      </c>
      <c r="I12" s="17">
        <v>1773.1250030000001</v>
      </c>
      <c r="J12" s="17">
        <v>1737.4135349999999</v>
      </c>
      <c r="K12" s="17">
        <v>2487.2000819999998</v>
      </c>
      <c r="L12" s="17">
        <v>3031.6751869999998</v>
      </c>
      <c r="M12" s="17">
        <v>3255.0782239999999</v>
      </c>
      <c r="N12" s="17">
        <v>4007.0184760000002</v>
      </c>
      <c r="O12" s="17">
        <v>4307.6056500000004</v>
      </c>
      <c r="P12" s="17">
        <v>4098.3307930000001</v>
      </c>
      <c r="Q12" s="17">
        <v>3584.559968</v>
      </c>
      <c r="R12" s="17">
        <v>4757.3364060000004</v>
      </c>
      <c r="S12" s="17">
        <v>4796.9601579999999</v>
      </c>
      <c r="T12" s="17">
        <v>4036.8469530000002</v>
      </c>
      <c r="U12" s="17">
        <v>4693.6289340000003</v>
      </c>
      <c r="V12" s="17">
        <v>5707.789409</v>
      </c>
      <c r="W12" s="17">
        <v>6689.0566559999997</v>
      </c>
      <c r="X12" s="17">
        <v>7379.6403799999998</v>
      </c>
      <c r="Y12" s="17">
        <v>7380.4423939999997</v>
      </c>
      <c r="Z12" s="17">
        <v>8681.7583360000008</v>
      </c>
      <c r="AA12" s="17">
        <v>10731.793374999999</v>
      </c>
      <c r="AB12" s="17">
        <v>9823.4075080000057</v>
      </c>
      <c r="AC12" s="17">
        <v>10963.927634999987</v>
      </c>
      <c r="AD12" s="17">
        <f t="shared" si="0"/>
        <v>116564.87623399998</v>
      </c>
    </row>
    <row r="13" spans="1:30">
      <c r="A13" s="43"/>
      <c r="B13" s="101" t="s">
        <v>108</v>
      </c>
      <c r="C13" s="17">
        <v>55.171894999999999</v>
      </c>
      <c r="D13" s="17">
        <v>80.14525399999998</v>
      </c>
      <c r="E13" s="17">
        <v>94.945046000000005</v>
      </c>
      <c r="F13" s="17">
        <v>105.43425400000001</v>
      </c>
      <c r="G13" s="17">
        <v>99.558853999999982</v>
      </c>
      <c r="H13" s="17">
        <v>116.05797400000003</v>
      </c>
      <c r="I13" s="17">
        <v>268.00449600000024</v>
      </c>
      <c r="J13" s="17">
        <v>496.75003700000002</v>
      </c>
      <c r="K13" s="17">
        <v>710.49262900000019</v>
      </c>
      <c r="L13" s="17">
        <v>954.31458499999997</v>
      </c>
      <c r="M13" s="17">
        <v>1023.048262</v>
      </c>
      <c r="N13" s="17">
        <v>957.95898299999988</v>
      </c>
      <c r="O13" s="17">
        <v>847.29856600000005</v>
      </c>
      <c r="P13" s="17">
        <v>923.33908900000017</v>
      </c>
      <c r="Q13" s="17">
        <v>1062.8518469999995</v>
      </c>
      <c r="R13" s="17">
        <v>1983.0699339999996</v>
      </c>
      <c r="S13" s="17">
        <v>2706.4460130000007</v>
      </c>
      <c r="T13" s="17">
        <v>3295.3995129999989</v>
      </c>
      <c r="U13" s="17">
        <v>3305.6096720000005</v>
      </c>
      <c r="V13" s="17">
        <v>2561.506269</v>
      </c>
      <c r="W13" s="17">
        <v>665.56410600000004</v>
      </c>
      <c r="X13" s="17">
        <v>457.39913399999989</v>
      </c>
      <c r="Y13" s="17">
        <v>399.57441299999999</v>
      </c>
      <c r="Z13" s="17">
        <v>356.69508599999995</v>
      </c>
      <c r="AA13" s="17">
        <v>242.35584199999997</v>
      </c>
      <c r="AB13" s="17">
        <v>658.7106399999999</v>
      </c>
      <c r="AC13" s="17">
        <v>683.32244100000014</v>
      </c>
      <c r="AD13" s="17">
        <f t="shared" si="0"/>
        <v>25111.024834000003</v>
      </c>
    </row>
    <row r="14" spans="1:30">
      <c r="A14" s="43"/>
      <c r="B14" s="101" t="s">
        <v>109</v>
      </c>
      <c r="C14" s="17">
        <f>SUM(C15:C20)</f>
        <v>0.9175859999999999</v>
      </c>
      <c r="D14" s="17">
        <f t="shared" ref="D14:AC14" si="1">SUM(D15:D20)</f>
        <v>8.4593419999999995</v>
      </c>
      <c r="E14" s="17">
        <f t="shared" si="1"/>
        <v>10.717430999999999</v>
      </c>
      <c r="F14" s="17">
        <f t="shared" si="1"/>
        <v>14.733098</v>
      </c>
      <c r="G14" s="17">
        <f t="shared" si="1"/>
        <v>25.37181</v>
      </c>
      <c r="H14" s="17">
        <f t="shared" si="1"/>
        <v>13.998708000000004</v>
      </c>
      <c r="I14" s="17">
        <f t="shared" si="1"/>
        <v>26.238486999999992</v>
      </c>
      <c r="J14" s="17">
        <f t="shared" si="1"/>
        <v>88.110618999999986</v>
      </c>
      <c r="K14" s="17">
        <f t="shared" si="1"/>
        <v>114.39189700000001</v>
      </c>
      <c r="L14" s="17">
        <f t="shared" si="1"/>
        <v>209.81255799999997</v>
      </c>
      <c r="M14" s="17">
        <f t="shared" si="1"/>
        <v>199.02572200000006</v>
      </c>
      <c r="N14" s="17">
        <f t="shared" si="1"/>
        <v>78.344770999999994</v>
      </c>
      <c r="O14" s="17">
        <f t="shared" si="1"/>
        <v>30.375075999999993</v>
      </c>
      <c r="P14" s="17">
        <f t="shared" si="1"/>
        <v>149.75443400000003</v>
      </c>
      <c r="Q14" s="17">
        <f t="shared" si="1"/>
        <v>153.95993599999997</v>
      </c>
      <c r="R14" s="17">
        <f t="shared" si="1"/>
        <v>260.59137600000008</v>
      </c>
      <c r="S14" s="17">
        <f t="shared" si="1"/>
        <v>227.86406399999993</v>
      </c>
      <c r="T14" s="17">
        <f t="shared" si="1"/>
        <v>2946.3542150000003</v>
      </c>
      <c r="U14" s="17">
        <f t="shared" si="1"/>
        <v>2905.5088229999988</v>
      </c>
      <c r="V14" s="17">
        <f t="shared" si="1"/>
        <v>2257.5578569999993</v>
      </c>
      <c r="W14" s="17">
        <f t="shared" si="1"/>
        <v>286.02091899999999</v>
      </c>
      <c r="X14" s="17">
        <f t="shared" si="1"/>
        <v>121.89905000000002</v>
      </c>
      <c r="Y14" s="17">
        <f t="shared" si="1"/>
        <v>106.51855</v>
      </c>
      <c r="Z14" s="17">
        <f t="shared" si="1"/>
        <v>89.542190999999988</v>
      </c>
      <c r="AA14" s="17">
        <f t="shared" si="1"/>
        <v>80.947476999999992</v>
      </c>
      <c r="AB14" s="17">
        <f t="shared" si="1"/>
        <v>415.12978800000008</v>
      </c>
      <c r="AC14" s="17">
        <f t="shared" si="1"/>
        <v>432.80253300000004</v>
      </c>
      <c r="AD14" s="17">
        <f t="shared" si="0"/>
        <v>11254.948318000001</v>
      </c>
    </row>
    <row r="15" spans="1:30">
      <c r="A15" s="43"/>
      <c r="B15" s="101" t="s">
        <v>110</v>
      </c>
      <c r="C15" s="17">
        <v>7.5160000000000005E-2</v>
      </c>
      <c r="D15" s="17">
        <v>3.7368999999999999E-2</v>
      </c>
      <c r="E15" s="17">
        <v>0.140684</v>
      </c>
      <c r="F15" s="17">
        <v>9.9585999999999994E-2</v>
      </c>
      <c r="G15" s="17">
        <v>0.23922299999999999</v>
      </c>
      <c r="H15" s="17">
        <v>0.13885500000000001</v>
      </c>
      <c r="I15" s="17">
        <v>0.54826200000000003</v>
      </c>
      <c r="J15" s="17">
        <v>0.26993200000000001</v>
      </c>
      <c r="K15" s="17">
        <v>0.44219000000000003</v>
      </c>
      <c r="L15" s="17">
        <v>6.2512999999999999E-2</v>
      </c>
      <c r="M15" s="17">
        <v>0.25421700000000003</v>
      </c>
      <c r="N15" s="17">
        <v>0.22071099999999999</v>
      </c>
      <c r="O15" s="17">
        <v>8.4945999999999994E-2</v>
      </c>
      <c r="P15" s="17">
        <v>0.40387000000000001</v>
      </c>
      <c r="Q15" s="17">
        <v>0.43088100000000001</v>
      </c>
      <c r="R15" s="17">
        <v>0.20170099999999999</v>
      </c>
      <c r="S15" s="17">
        <v>6.6796999999999995E-2</v>
      </c>
      <c r="T15" s="17">
        <v>0.16162799999999999</v>
      </c>
      <c r="U15" s="17">
        <v>0.196656</v>
      </c>
      <c r="V15" s="17">
        <v>0.22969999999999999</v>
      </c>
      <c r="W15" s="17">
        <v>1.58487</v>
      </c>
      <c r="X15" s="17">
        <v>0.27455000000000002</v>
      </c>
      <c r="Y15" s="17">
        <v>1.8702999999999997E-2</v>
      </c>
      <c r="Z15" s="17">
        <v>7.0733999999999991E-2</v>
      </c>
      <c r="AA15" s="17">
        <v>0</v>
      </c>
      <c r="AB15" s="17">
        <v>8.8772000000000004E-2</v>
      </c>
      <c r="AC15" s="17">
        <v>5.0886000000000001E-2</v>
      </c>
      <c r="AD15" s="17">
        <f t="shared" si="0"/>
        <v>6.3933960000000001</v>
      </c>
    </row>
    <row r="16" spans="1:30">
      <c r="A16" s="43"/>
      <c r="B16" s="101" t="s">
        <v>111</v>
      </c>
      <c r="C16" s="17">
        <v>0.177282</v>
      </c>
      <c r="D16" s="17">
        <v>0.244452</v>
      </c>
      <c r="E16" s="17">
        <v>0.61643400000000004</v>
      </c>
      <c r="F16" s="17">
        <v>0.30571500000000001</v>
      </c>
      <c r="G16" s="17">
        <v>0.47833900000000001</v>
      </c>
      <c r="H16" s="17">
        <v>0.54071800000000003</v>
      </c>
      <c r="I16" s="17">
        <v>1.1116779999999999</v>
      </c>
      <c r="J16" s="17">
        <v>0.34377999999999997</v>
      </c>
      <c r="K16" s="17">
        <v>0.52925100000000003</v>
      </c>
      <c r="L16" s="17">
        <v>3.3647969999999998</v>
      </c>
      <c r="M16" s="17">
        <v>6.4270500000000004</v>
      </c>
      <c r="N16" s="17">
        <v>5.565124</v>
      </c>
      <c r="O16" s="17">
        <v>5.4489609999999997</v>
      </c>
      <c r="P16" s="17">
        <v>4.4581569999999999</v>
      </c>
      <c r="Q16" s="17">
        <v>3.5102190000000002</v>
      </c>
      <c r="R16" s="17">
        <v>6.9932699999999999</v>
      </c>
      <c r="S16" s="17">
        <v>7.6662460000000001</v>
      </c>
      <c r="T16" s="17">
        <v>8.3285599999999995</v>
      </c>
      <c r="U16" s="17">
        <v>7.437557</v>
      </c>
      <c r="V16" s="17">
        <v>9.5645790000000002</v>
      </c>
      <c r="W16" s="17">
        <v>8.5440419999999992</v>
      </c>
      <c r="X16" s="17">
        <v>9.1105940000000007</v>
      </c>
      <c r="Y16" s="17">
        <v>10.786668000000001</v>
      </c>
      <c r="Z16" s="17">
        <v>14.313692000000001</v>
      </c>
      <c r="AA16" s="17">
        <v>13.541090999999996</v>
      </c>
      <c r="AB16" s="17">
        <v>13.622691000000001</v>
      </c>
      <c r="AC16" s="17">
        <v>14.999861999999998</v>
      </c>
      <c r="AD16" s="17">
        <f t="shared" si="0"/>
        <v>158.03080900000003</v>
      </c>
    </row>
    <row r="17" spans="1:30">
      <c r="A17" s="43"/>
      <c r="B17" s="101" t="s">
        <v>112</v>
      </c>
      <c r="C17" s="17">
        <v>4.9800000000000001E-3</v>
      </c>
      <c r="D17" s="17">
        <v>8.3219999999999995E-3</v>
      </c>
      <c r="E17" s="17">
        <v>8.1240999999999994E-2</v>
      </c>
      <c r="F17" s="17">
        <v>3.2633000000000002E-2</v>
      </c>
      <c r="G17" s="17">
        <v>4.7633000000000002E-2</v>
      </c>
      <c r="H17" s="17">
        <v>0.20117599999999999</v>
      </c>
      <c r="I17" s="17">
        <v>9.7227999999999995E-2</v>
      </c>
      <c r="J17" s="17">
        <v>6.6381999999999997E-2</v>
      </c>
      <c r="K17" s="17">
        <v>5.6909000000000001E-2</v>
      </c>
      <c r="L17" s="17">
        <v>0.37004199999999998</v>
      </c>
      <c r="M17" s="17">
        <v>0.187831</v>
      </c>
      <c r="N17" s="17">
        <v>0.41317599999999999</v>
      </c>
      <c r="O17" s="17">
        <v>0.37668000000000001</v>
      </c>
      <c r="P17" s="17">
        <v>1.1065370000000001</v>
      </c>
      <c r="Q17" s="17">
        <v>1.668336</v>
      </c>
      <c r="R17" s="17">
        <v>7.4486439999999998</v>
      </c>
      <c r="S17" s="17">
        <v>9.3341460000000005</v>
      </c>
      <c r="T17" s="17">
        <v>10.769189000000001</v>
      </c>
      <c r="U17" s="17">
        <v>11.343970000000001</v>
      </c>
      <c r="V17" s="17">
        <v>11.112297</v>
      </c>
      <c r="W17" s="17">
        <v>11.238999</v>
      </c>
      <c r="X17" s="17">
        <v>11.734328</v>
      </c>
      <c r="Y17" s="17">
        <v>8.2653189999999999</v>
      </c>
      <c r="Z17" s="17">
        <v>7.8699029999999999</v>
      </c>
      <c r="AA17" s="17">
        <v>6.9751919999999998</v>
      </c>
      <c r="AB17" s="17">
        <v>9.7414750000000012</v>
      </c>
      <c r="AC17" s="17">
        <v>13.708518</v>
      </c>
      <c r="AD17" s="17">
        <f t="shared" si="0"/>
        <v>124.26108600000001</v>
      </c>
    </row>
    <row r="18" spans="1:30">
      <c r="A18" s="43"/>
      <c r="B18" s="101" t="s">
        <v>113</v>
      </c>
      <c r="C18" s="17">
        <v>0</v>
      </c>
      <c r="D18" s="17">
        <v>4.3639999999999998E-3</v>
      </c>
      <c r="E18" s="17">
        <v>4.44E-4</v>
      </c>
      <c r="F18" s="17">
        <v>1.6000000000000001E-4</v>
      </c>
      <c r="G18" s="17">
        <v>5.0990000000000002E-3</v>
      </c>
      <c r="H18" s="17">
        <v>8.6917999999999995E-2</v>
      </c>
      <c r="I18" s="17">
        <v>1.1235E-2</v>
      </c>
      <c r="J18" s="17">
        <v>9.1500000000000001E-3</v>
      </c>
      <c r="K18" s="17">
        <v>4.0065000000000003E-2</v>
      </c>
      <c r="L18" s="17">
        <v>6.6307000000000005E-2</v>
      </c>
      <c r="M18" s="17">
        <v>0.23876700000000001</v>
      </c>
      <c r="N18" s="17">
        <v>0.84218499999999996</v>
      </c>
      <c r="O18" s="17">
        <v>0.28077099999999999</v>
      </c>
      <c r="P18" s="17">
        <v>0.30678899999999998</v>
      </c>
      <c r="Q18" s="17">
        <v>0.10956200000000001</v>
      </c>
      <c r="R18" s="17">
        <v>6.7160999999999998E-2</v>
      </c>
      <c r="S18" s="17">
        <v>5.6440999999999998E-2</v>
      </c>
      <c r="T18" s="17">
        <v>3.2274999999999998E-2</v>
      </c>
      <c r="U18" s="17">
        <v>5.0971000000000002E-2</v>
      </c>
      <c r="V18" s="17">
        <v>6.487699999999999E-2</v>
      </c>
      <c r="W18" s="17">
        <v>0.56084999999999996</v>
      </c>
      <c r="X18" s="17">
        <v>1.478234</v>
      </c>
      <c r="Y18" s="17">
        <v>0.19714499999999999</v>
      </c>
      <c r="Z18" s="17">
        <v>1.9864E-2</v>
      </c>
      <c r="AA18" s="17">
        <v>2.9676999999999999E-2</v>
      </c>
      <c r="AB18" s="17">
        <v>0.63140200000000002</v>
      </c>
      <c r="AC18" s="17">
        <v>0.22081000000000001</v>
      </c>
      <c r="AD18" s="17">
        <f t="shared" si="0"/>
        <v>5.4115230000000007</v>
      </c>
    </row>
    <row r="19" spans="1:30">
      <c r="A19" s="43"/>
      <c r="B19" s="101" t="s">
        <v>114</v>
      </c>
      <c r="C19" s="17">
        <v>0.39435999999999999</v>
      </c>
      <c r="D19" s="17">
        <v>5.8957199999999998</v>
      </c>
      <c r="E19" s="17">
        <v>8.4297769999999996</v>
      </c>
      <c r="F19" s="17">
        <v>14.119548</v>
      </c>
      <c r="G19" s="17">
        <v>22.61928</v>
      </c>
      <c r="H19" s="17">
        <v>10.707738000000003</v>
      </c>
      <c r="I19" s="17">
        <v>21.973638999999991</v>
      </c>
      <c r="J19" s="17">
        <v>85.908518999999984</v>
      </c>
      <c r="K19" s="17">
        <v>111.64735400000001</v>
      </c>
      <c r="L19" s="17">
        <v>203.92362099999997</v>
      </c>
      <c r="M19" s="17">
        <v>189.95732600000005</v>
      </c>
      <c r="N19" s="17">
        <v>70.366824999999992</v>
      </c>
      <c r="O19" s="17">
        <v>23.06344099999999</v>
      </c>
      <c r="P19" s="17">
        <v>142.92106400000003</v>
      </c>
      <c r="Q19" s="17">
        <v>144.78338499999998</v>
      </c>
      <c r="R19" s="17">
        <v>245.40396600000008</v>
      </c>
      <c r="S19" s="17">
        <v>209.63617599999995</v>
      </c>
      <c r="T19" s="17">
        <v>2925.4521080000004</v>
      </c>
      <c r="U19" s="17">
        <v>2884.4100889999991</v>
      </c>
      <c r="V19" s="17">
        <v>2233.1577359999992</v>
      </c>
      <c r="W19" s="17">
        <v>262.09950499999997</v>
      </c>
      <c r="X19" s="17">
        <v>98.327390000000008</v>
      </c>
      <c r="Y19" s="17">
        <v>86.864018000000016</v>
      </c>
      <c r="Z19" s="17">
        <v>67.201352999999997</v>
      </c>
      <c r="AA19" s="17">
        <v>60.401517000000005</v>
      </c>
      <c r="AB19" s="17">
        <v>390.61498400000011</v>
      </c>
      <c r="AC19" s="17">
        <v>403.81455400000004</v>
      </c>
      <c r="AD19" s="17">
        <f t="shared" si="0"/>
        <v>10924.094993000001</v>
      </c>
    </row>
    <row r="20" spans="1:30">
      <c r="A20" s="43"/>
      <c r="B20" s="102" t="s">
        <v>115</v>
      </c>
      <c r="C20" s="17">
        <v>0.26580399999999993</v>
      </c>
      <c r="D20" s="17">
        <v>2.2691149999999998</v>
      </c>
      <c r="E20" s="17">
        <v>1.4488510000000001</v>
      </c>
      <c r="F20" s="17">
        <v>0.175456</v>
      </c>
      <c r="G20" s="17">
        <v>1.9822360000000001</v>
      </c>
      <c r="H20" s="17">
        <v>2.3233030000000001</v>
      </c>
      <c r="I20" s="17">
        <v>2.4964450000000005</v>
      </c>
      <c r="J20" s="17">
        <v>1.5128559999999998</v>
      </c>
      <c r="K20" s="17">
        <v>1.6761279999999998</v>
      </c>
      <c r="L20" s="17">
        <v>2.0252780000000001</v>
      </c>
      <c r="M20" s="17">
        <v>1.9605309999999996</v>
      </c>
      <c r="N20" s="17">
        <v>0.93674999999999986</v>
      </c>
      <c r="O20" s="17">
        <v>1.1202770000000002</v>
      </c>
      <c r="P20" s="17">
        <v>0.55801699999999999</v>
      </c>
      <c r="Q20" s="17">
        <v>3.4575529999999999</v>
      </c>
      <c r="R20" s="17">
        <v>0.476634</v>
      </c>
      <c r="S20" s="17">
        <v>1.1042580000000002</v>
      </c>
      <c r="T20" s="17">
        <v>1.6104549999999997</v>
      </c>
      <c r="U20" s="17">
        <v>2.0695799999999993</v>
      </c>
      <c r="V20" s="17">
        <v>3.4286679999999987</v>
      </c>
      <c r="W20" s="17">
        <v>1.9926529999999998</v>
      </c>
      <c r="X20" s="17">
        <v>0.97395399999999999</v>
      </c>
      <c r="Y20" s="17">
        <v>0.38669699999999996</v>
      </c>
      <c r="Z20" s="17">
        <v>6.6644999999999996E-2</v>
      </c>
      <c r="AA20" s="17">
        <v>0</v>
      </c>
      <c r="AB20" s="17">
        <v>0.43046400000000001</v>
      </c>
      <c r="AC20" s="17">
        <v>7.9030000000000003E-3</v>
      </c>
      <c r="AD20" s="17">
        <f t="shared" si="0"/>
        <v>36.756510999999996</v>
      </c>
    </row>
    <row r="21" spans="1:30">
      <c r="A21" s="43"/>
      <c r="B21" s="101" t="s">
        <v>116</v>
      </c>
      <c r="C21" s="17">
        <f>SUM(C9:C13)</f>
        <v>10236.398040999999</v>
      </c>
      <c r="D21" s="17">
        <f t="shared" ref="D21:AB21" si="2">SUM(D9:D13)</f>
        <v>17190.664785999998</v>
      </c>
      <c r="E21" s="17">
        <f t="shared" si="2"/>
        <v>20643.021917999999</v>
      </c>
      <c r="F21" s="17">
        <f t="shared" si="2"/>
        <v>24667.576901000004</v>
      </c>
      <c r="G21" s="17">
        <f t="shared" si="2"/>
        <v>29818.320978</v>
      </c>
      <c r="H21" s="17">
        <f t="shared" si="2"/>
        <v>38738.564120000003</v>
      </c>
      <c r="I21" s="17">
        <f t="shared" si="2"/>
        <v>36645.020872000001</v>
      </c>
      <c r="J21" s="17">
        <f t="shared" si="2"/>
        <v>33435.201914999998</v>
      </c>
      <c r="K21" s="17">
        <f t="shared" si="2"/>
        <v>34094.052721</v>
      </c>
      <c r="L21" s="17">
        <f t="shared" si="2"/>
        <v>38674.289008</v>
      </c>
      <c r="M21" s="17">
        <f t="shared" si="2"/>
        <v>39904.684552999992</v>
      </c>
      <c r="N21" s="17">
        <f t="shared" si="2"/>
        <v>46890.078690999995</v>
      </c>
      <c r="O21" s="17">
        <f t="shared" si="2"/>
        <v>49211.184688999994</v>
      </c>
      <c r="P21" s="17">
        <f t="shared" si="2"/>
        <v>51932.295552000003</v>
      </c>
      <c r="Q21" s="17">
        <f t="shared" si="2"/>
        <v>45773.545991999999</v>
      </c>
      <c r="R21" s="17">
        <f t="shared" si="2"/>
        <v>68394.594150999998</v>
      </c>
      <c r="S21" s="17">
        <f t="shared" si="2"/>
        <v>65775.820590000003</v>
      </c>
      <c r="T21" s="17">
        <f t="shared" si="2"/>
        <v>68341.718096000011</v>
      </c>
      <c r="U21" s="17">
        <f t="shared" si="2"/>
        <v>71900.779389999996</v>
      </c>
      <c r="V21" s="17">
        <f t="shared" si="2"/>
        <v>73490.452989000012</v>
      </c>
      <c r="W21" s="17">
        <f t="shared" si="2"/>
        <v>76131.368756000011</v>
      </c>
      <c r="X21" s="17">
        <f t="shared" si="2"/>
        <v>75115.649067999999</v>
      </c>
      <c r="Y21" s="17">
        <f t="shared" si="2"/>
        <v>82419.893758000006</v>
      </c>
      <c r="Z21" s="17">
        <f t="shared" si="2"/>
        <v>86245.355514000024</v>
      </c>
      <c r="AA21" s="17">
        <f t="shared" si="2"/>
        <v>86427.627304000009</v>
      </c>
      <c r="AB21" s="17">
        <f t="shared" si="2"/>
        <v>73527.892203000025</v>
      </c>
      <c r="AC21" s="17">
        <f>SUM(AC9:AC13)</f>
        <v>89017.197116000039</v>
      </c>
      <c r="AD21" s="17">
        <f t="shared" si="0"/>
        <v>1434643.2496720003</v>
      </c>
    </row>
    <row r="22" spans="1:30">
      <c r="A22" s="43"/>
      <c r="B22" s="101" t="s">
        <v>117</v>
      </c>
      <c r="C22" s="17">
        <f>C23-C21</f>
        <v>3571.8399030000019</v>
      </c>
      <c r="D22" s="17">
        <f t="shared" ref="D22:AC22" si="3">D23-D21</f>
        <v>4807.4239180000041</v>
      </c>
      <c r="E22" s="17">
        <f t="shared" si="3"/>
        <v>6603.3857419999986</v>
      </c>
      <c r="F22" s="17">
        <f t="shared" si="3"/>
        <v>6846.6039939999973</v>
      </c>
      <c r="G22" s="17">
        <f t="shared" si="3"/>
        <v>9112.0598659999996</v>
      </c>
      <c r="H22" s="17">
        <f t="shared" si="3"/>
        <v>12253.191156999994</v>
      </c>
      <c r="I22" s="17">
        <f t="shared" si="3"/>
        <v>14668.888083999984</v>
      </c>
      <c r="J22" s="17">
        <f t="shared" si="3"/>
        <v>14159.485906000009</v>
      </c>
      <c r="K22" s="17">
        <f t="shared" si="3"/>
        <v>16395.776431999991</v>
      </c>
      <c r="L22" s="17">
        <f t="shared" si="3"/>
        <v>24988.765280999993</v>
      </c>
      <c r="M22" s="17">
        <f t="shared" si="3"/>
        <v>33275.15229000002</v>
      </c>
      <c r="N22" s="17">
        <f t="shared" si="3"/>
        <v>46722.443149999999</v>
      </c>
      <c r="O22" s="17">
        <f t="shared" si="3"/>
        <v>36366.230884000011</v>
      </c>
      <c r="P22" s="17">
        <f t="shared" si="3"/>
        <v>57068.998038999991</v>
      </c>
      <c r="Q22" s="17">
        <f t="shared" si="3"/>
        <v>53441.275369999988</v>
      </c>
      <c r="R22" s="17">
        <f t="shared" si="3"/>
        <v>54225.286799000009</v>
      </c>
      <c r="S22" s="17">
        <f t="shared" si="3"/>
        <v>56564.048521999983</v>
      </c>
      <c r="T22" s="17">
        <f t="shared" si="3"/>
        <v>55233.150670999981</v>
      </c>
      <c r="U22" s="17">
        <f t="shared" si="3"/>
        <v>56205.253113000043</v>
      </c>
      <c r="V22" s="17">
        <f t="shared" si="3"/>
        <v>55245.64829599997</v>
      </c>
      <c r="W22" s="17">
        <f t="shared" si="3"/>
        <v>44343.62522799999</v>
      </c>
      <c r="X22" s="17">
        <f t="shared" si="3"/>
        <v>40664.296467000022</v>
      </c>
      <c r="Y22" s="17">
        <f t="shared" si="3"/>
        <v>31577.813133999982</v>
      </c>
      <c r="Z22" s="17">
        <f t="shared" si="3"/>
        <v>35064.61173699997</v>
      </c>
      <c r="AA22" s="17">
        <f t="shared" si="3"/>
        <v>35386.191848999966</v>
      </c>
      <c r="AB22" s="17">
        <f t="shared" si="3"/>
        <v>32638.079009000037</v>
      </c>
      <c r="AC22" s="17">
        <f t="shared" si="3"/>
        <v>37774.674752999985</v>
      </c>
      <c r="AD22" s="17">
        <f t="shared" si="0"/>
        <v>875204.19959399989</v>
      </c>
    </row>
    <row r="23" spans="1:30">
      <c r="A23" s="43"/>
      <c r="B23" s="101" t="s">
        <v>118</v>
      </c>
      <c r="C23" s="17">
        <v>13808.237944</v>
      </c>
      <c r="D23" s="17">
        <v>21998.088704000002</v>
      </c>
      <c r="E23" s="17">
        <v>27246.407659999997</v>
      </c>
      <c r="F23" s="17">
        <v>31514.180895000001</v>
      </c>
      <c r="G23" s="17">
        <v>38930.380843999999</v>
      </c>
      <c r="H23" s="17">
        <v>50991.755276999997</v>
      </c>
      <c r="I23" s="17">
        <v>51313.908955999985</v>
      </c>
      <c r="J23" s="17">
        <v>47594.687821000007</v>
      </c>
      <c r="K23" s="17">
        <v>50489.829152999991</v>
      </c>
      <c r="L23" s="17">
        <v>63663.054288999992</v>
      </c>
      <c r="M23" s="17">
        <v>73179.836843000012</v>
      </c>
      <c r="N23" s="17">
        <v>93612.521840999994</v>
      </c>
      <c r="O23" s="17">
        <v>85577.415573000006</v>
      </c>
      <c r="P23" s="17">
        <v>109001.29359099999</v>
      </c>
      <c r="Q23" s="17">
        <v>99214.821361999988</v>
      </c>
      <c r="R23" s="17">
        <v>122619.88095000001</v>
      </c>
      <c r="S23" s="17">
        <v>122339.86911199999</v>
      </c>
      <c r="T23" s="17">
        <v>123574.86876699999</v>
      </c>
      <c r="U23" s="17">
        <v>128106.03250300004</v>
      </c>
      <c r="V23" s="17">
        <v>128736.10128499998</v>
      </c>
      <c r="W23" s="17">
        <v>120474.993984</v>
      </c>
      <c r="X23" s="17">
        <v>115779.94553500002</v>
      </c>
      <c r="Y23" s="17">
        <v>113997.70689199999</v>
      </c>
      <c r="Z23" s="17">
        <v>121309.96725099999</v>
      </c>
      <c r="AA23" s="17">
        <v>121813.81915299997</v>
      </c>
      <c r="AB23" s="17">
        <v>106165.97121200006</v>
      </c>
      <c r="AC23" s="17">
        <v>126791.87186900002</v>
      </c>
      <c r="AD23" s="17">
        <f t="shared" si="0"/>
        <v>2309847.4492660002</v>
      </c>
    </row>
    <row r="24" spans="1:30" ht="14" thickBot="1">
      <c r="A24" s="129"/>
      <c r="B24" s="60"/>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row>
    <row r="25" spans="1:30" ht="20" thickTop="1" thickBot="1">
      <c r="A25" s="43"/>
      <c r="B25" s="106"/>
      <c r="C25" s="135" t="s">
        <v>119</v>
      </c>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135"/>
      <c r="AD25" s="135"/>
    </row>
    <row r="26" spans="1:30" ht="14" thickTop="1">
      <c r="A26" s="43"/>
      <c r="B26" s="104"/>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row>
    <row r="27" spans="1:30">
      <c r="A27" s="43"/>
      <c r="B27" s="99" t="s">
        <v>123</v>
      </c>
      <c r="C27" s="116">
        <f>C9/C$23*100</f>
        <v>0.86861474640301151</v>
      </c>
      <c r="D27" s="116">
        <f t="shared" ref="D27:AD36" si="4">D9/D$23*100</f>
        <v>1.0880832476890443</v>
      </c>
      <c r="E27" s="116">
        <f t="shared" si="4"/>
        <v>1.7480680717378654</v>
      </c>
      <c r="F27" s="116">
        <f t="shared" si="4"/>
        <v>1.7526355637808493</v>
      </c>
      <c r="G27" s="116">
        <f t="shared" si="4"/>
        <v>1.91564061494389</v>
      </c>
      <c r="H27" s="116">
        <f t="shared" si="4"/>
        <v>2.0766554068352123</v>
      </c>
      <c r="I27" s="116">
        <f t="shared" si="4"/>
        <v>3.6637655700953466</v>
      </c>
      <c r="J27" s="116">
        <f t="shared" si="4"/>
        <v>6.7163338312507426</v>
      </c>
      <c r="K27" s="116">
        <f t="shared" si="4"/>
        <v>11.524328098571653</v>
      </c>
      <c r="L27" s="116">
        <f t="shared" si="4"/>
        <v>13.910658457883907</v>
      </c>
      <c r="M27" s="116">
        <f t="shared" si="4"/>
        <v>14.024987621958257</v>
      </c>
      <c r="N27" s="116">
        <f t="shared" si="4"/>
        <v>15.381223112925154</v>
      </c>
      <c r="O27" s="116">
        <f t="shared" si="4"/>
        <v>19.919518045574478</v>
      </c>
      <c r="P27" s="116">
        <f t="shared" si="4"/>
        <v>18.214408375277575</v>
      </c>
      <c r="Q27" s="116">
        <f t="shared" si="4"/>
        <v>20.265718942977383</v>
      </c>
      <c r="R27" s="116">
        <f t="shared" si="4"/>
        <v>25.71061407069487</v>
      </c>
      <c r="S27" s="116">
        <f t="shared" si="4"/>
        <v>26.294743062500658</v>
      </c>
      <c r="T27" s="116">
        <f t="shared" si="4"/>
        <v>27.196967455712162</v>
      </c>
      <c r="U27" s="116">
        <f t="shared" si="4"/>
        <v>28.701923258874583</v>
      </c>
      <c r="V27" s="116">
        <f t="shared" si="4"/>
        <v>29.330114539828404</v>
      </c>
      <c r="W27" s="116">
        <f t="shared" si="4"/>
        <v>32.190237118542989</v>
      </c>
      <c r="X27" s="116">
        <f t="shared" si="4"/>
        <v>34.052242731520124</v>
      </c>
      <c r="Y27" s="116">
        <f t="shared" si="4"/>
        <v>43.203534545356973</v>
      </c>
      <c r="Z27" s="116">
        <f t="shared" si="4"/>
        <v>41.974579344864402</v>
      </c>
      <c r="AA27" s="116">
        <f t="shared" si="4"/>
        <v>40.545873595806746</v>
      </c>
      <c r="AB27" s="116">
        <f t="shared" si="4"/>
        <v>37.689799105306179</v>
      </c>
      <c r="AC27" s="116">
        <f t="shared" si="4"/>
        <v>40.466329025421217</v>
      </c>
      <c r="AD27" s="116">
        <f t="shared" si="4"/>
        <v>25.782389983600119</v>
      </c>
    </row>
    <row r="28" spans="1:30">
      <c r="A28" s="43"/>
      <c r="B28" s="99" t="s">
        <v>124</v>
      </c>
      <c r="C28" s="116">
        <f t="shared" ref="C28:R41" si="5">C10/C$23*100</f>
        <v>64.083283673750685</v>
      </c>
      <c r="D28" s="116">
        <f t="shared" si="5"/>
        <v>69.19815262965129</v>
      </c>
      <c r="E28" s="116">
        <f t="shared" si="5"/>
        <v>66.788647325847137</v>
      </c>
      <c r="F28" s="116">
        <f t="shared" si="5"/>
        <v>70.342225237772595</v>
      </c>
      <c r="G28" s="116">
        <f t="shared" si="5"/>
        <v>68.721707609812157</v>
      </c>
      <c r="H28" s="116">
        <f t="shared" si="5"/>
        <v>68.030679831582603</v>
      </c>
      <c r="I28" s="116">
        <f t="shared" si="5"/>
        <v>56.18148482260407</v>
      </c>
      <c r="J28" s="116">
        <f t="shared" si="5"/>
        <v>49.582261534632281</v>
      </c>
      <c r="K28" s="116">
        <f t="shared" si="5"/>
        <v>42.750324687358329</v>
      </c>
      <c r="L28" s="116">
        <f t="shared" si="5"/>
        <v>32.521230995317381</v>
      </c>
      <c r="M28" s="116">
        <f t="shared" si="5"/>
        <v>25.754725660887871</v>
      </c>
      <c r="N28" s="116">
        <f t="shared" si="5"/>
        <v>21.502127350215371</v>
      </c>
      <c r="O28" s="116">
        <f t="shared" si="5"/>
        <v>23.134011737141293</v>
      </c>
      <c r="P28" s="116">
        <f t="shared" si="5"/>
        <v>18.473605612018741</v>
      </c>
      <c r="Q28" s="116">
        <f t="shared" si="5"/>
        <v>16.027436639714022</v>
      </c>
      <c r="R28" s="116">
        <f t="shared" si="5"/>
        <v>18.949677815683771</v>
      </c>
      <c r="S28" s="116">
        <f t="shared" si="4"/>
        <v>16.525556239962441</v>
      </c>
      <c r="T28" s="116">
        <f t="shared" si="4"/>
        <v>17.050333214374906</v>
      </c>
      <c r="U28" s="116">
        <f t="shared" si="4"/>
        <v>16.612618403041726</v>
      </c>
      <c r="V28" s="116">
        <f t="shared" si="4"/>
        <v>17.094487109937184</v>
      </c>
      <c r="W28" s="116">
        <f t="shared" si="4"/>
        <v>20.358279334927651</v>
      </c>
      <c r="X28" s="116">
        <f t="shared" si="4"/>
        <v>19.525127419554885</v>
      </c>
      <c r="Y28" s="116">
        <f t="shared" si="4"/>
        <v>17.828520564238023</v>
      </c>
      <c r="Z28" s="116">
        <f t="shared" si="4"/>
        <v>17.376460533028659</v>
      </c>
      <c r="AA28" s="116">
        <f t="shared" si="4"/>
        <v>17.121907795045388</v>
      </c>
      <c r="AB28" s="116">
        <f t="shared" si="4"/>
        <v>18.07526822194318</v>
      </c>
      <c r="AC28" s="116">
        <f t="shared" si="4"/>
        <v>17.027921818447947</v>
      </c>
      <c r="AD28" s="116">
        <f t="shared" si="4"/>
        <v>24.823818673185833</v>
      </c>
    </row>
    <row r="29" spans="1:30">
      <c r="A29" s="43"/>
      <c r="B29" s="99" t="s">
        <v>122</v>
      </c>
      <c r="C29" s="116">
        <f t="shared" si="5"/>
        <v>7.3132704918283666</v>
      </c>
      <c r="D29" s="116">
        <f t="shared" si="4"/>
        <v>5.7909971458945897</v>
      </c>
      <c r="E29" s="116">
        <f t="shared" si="4"/>
        <v>5.0123274416279511</v>
      </c>
      <c r="F29" s="116">
        <f t="shared" si="4"/>
        <v>4.3769566012069427</v>
      </c>
      <c r="G29" s="116">
        <f t="shared" si="4"/>
        <v>4.5419134816209104</v>
      </c>
      <c r="H29" s="116">
        <f t="shared" si="4"/>
        <v>4.3799158881031506</v>
      </c>
      <c r="I29" s="116">
        <f t="shared" si="4"/>
        <v>7.5904450688794673</v>
      </c>
      <c r="J29" s="116">
        <f t="shared" si="4"/>
        <v>9.2571205584334226</v>
      </c>
      <c r="K29" s="116">
        <f t="shared" si="4"/>
        <v>6.918582620698853</v>
      </c>
      <c r="L29" s="116">
        <f t="shared" si="4"/>
        <v>8.0554417366150446</v>
      </c>
      <c r="M29" s="116">
        <f t="shared" si="4"/>
        <v>8.9038580449134574</v>
      </c>
      <c r="N29" s="116">
        <f t="shared" si="4"/>
        <v>7.9024328994841824</v>
      </c>
      <c r="O29" s="116">
        <f t="shared" si="4"/>
        <v>8.4276702255021956</v>
      </c>
      <c r="P29" s="116">
        <f t="shared" si="4"/>
        <v>6.348746517602236</v>
      </c>
      <c r="Q29" s="116">
        <f t="shared" si="4"/>
        <v>5.1584477286175012</v>
      </c>
      <c r="R29" s="116">
        <f t="shared" si="4"/>
        <v>5.6204516058943375</v>
      </c>
      <c r="S29" s="116">
        <f t="shared" si="4"/>
        <v>4.8112821615097241</v>
      </c>
      <c r="T29" s="116">
        <f t="shared" si="4"/>
        <v>5.1231516223067519</v>
      </c>
      <c r="U29" s="116">
        <f t="shared" si="4"/>
        <v>4.5672160784957425</v>
      </c>
      <c r="V29" s="116">
        <f t="shared" si="4"/>
        <v>4.238077008345531</v>
      </c>
      <c r="W29" s="116">
        <f t="shared" si="4"/>
        <v>4.5394697913214372</v>
      </c>
      <c r="X29" s="116">
        <f t="shared" si="4"/>
        <v>4.5316652635787564</v>
      </c>
      <c r="Y29" s="116">
        <f t="shared" si="4"/>
        <v>4.4428381895420612</v>
      </c>
      <c r="Z29" s="116">
        <f t="shared" si="4"/>
        <v>4.2932787560842973</v>
      </c>
      <c r="AA29" s="116">
        <f t="shared" si="4"/>
        <v>4.2738592305861429</v>
      </c>
      <c r="AB29" s="116">
        <f t="shared" si="4"/>
        <v>3.6190962943554816</v>
      </c>
      <c r="AC29" s="116">
        <f t="shared" si="4"/>
        <v>3.5269691282894948</v>
      </c>
      <c r="AD29" s="116">
        <f t="shared" si="4"/>
        <v>5.3701004719777741</v>
      </c>
    </row>
    <row r="30" spans="1:30">
      <c r="A30" s="43"/>
      <c r="B30" s="99" t="s">
        <v>125</v>
      </c>
      <c r="C30" s="116">
        <f t="shared" si="5"/>
        <v>1.4678170583529742</v>
      </c>
      <c r="D30" s="116">
        <f t="shared" si="4"/>
        <v>1.7046132191103285</v>
      </c>
      <c r="E30" s="116">
        <f t="shared" si="4"/>
        <v>1.8666858264279527</v>
      </c>
      <c r="F30" s="116">
        <f t="shared" si="4"/>
        <v>1.4681510477507207</v>
      </c>
      <c r="G30" s="116">
        <f t="shared" si="4"/>
        <v>1.1589643261081477</v>
      </c>
      <c r="H30" s="116">
        <f t="shared" si="4"/>
        <v>1.2553977315010012</v>
      </c>
      <c r="I30" s="116">
        <f t="shared" si="4"/>
        <v>3.455447146933198</v>
      </c>
      <c r="J30" s="116">
        <f t="shared" si="4"/>
        <v>3.6504358249691218</v>
      </c>
      <c r="K30" s="116">
        <f t="shared" si="4"/>
        <v>4.9261408163275915</v>
      </c>
      <c r="L30" s="116">
        <f t="shared" si="4"/>
        <v>4.7620636817668789</v>
      </c>
      <c r="M30" s="116">
        <f t="shared" si="4"/>
        <v>4.4480534043597872</v>
      </c>
      <c r="N30" s="116">
        <f t="shared" si="4"/>
        <v>4.2804300078635675</v>
      </c>
      <c r="O30" s="116">
        <f t="shared" si="4"/>
        <v>5.0335776339558755</v>
      </c>
      <c r="P30" s="116">
        <f t="shared" si="4"/>
        <v>3.7598918856669337</v>
      </c>
      <c r="Q30" s="116">
        <f t="shared" si="4"/>
        <v>3.6129279061252366</v>
      </c>
      <c r="R30" s="116">
        <f t="shared" si="4"/>
        <v>3.8797431290443605</v>
      </c>
      <c r="S30" s="116">
        <f t="shared" si="4"/>
        <v>3.9210113537137006</v>
      </c>
      <c r="T30" s="116">
        <f t="shared" si="4"/>
        <v>3.2667216184639143</v>
      </c>
      <c r="U30" s="116">
        <f t="shared" si="4"/>
        <v>3.6638625381596164</v>
      </c>
      <c r="V30" s="116">
        <f t="shared" si="4"/>
        <v>4.4337131170097486</v>
      </c>
      <c r="W30" s="116">
        <f t="shared" si="4"/>
        <v>5.5522365553206487</v>
      </c>
      <c r="X30" s="116">
        <f t="shared" si="4"/>
        <v>6.3738502776969703</v>
      </c>
      <c r="Y30" s="116">
        <f t="shared" si="4"/>
        <v>6.4742025039083799</v>
      </c>
      <c r="Z30" s="116">
        <f t="shared" si="4"/>
        <v>7.1566735468955738</v>
      </c>
      <c r="AA30" s="116">
        <f t="shared" si="4"/>
        <v>8.8099966404638437</v>
      </c>
      <c r="AB30" s="116">
        <f t="shared" si="4"/>
        <v>9.2528777308351469</v>
      </c>
      <c r="AC30" s="116">
        <f t="shared" si="4"/>
        <v>8.6471849286425844</v>
      </c>
      <c r="AD30" s="116">
        <f t="shared" si="4"/>
        <v>5.0464318009849869</v>
      </c>
    </row>
    <row r="31" spans="1:30">
      <c r="A31" s="43"/>
      <c r="B31" s="101" t="s">
        <v>108</v>
      </c>
      <c r="C31" s="116">
        <f t="shared" si="5"/>
        <v>0.39955782355252267</v>
      </c>
      <c r="D31" s="116">
        <f t="shared" si="4"/>
        <v>0.36432826087034936</v>
      </c>
      <c r="E31" s="116">
        <f t="shared" si="4"/>
        <v>0.34846812535726412</v>
      </c>
      <c r="F31" s="116">
        <f t="shared" si="4"/>
        <v>0.33456130226354092</v>
      </c>
      <c r="G31" s="116">
        <f t="shared" si="4"/>
        <v>0.25573562816903223</v>
      </c>
      <c r="H31" s="116">
        <f t="shared" si="4"/>
        <v>0.22760144923339867</v>
      </c>
      <c r="I31" s="116">
        <f t="shared" si="4"/>
        <v>0.52228431131568132</v>
      </c>
      <c r="J31" s="116">
        <f t="shared" si="4"/>
        <v>1.0437089930461128</v>
      </c>
      <c r="K31" s="116">
        <f t="shared" si="4"/>
        <v>1.4071995111074451</v>
      </c>
      <c r="L31" s="116">
        <f t="shared" si="4"/>
        <v>1.4990084840539784</v>
      </c>
      <c r="M31" s="116">
        <f t="shared" si="4"/>
        <v>1.3979919963402587</v>
      </c>
      <c r="N31" s="116">
        <f t="shared" si="4"/>
        <v>1.0233235513375918</v>
      </c>
      <c r="O31" s="116">
        <f t="shared" si="4"/>
        <v>0.99009599708842555</v>
      </c>
      <c r="P31" s="116">
        <f t="shared" si="4"/>
        <v>0.84709002855011839</v>
      </c>
      <c r="Q31" s="116">
        <f t="shared" si="4"/>
        <v>1.0712631766195766</v>
      </c>
      <c r="R31" s="116">
        <f t="shared" si="4"/>
        <v>1.6172499260610311</v>
      </c>
      <c r="S31" s="116">
        <f t="shared" si="4"/>
        <v>2.2122354982432562</v>
      </c>
      <c r="T31" s="116">
        <f t="shared" si="4"/>
        <v>2.6667230528995858</v>
      </c>
      <c r="U31" s="116">
        <f t="shared" si="4"/>
        <v>2.5803700320846237</v>
      </c>
      <c r="V31" s="116">
        <f t="shared" si="4"/>
        <v>1.9897342263995224</v>
      </c>
      <c r="W31" s="116">
        <f t="shared" si="4"/>
        <v>0.55245000144045819</v>
      </c>
      <c r="X31" s="116">
        <f t="shared" si="4"/>
        <v>0.395059033657715</v>
      </c>
      <c r="Y31" s="116">
        <f t="shared" si="4"/>
        <v>0.35051092157366975</v>
      </c>
      <c r="Z31" s="116">
        <f t="shared" si="4"/>
        <v>0.29403609124876723</v>
      </c>
      <c r="AA31" s="116">
        <f t="shared" si="4"/>
        <v>0.19895595071655822</v>
      </c>
      <c r="AB31" s="116">
        <f t="shared" si="4"/>
        <v>0.62045364675714942</v>
      </c>
      <c r="AC31" s="116">
        <f t="shared" si="4"/>
        <v>0.53893237076427214</v>
      </c>
      <c r="AD31" s="116">
        <f t="shared" si="4"/>
        <v>1.08712914534592</v>
      </c>
    </row>
    <row r="32" spans="1:30">
      <c r="A32" s="43"/>
      <c r="B32" s="101" t="s">
        <v>109</v>
      </c>
      <c r="C32" s="116">
        <f t="shared" si="5"/>
        <v>6.6452070403285046E-3</v>
      </c>
      <c r="D32" s="116">
        <f t="shared" si="4"/>
        <v>3.8454895394897666E-2</v>
      </c>
      <c r="E32" s="116">
        <f t="shared" si="4"/>
        <v>3.9335207539062424E-2</v>
      </c>
      <c r="F32" s="116">
        <f t="shared" si="4"/>
        <v>4.6750693121576682E-2</v>
      </c>
      <c r="G32" s="116">
        <f t="shared" si="4"/>
        <v>6.5172262510528031E-2</v>
      </c>
      <c r="H32" s="116">
        <f t="shared" si="4"/>
        <v>2.745288512614542E-2</v>
      </c>
      <c r="I32" s="116">
        <f t="shared" si="4"/>
        <v>5.1133284393708234E-2</v>
      </c>
      <c r="J32" s="116">
        <f t="shared" si="4"/>
        <v>0.18512700268436955</v>
      </c>
      <c r="K32" s="116">
        <f t="shared" si="4"/>
        <v>0.22656423861795363</v>
      </c>
      <c r="L32" s="116">
        <f t="shared" si="4"/>
        <v>0.32956721970571928</v>
      </c>
      <c r="M32" s="116">
        <f t="shared" si="4"/>
        <v>0.27196797722710114</v>
      </c>
      <c r="N32" s="116">
        <f t="shared" si="4"/>
        <v>8.3690482276578201E-2</v>
      </c>
      <c r="O32" s="116">
        <f t="shared" si="4"/>
        <v>3.5494266561589695E-2</v>
      </c>
      <c r="P32" s="116">
        <f t="shared" si="4"/>
        <v>0.13738775849937707</v>
      </c>
      <c r="Q32" s="116">
        <f t="shared" si="4"/>
        <v>0.15517836335989993</v>
      </c>
      <c r="R32" s="116">
        <f t="shared" si="4"/>
        <v>0.21251967787039358</v>
      </c>
      <c r="S32" s="116">
        <f t="shared" si="4"/>
        <v>0.18625495159831698</v>
      </c>
      <c r="T32" s="116">
        <f t="shared" si="4"/>
        <v>2.3842665134084355</v>
      </c>
      <c r="U32" s="116">
        <f t="shared" si="4"/>
        <v>2.268049963167782</v>
      </c>
      <c r="V32" s="116">
        <f t="shared" si="4"/>
        <v>1.7536323024123182</v>
      </c>
      <c r="W32" s="116">
        <f t="shared" si="4"/>
        <v>0.23741102575857839</v>
      </c>
      <c r="X32" s="116">
        <f t="shared" si="4"/>
        <v>0.10528511603345866</v>
      </c>
      <c r="Y32" s="116">
        <f t="shared" si="4"/>
        <v>9.3439204089354494E-2</v>
      </c>
      <c r="Z32" s="116">
        <f t="shared" si="4"/>
        <v>7.3812723743243672E-2</v>
      </c>
      <c r="AA32" s="116">
        <f t="shared" si="4"/>
        <v>6.6451801251160791E-2</v>
      </c>
      <c r="AB32" s="116">
        <f t="shared" si="4"/>
        <v>0.39101963017042268</v>
      </c>
      <c r="AC32" s="116">
        <f t="shared" si="4"/>
        <v>0.34134879990348821</v>
      </c>
      <c r="AD32" s="116">
        <f t="shared" si="4"/>
        <v>0.48725937817133702</v>
      </c>
    </row>
    <row r="33" spans="1:30">
      <c r="A33" s="43"/>
      <c r="B33" s="101" t="s">
        <v>110</v>
      </c>
      <c r="C33" s="116">
        <f t="shared" si="5"/>
        <v>5.44312752320862E-4</v>
      </c>
      <c r="D33" s="116">
        <f t="shared" si="4"/>
        <v>1.6987384905491832E-4</v>
      </c>
      <c r="E33" s="116">
        <f t="shared" si="4"/>
        <v>5.1633962816513188E-4</v>
      </c>
      <c r="F33" s="116">
        <f t="shared" si="4"/>
        <v>3.1600377091127311E-4</v>
      </c>
      <c r="G33" s="116">
        <f t="shared" si="4"/>
        <v>6.1448923646188617E-4</v>
      </c>
      <c r="H33" s="116">
        <f t="shared" si="4"/>
        <v>2.7230872764764583E-4</v>
      </c>
      <c r="I33" s="116">
        <f t="shared" si="4"/>
        <v>1.068447154299075E-3</v>
      </c>
      <c r="J33" s="116">
        <f t="shared" si="4"/>
        <v>5.6714732748157457E-4</v>
      </c>
      <c r="K33" s="116">
        <f t="shared" si="4"/>
        <v>8.7580015107602347E-4</v>
      </c>
      <c r="L33" s="116">
        <f t="shared" si="4"/>
        <v>9.8193529509628473E-5</v>
      </c>
      <c r="M33" s="116">
        <f t="shared" si="4"/>
        <v>3.4738667229526225E-4</v>
      </c>
      <c r="N33" s="116">
        <f t="shared" si="4"/>
        <v>2.3577080892540805E-4</v>
      </c>
      <c r="O33" s="116">
        <f t="shared" si="4"/>
        <v>9.9262170318217428E-5</v>
      </c>
      <c r="P33" s="116">
        <f t="shared" si="4"/>
        <v>3.7051853853718551E-4</v>
      </c>
      <c r="Q33" s="116">
        <f t="shared" si="4"/>
        <v>4.3429095984345606E-4</v>
      </c>
      <c r="R33" s="116">
        <f t="shared" si="4"/>
        <v>1.6449290150774689E-4</v>
      </c>
      <c r="S33" s="116">
        <f t="shared" si="4"/>
        <v>5.4599535282196948E-5</v>
      </c>
      <c r="T33" s="116">
        <f t="shared" si="4"/>
        <v>1.3079358417507128E-4</v>
      </c>
      <c r="U33" s="116">
        <f t="shared" si="4"/>
        <v>1.5351033527277071E-4</v>
      </c>
      <c r="V33" s="116">
        <f t="shared" si="4"/>
        <v>1.7842702839934775E-4</v>
      </c>
      <c r="W33" s="116">
        <f t="shared" si="4"/>
        <v>1.3155178079614453E-3</v>
      </c>
      <c r="X33" s="116">
        <f t="shared" si="4"/>
        <v>2.3713087679506998E-4</v>
      </c>
      <c r="Y33" s="116">
        <f t="shared" si="4"/>
        <v>1.6406470366740788E-5</v>
      </c>
      <c r="Z33" s="116">
        <f t="shared" si="4"/>
        <v>5.8308481654805576E-5</v>
      </c>
      <c r="AA33" s="116">
        <f t="shared" si="4"/>
        <v>0</v>
      </c>
      <c r="AB33" s="116">
        <f t="shared" si="4"/>
        <v>8.3616246323158966E-5</v>
      </c>
      <c r="AC33" s="116">
        <f t="shared" si="4"/>
        <v>4.0133487462488807E-5</v>
      </c>
      <c r="AD33" s="116">
        <f t="shared" si="4"/>
        <v>2.7678866853443629E-4</v>
      </c>
    </row>
    <row r="34" spans="1:30">
      <c r="A34" s="43"/>
      <c r="B34" s="101" t="s">
        <v>111</v>
      </c>
      <c r="C34" s="116">
        <f t="shared" si="5"/>
        <v>1.2838857551483109E-3</v>
      </c>
      <c r="D34" s="116">
        <f t="shared" si="4"/>
        <v>1.1112419960173645E-3</v>
      </c>
      <c r="E34" s="116">
        <f t="shared" si="4"/>
        <v>2.2624413746292751E-3</v>
      </c>
      <c r="F34" s="116">
        <f t="shared" si="4"/>
        <v>9.7008708878898496E-4</v>
      </c>
      <c r="G34" s="116">
        <f t="shared" si="4"/>
        <v>1.2287036233135701E-3</v>
      </c>
      <c r="H34" s="116">
        <f t="shared" si="4"/>
        <v>1.0604027985753467E-3</v>
      </c>
      <c r="I34" s="116">
        <f t="shared" si="4"/>
        <v>2.1664262626205845E-3</v>
      </c>
      <c r="J34" s="116">
        <f t="shared" si="4"/>
        <v>7.2230750056168102E-4</v>
      </c>
      <c r="K34" s="116">
        <f t="shared" si="4"/>
        <v>1.0482328993354361E-3</v>
      </c>
      <c r="L34" s="116">
        <f t="shared" si="4"/>
        <v>5.2853213493738787E-3</v>
      </c>
      <c r="M34" s="116">
        <f t="shared" si="4"/>
        <v>8.7825421280845299E-3</v>
      </c>
      <c r="N34" s="116">
        <f t="shared" si="4"/>
        <v>5.9448499950170257E-3</v>
      </c>
      <c r="O34" s="116">
        <f t="shared" si="4"/>
        <v>6.3672885696716081E-3</v>
      </c>
      <c r="P34" s="116">
        <f t="shared" si="4"/>
        <v>4.0900037542014088E-3</v>
      </c>
      <c r="Q34" s="116">
        <f t="shared" si="4"/>
        <v>3.5379986092929053E-3</v>
      </c>
      <c r="R34" s="116">
        <f t="shared" si="4"/>
        <v>5.7032105608156676E-3</v>
      </c>
      <c r="S34" s="116">
        <f t="shared" si="4"/>
        <v>6.2663513175591897E-3</v>
      </c>
      <c r="T34" s="116">
        <f t="shared" si="4"/>
        <v>6.7396875134081444E-3</v>
      </c>
      <c r="U34" s="116">
        <f t="shared" si="4"/>
        <v>5.8057820187553026E-3</v>
      </c>
      <c r="V34" s="116">
        <f t="shared" si="4"/>
        <v>7.4296012575568345E-3</v>
      </c>
      <c r="W34" s="116">
        <f t="shared" si="4"/>
        <v>7.0919630019941849E-3</v>
      </c>
      <c r="X34" s="116">
        <f t="shared" si="4"/>
        <v>7.8688877921832233E-3</v>
      </c>
      <c r="Y34" s="116">
        <f t="shared" si="4"/>
        <v>9.4621798052649912E-3</v>
      </c>
      <c r="Z34" s="116">
        <f t="shared" si="4"/>
        <v>1.1799271176443261E-2</v>
      </c>
      <c r="AA34" s="116">
        <f t="shared" si="4"/>
        <v>1.1116219074448512E-2</v>
      </c>
      <c r="AB34" s="116">
        <f t="shared" si="4"/>
        <v>1.2831504148157986E-2</v>
      </c>
      <c r="AC34" s="116">
        <f t="shared" si="4"/>
        <v>1.1830302509846761E-2</v>
      </c>
      <c r="AD34" s="116">
        <f t="shared" si="4"/>
        <v>6.8416123779177478E-3</v>
      </c>
    </row>
    <row r="35" spans="1:30">
      <c r="A35" s="43"/>
      <c r="B35" s="101" t="s">
        <v>112</v>
      </c>
      <c r="C35" s="116">
        <f t="shared" si="5"/>
        <v>3.6065427176129493E-5</v>
      </c>
      <c r="D35" s="116">
        <f t="shared" si="4"/>
        <v>3.783055933621532E-5</v>
      </c>
      <c r="E35" s="116">
        <f t="shared" si="4"/>
        <v>2.9817141772883542E-4</v>
      </c>
      <c r="F35" s="116">
        <f t="shared" si="4"/>
        <v>1.0355020842435258E-4</v>
      </c>
      <c r="G35" s="116">
        <f t="shared" si="4"/>
        <v>1.2235431292304262E-4</v>
      </c>
      <c r="H35" s="116">
        <f t="shared" si="4"/>
        <v>3.9452652474338554E-4</v>
      </c>
      <c r="I35" s="116">
        <f t="shared" si="4"/>
        <v>1.8947689228542277E-4</v>
      </c>
      <c r="J35" s="116">
        <f t="shared" si="4"/>
        <v>1.3947354849696176E-4</v>
      </c>
      <c r="K35" s="116">
        <f t="shared" si="4"/>
        <v>1.1271378999431334E-4</v>
      </c>
      <c r="L35" s="116">
        <f t="shared" si="4"/>
        <v>5.81250780586469E-4</v>
      </c>
      <c r="M35" s="116">
        <f t="shared" si="4"/>
        <v>2.5667042740607984E-4</v>
      </c>
      <c r="N35" s="116">
        <f t="shared" si="4"/>
        <v>4.4136830402002804E-4</v>
      </c>
      <c r="O35" s="116">
        <f t="shared" si="4"/>
        <v>4.4016286011661695E-4</v>
      </c>
      <c r="P35" s="116">
        <f t="shared" si="4"/>
        <v>1.0151595119155213E-3</v>
      </c>
      <c r="Q35" s="116">
        <f t="shared" si="4"/>
        <v>1.6815390856904622E-3</v>
      </c>
      <c r="R35" s="116">
        <f t="shared" si="4"/>
        <v>6.074581007819841E-3</v>
      </c>
      <c r="S35" s="116">
        <f t="shared" si="4"/>
        <v>7.6296844746946346E-3</v>
      </c>
      <c r="T35" s="116">
        <f t="shared" si="4"/>
        <v>8.7147080206941355E-3</v>
      </c>
      <c r="U35" s="116">
        <f t="shared" si="4"/>
        <v>8.8551411501518029E-3</v>
      </c>
      <c r="V35" s="116">
        <f t="shared" si="4"/>
        <v>8.6318421088419101E-3</v>
      </c>
      <c r="W35" s="116">
        <f t="shared" si="4"/>
        <v>9.3289060479161551E-3</v>
      </c>
      <c r="X35" s="116">
        <f t="shared" si="4"/>
        <v>1.013502636037494E-2</v>
      </c>
      <c r="Y35" s="116">
        <f t="shared" si="4"/>
        <v>7.2504256667464909E-3</v>
      </c>
      <c r="Z35" s="116">
        <f t="shared" si="4"/>
        <v>6.4874331255209581E-3</v>
      </c>
      <c r="AA35" s="116">
        <f t="shared" si="4"/>
        <v>5.7261089492966757E-3</v>
      </c>
      <c r="AB35" s="116">
        <f t="shared" si="4"/>
        <v>9.1757037483766839E-3</v>
      </c>
      <c r="AC35" s="116">
        <f t="shared" si="4"/>
        <v>1.0811827128921554E-2</v>
      </c>
      <c r="AD35" s="116">
        <f t="shared" si="4"/>
        <v>5.3796230586347351E-3</v>
      </c>
    </row>
    <row r="36" spans="1:30">
      <c r="A36" s="43"/>
      <c r="B36" s="101" t="s">
        <v>113</v>
      </c>
      <c r="C36" s="116">
        <f t="shared" si="5"/>
        <v>0</v>
      </c>
      <c r="D36" s="116">
        <f t="shared" si="4"/>
        <v>1.9838087111661098E-5</v>
      </c>
      <c r="E36" s="116">
        <f t="shared" si="4"/>
        <v>1.6295726230795154E-6</v>
      </c>
      <c r="F36" s="116">
        <f t="shared" si="4"/>
        <v>5.0770794434763624E-7</v>
      </c>
      <c r="G36" s="116">
        <f t="shared" si="4"/>
        <v>1.3097739835714615E-5</v>
      </c>
      <c r="H36" s="116">
        <f t="shared" si="4"/>
        <v>1.7045500694737735E-4</v>
      </c>
      <c r="I36" s="116">
        <f t="shared" si="4"/>
        <v>2.1894648504820886E-5</v>
      </c>
      <c r="J36" s="116">
        <f t="shared" si="4"/>
        <v>1.9224834574842581E-5</v>
      </c>
      <c r="K36" s="116">
        <f t="shared" si="4"/>
        <v>7.9352615511117113E-5</v>
      </c>
      <c r="L36" s="116">
        <f t="shared" si="4"/>
        <v>1.041530299488896E-4</v>
      </c>
      <c r="M36" s="116">
        <f t="shared" si="4"/>
        <v>3.2627429945252629E-4</v>
      </c>
      <c r="N36" s="116">
        <f t="shared" si="4"/>
        <v>8.9964994365865228E-4</v>
      </c>
      <c r="O36" s="116">
        <f t="shared" si="4"/>
        <v>3.2809006689445331E-4</v>
      </c>
      <c r="P36" s="116">
        <f t="shared" si="4"/>
        <v>2.8145445791785619E-4</v>
      </c>
      <c r="Q36" s="116">
        <f t="shared" si="4"/>
        <v>1.1042906543191445E-4</v>
      </c>
      <c r="R36" s="116">
        <f t="shared" si="4"/>
        <v>5.4771705436075123E-5</v>
      </c>
      <c r="S36" s="116">
        <f t="shared" si="4"/>
        <v>4.6134592434727282E-5</v>
      </c>
      <c r="T36" s="116">
        <f t="shared" si="4"/>
        <v>2.6117769998084646E-5</v>
      </c>
      <c r="U36" s="116">
        <f t="shared" si="4"/>
        <v>3.9788134098061579E-5</v>
      </c>
      <c r="V36" s="116">
        <f t="shared" si="4"/>
        <v>5.0395343149605927E-5</v>
      </c>
      <c r="W36" s="116">
        <f t="shared" si="4"/>
        <v>4.6553229135208352E-4</v>
      </c>
      <c r="X36" s="116">
        <f t="shared" si="4"/>
        <v>1.2767616992470712E-3</v>
      </c>
      <c r="Y36" s="116">
        <f t="shared" si="4"/>
        <v>1.7293768916489934E-4</v>
      </c>
      <c r="Z36" s="116">
        <f t="shared" si="4"/>
        <v>1.6374581949148334E-5</v>
      </c>
      <c r="AA36" s="116">
        <f t="shared" si="4"/>
        <v>2.436258891343456E-5</v>
      </c>
      <c r="AB36" s="116">
        <f t="shared" si="4"/>
        <v>5.947310543970533E-4</v>
      </c>
      <c r="AC36" s="116">
        <f t="shared" si="4"/>
        <v>1.7415154200747069E-4</v>
      </c>
      <c r="AD36" s="116">
        <f t="shared" si="4"/>
        <v>2.3428053665273954E-4</v>
      </c>
    </row>
    <row r="37" spans="1:30">
      <c r="A37" s="43"/>
      <c r="B37" s="101" t="s">
        <v>114</v>
      </c>
      <c r="C37" s="116">
        <f t="shared" si="5"/>
        <v>2.8559762773450654E-3</v>
      </c>
      <c r="D37" s="116">
        <f t="shared" ref="D37:AD41" si="6">D19/D$23*100</f>
        <v>2.6801055670477213E-2</v>
      </c>
      <c r="E37" s="116">
        <f t="shared" si="6"/>
        <v>3.0939040130327406E-2</v>
      </c>
      <c r="F37" s="116">
        <f t="shared" si="6"/>
        <v>4.4803791813736109E-2</v>
      </c>
      <c r="G37" s="116">
        <f t="shared" si="6"/>
        <v>5.810187187903175E-2</v>
      </c>
      <c r="H37" s="116">
        <f t="shared" si="6"/>
        <v>2.0998959423602671E-2</v>
      </c>
      <c r="I37" s="116">
        <f t="shared" si="6"/>
        <v>4.2821993972124939E-2</v>
      </c>
      <c r="J37" s="116">
        <f t="shared" si="6"/>
        <v>0.18050022583002409</v>
      </c>
      <c r="K37" s="116">
        <f t="shared" si="6"/>
        <v>0.22112840521142102</v>
      </c>
      <c r="L37" s="116">
        <f t="shared" si="6"/>
        <v>0.32031705559441698</v>
      </c>
      <c r="M37" s="116">
        <f t="shared" si="6"/>
        <v>0.25957604470686974</v>
      </c>
      <c r="N37" s="116">
        <f t="shared" si="6"/>
        <v>7.5168175812545021E-2</v>
      </c>
      <c r="O37" s="116">
        <f t="shared" si="6"/>
        <v>2.6950382698021781E-2</v>
      </c>
      <c r="P37" s="116">
        <f t="shared" si="6"/>
        <v>0.13111868611052954</v>
      </c>
      <c r="Q37" s="116">
        <f t="shared" si="6"/>
        <v>0.14592918982511324</v>
      </c>
      <c r="R37" s="116">
        <f t="shared" si="6"/>
        <v>0.20013391311321452</v>
      </c>
      <c r="S37" s="116">
        <f t="shared" si="6"/>
        <v>0.17135556668618121</v>
      </c>
      <c r="T37" s="116">
        <f t="shared" si="6"/>
        <v>2.3673519844200124</v>
      </c>
      <c r="U37" s="116">
        <f t="shared" si="6"/>
        <v>2.2515802204181532</v>
      </c>
      <c r="V37" s="116">
        <f t="shared" si="6"/>
        <v>1.7346787060578799</v>
      </c>
      <c r="W37" s="116">
        <f t="shared" si="6"/>
        <v>0.21755510943192807</v>
      </c>
      <c r="X37" s="116">
        <f t="shared" si="6"/>
        <v>8.4926097991880514E-2</v>
      </c>
      <c r="Y37" s="116">
        <f t="shared" si="6"/>
        <v>7.6198039739776444E-2</v>
      </c>
      <c r="Z37" s="116">
        <f t="shared" si="6"/>
        <v>5.5396398600087861E-2</v>
      </c>
      <c r="AA37" s="116">
        <f t="shared" si="6"/>
        <v>4.9585110638502183E-2</v>
      </c>
      <c r="AB37" s="116">
        <f t="shared" si="6"/>
        <v>0.3679286117205966</v>
      </c>
      <c r="AC37" s="116">
        <f t="shared" si="6"/>
        <v>0.31848615218585685</v>
      </c>
      <c r="AD37" s="116">
        <f t="shared" si="6"/>
        <v>0.47293577748917348</v>
      </c>
    </row>
    <row r="38" spans="1:30">
      <c r="A38" s="43"/>
      <c r="B38" s="102" t="s">
        <v>115</v>
      </c>
      <c r="C38" s="116">
        <f t="shared" si="5"/>
        <v>1.9249668283381365E-3</v>
      </c>
      <c r="D38" s="116">
        <f t="shared" si="6"/>
        <v>1.0315055232900289E-2</v>
      </c>
      <c r="E38" s="116">
        <f t="shared" si="6"/>
        <v>5.3175854155886925E-3</v>
      </c>
      <c r="F38" s="116">
        <f t="shared" si="6"/>
        <v>5.5675253177161783E-4</v>
      </c>
      <c r="G38" s="116">
        <f t="shared" si="6"/>
        <v>5.0917457189620713E-3</v>
      </c>
      <c r="H38" s="116">
        <f t="shared" si="6"/>
        <v>4.5562326446289911E-3</v>
      </c>
      <c r="I38" s="116">
        <f t="shared" si="6"/>
        <v>4.8650454638733938E-3</v>
      </c>
      <c r="J38" s="116">
        <f t="shared" si="6"/>
        <v>3.1786236432303876E-3</v>
      </c>
      <c r="K38" s="116">
        <f t="shared" si="6"/>
        <v>3.3197339506156921E-3</v>
      </c>
      <c r="L38" s="116">
        <f t="shared" si="6"/>
        <v>3.1812454218834696E-3</v>
      </c>
      <c r="M38" s="116">
        <f t="shared" si="6"/>
        <v>2.6790589929930044E-3</v>
      </c>
      <c r="N38" s="116">
        <f t="shared" si="6"/>
        <v>1.00066741241205E-3</v>
      </c>
      <c r="O38" s="116">
        <f t="shared" si="6"/>
        <v>1.3090801965670155E-3</v>
      </c>
      <c r="P38" s="116">
        <f t="shared" si="6"/>
        <v>5.1193612627554563E-4</v>
      </c>
      <c r="Q38" s="116">
        <f t="shared" si="6"/>
        <v>3.484915814527958E-3</v>
      </c>
      <c r="R38" s="116">
        <f t="shared" si="6"/>
        <v>3.8870858159971157E-4</v>
      </c>
      <c r="S38" s="116">
        <f t="shared" si="6"/>
        <v>9.0261499216504114E-4</v>
      </c>
      <c r="T38" s="116">
        <f t="shared" si="6"/>
        <v>1.3032221001476501E-3</v>
      </c>
      <c r="U38" s="116">
        <f t="shared" si="6"/>
        <v>1.6155211113508905E-3</v>
      </c>
      <c r="V38" s="116">
        <f t="shared" si="6"/>
        <v>2.6633306164907909E-3</v>
      </c>
      <c r="W38" s="116">
        <f t="shared" si="6"/>
        <v>1.653997177426412E-3</v>
      </c>
      <c r="X38" s="116">
        <f t="shared" si="6"/>
        <v>8.4121131297783844E-4</v>
      </c>
      <c r="Y38" s="116">
        <f t="shared" si="6"/>
        <v>3.3921471803494423E-4</v>
      </c>
      <c r="Z38" s="116">
        <f t="shared" si="6"/>
        <v>5.4937777587645524E-5</v>
      </c>
      <c r="AA38" s="116">
        <f t="shared" si="6"/>
        <v>0</v>
      </c>
      <c r="AB38" s="116">
        <f t="shared" si="6"/>
        <v>4.0546325257121948E-4</v>
      </c>
      <c r="AC38" s="116">
        <f t="shared" si="6"/>
        <v>6.2330493930756801E-6</v>
      </c>
      <c r="AD38" s="116">
        <f t="shared" si="6"/>
        <v>1.5912960404237996E-3</v>
      </c>
    </row>
    <row r="39" spans="1:30">
      <c r="A39" s="43"/>
      <c r="B39" s="101" t="s">
        <v>116</v>
      </c>
      <c r="C39" s="116">
        <f t="shared" si="5"/>
        <v>74.13254379388755</v>
      </c>
      <c r="D39" s="116">
        <f t="shared" si="6"/>
        <v>78.14617450321559</v>
      </c>
      <c r="E39" s="116">
        <f t="shared" si="6"/>
        <v>75.76419679099817</v>
      </c>
      <c r="F39" s="116">
        <f t="shared" si="6"/>
        <v>78.274529752774654</v>
      </c>
      <c r="G39" s="116">
        <f t="shared" si="6"/>
        <v>76.593961660654131</v>
      </c>
      <c r="H39" s="116">
        <f t="shared" si="6"/>
        <v>75.970250307255384</v>
      </c>
      <c r="I39" s="116">
        <f t="shared" si="6"/>
        <v>71.413426919827756</v>
      </c>
      <c r="J39" s="116">
        <f t="shared" si="6"/>
        <v>70.249860742331677</v>
      </c>
      <c r="K39" s="116">
        <f t="shared" si="6"/>
        <v>67.526575734063883</v>
      </c>
      <c r="L39" s="116">
        <f t="shared" si="6"/>
        <v>60.748403355637194</v>
      </c>
      <c r="M39" s="116">
        <f t="shared" si="6"/>
        <v>54.529616728459615</v>
      </c>
      <c r="N39" s="116">
        <f t="shared" si="6"/>
        <v>50.089536921825861</v>
      </c>
      <c r="O39" s="116">
        <f t="shared" si="6"/>
        <v>57.504873639262257</v>
      </c>
      <c r="P39" s="116">
        <f t="shared" si="6"/>
        <v>47.643742419115604</v>
      </c>
      <c r="Q39" s="116">
        <f t="shared" si="6"/>
        <v>46.135794394053711</v>
      </c>
      <c r="R39" s="116">
        <f t="shared" si="6"/>
        <v>55.777736547378368</v>
      </c>
      <c r="S39" s="116">
        <f t="shared" si="6"/>
        <v>53.764828315929783</v>
      </c>
      <c r="T39" s="116">
        <f t="shared" si="6"/>
        <v>55.303896963757325</v>
      </c>
      <c r="U39" s="116">
        <f t="shared" si="6"/>
        <v>56.125990310656292</v>
      </c>
      <c r="V39" s="116">
        <f t="shared" si="6"/>
        <v>57.086126001520398</v>
      </c>
      <c r="W39" s="116">
        <f t="shared" si="6"/>
        <v>63.192672801553194</v>
      </c>
      <c r="X39" s="116">
        <f t="shared" si="6"/>
        <v>64.877944726008451</v>
      </c>
      <c r="Y39" s="116">
        <f t="shared" si="6"/>
        <v>72.29960672461911</v>
      </c>
      <c r="Z39" s="116">
        <f t="shared" si="6"/>
        <v>71.095028272121709</v>
      </c>
      <c r="AA39" s="116">
        <f t="shared" si="6"/>
        <v>70.950593212618699</v>
      </c>
      <c r="AB39" s="116">
        <f t="shared" si="6"/>
        <v>69.257494999197149</v>
      </c>
      <c r="AC39" s="116">
        <f t="shared" si="6"/>
        <v>70.207337271565507</v>
      </c>
      <c r="AD39" s="116">
        <f t="shared" si="6"/>
        <v>62.109870075094641</v>
      </c>
    </row>
    <row r="40" spans="1:30">
      <c r="A40" s="114"/>
      <c r="B40" s="101" t="s">
        <v>117</v>
      </c>
      <c r="C40" s="116">
        <f t="shared" si="5"/>
        <v>25.86745620611245</v>
      </c>
      <c r="D40" s="116">
        <f t="shared" si="6"/>
        <v>21.853825496784413</v>
      </c>
      <c r="E40" s="116">
        <f t="shared" si="6"/>
        <v>24.235803209001826</v>
      </c>
      <c r="F40" s="116">
        <f t="shared" si="6"/>
        <v>21.725470247225338</v>
      </c>
      <c r="G40" s="116">
        <f t="shared" si="6"/>
        <v>23.406038339345869</v>
      </c>
      <c r="H40" s="116">
        <f t="shared" si="6"/>
        <v>24.029749692744616</v>
      </c>
      <c r="I40" s="116">
        <f t="shared" si="6"/>
        <v>28.58657308017224</v>
      </c>
      <c r="J40" s="116">
        <f t="shared" si="6"/>
        <v>29.75013925766833</v>
      </c>
      <c r="K40" s="116">
        <f t="shared" si="6"/>
        <v>32.473424265936124</v>
      </c>
      <c r="L40" s="116">
        <f t="shared" si="6"/>
        <v>39.251596644362806</v>
      </c>
      <c r="M40" s="116">
        <f t="shared" si="6"/>
        <v>45.470383271540378</v>
      </c>
      <c r="N40" s="116">
        <f t="shared" si="6"/>
        <v>49.910463078174132</v>
      </c>
      <c r="O40" s="116">
        <f t="shared" si="6"/>
        <v>42.495126360737743</v>
      </c>
      <c r="P40" s="116">
        <f t="shared" si="6"/>
        <v>52.356257580884389</v>
      </c>
      <c r="Q40" s="116">
        <f t="shared" si="6"/>
        <v>53.864205605946282</v>
      </c>
      <c r="R40" s="116">
        <f t="shared" si="6"/>
        <v>44.222263452621632</v>
      </c>
      <c r="S40" s="116">
        <f t="shared" si="6"/>
        <v>46.235171684070217</v>
      </c>
      <c r="T40" s="116">
        <f t="shared" si="6"/>
        <v>44.696103036242675</v>
      </c>
      <c r="U40" s="116">
        <f t="shared" si="6"/>
        <v>43.874009689343715</v>
      </c>
      <c r="V40" s="116">
        <f t="shared" si="6"/>
        <v>42.913873998479602</v>
      </c>
      <c r="W40" s="116">
        <f t="shared" si="6"/>
        <v>36.807327198446806</v>
      </c>
      <c r="X40" s="116">
        <f t="shared" si="6"/>
        <v>35.122055273991556</v>
      </c>
      <c r="Y40" s="116">
        <f t="shared" si="6"/>
        <v>27.70039327538089</v>
      </c>
      <c r="Z40" s="116">
        <f t="shared" si="6"/>
        <v>28.904971727878298</v>
      </c>
      <c r="AA40" s="116">
        <f t="shared" si="6"/>
        <v>29.049406787381312</v>
      </c>
      <c r="AB40" s="116">
        <f t="shared" si="6"/>
        <v>30.742505000802854</v>
      </c>
      <c r="AC40" s="116">
        <f t="shared" si="6"/>
        <v>29.79266272843449</v>
      </c>
      <c r="AD40" s="116">
        <f t="shared" si="6"/>
        <v>37.890129924905359</v>
      </c>
    </row>
    <row r="41" spans="1:30">
      <c r="A41" s="43"/>
      <c r="B41" s="101" t="s">
        <v>118</v>
      </c>
      <c r="C41" s="116">
        <f t="shared" si="5"/>
        <v>100</v>
      </c>
      <c r="D41" s="116">
        <f t="shared" si="6"/>
        <v>100</v>
      </c>
      <c r="E41" s="116">
        <f t="shared" si="6"/>
        <v>100</v>
      </c>
      <c r="F41" s="116">
        <f t="shared" si="6"/>
        <v>100</v>
      </c>
      <c r="G41" s="116">
        <f t="shared" si="6"/>
        <v>100</v>
      </c>
      <c r="H41" s="116">
        <f t="shared" si="6"/>
        <v>100</v>
      </c>
      <c r="I41" s="116">
        <f t="shared" si="6"/>
        <v>100</v>
      </c>
      <c r="J41" s="116">
        <f t="shared" si="6"/>
        <v>100</v>
      </c>
      <c r="K41" s="116">
        <f t="shared" si="6"/>
        <v>100</v>
      </c>
      <c r="L41" s="116">
        <f t="shared" si="6"/>
        <v>100</v>
      </c>
      <c r="M41" s="116">
        <f t="shared" si="6"/>
        <v>100</v>
      </c>
      <c r="N41" s="116">
        <f t="shared" si="6"/>
        <v>100</v>
      </c>
      <c r="O41" s="116">
        <f t="shared" si="6"/>
        <v>100</v>
      </c>
      <c r="P41" s="116">
        <f t="shared" si="6"/>
        <v>100</v>
      </c>
      <c r="Q41" s="116">
        <f t="shared" si="6"/>
        <v>100</v>
      </c>
      <c r="R41" s="116">
        <f t="shared" si="6"/>
        <v>100</v>
      </c>
      <c r="S41" s="116">
        <f t="shared" si="6"/>
        <v>100</v>
      </c>
      <c r="T41" s="116">
        <f t="shared" si="6"/>
        <v>100</v>
      </c>
      <c r="U41" s="116">
        <f t="shared" si="6"/>
        <v>100</v>
      </c>
      <c r="V41" s="116">
        <f t="shared" si="6"/>
        <v>100</v>
      </c>
      <c r="W41" s="116">
        <f t="shared" si="6"/>
        <v>100</v>
      </c>
      <c r="X41" s="116">
        <f t="shared" si="6"/>
        <v>100</v>
      </c>
      <c r="Y41" s="116">
        <f t="shared" si="6"/>
        <v>100</v>
      </c>
      <c r="Z41" s="116">
        <f t="shared" si="6"/>
        <v>100</v>
      </c>
      <c r="AA41" s="116">
        <f t="shared" si="6"/>
        <v>100</v>
      </c>
      <c r="AB41" s="116">
        <f t="shared" si="6"/>
        <v>100</v>
      </c>
      <c r="AC41" s="116">
        <f t="shared" si="6"/>
        <v>100</v>
      </c>
      <c r="AD41" s="116">
        <f t="shared" si="6"/>
        <v>100</v>
      </c>
    </row>
    <row r="42" spans="1:30">
      <c r="A42" s="129"/>
      <c r="B42" s="101"/>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row>
    <row r="43" spans="1:30" ht="14" thickBot="1">
      <c r="A43" s="43"/>
      <c r="C43" s="135" t="s">
        <v>56</v>
      </c>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row>
    <row r="44" spans="1:30" ht="14" thickTop="1">
      <c r="A44" s="43"/>
      <c r="B44" s="101"/>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row>
    <row r="45" spans="1:30">
      <c r="A45" s="43"/>
      <c r="B45" s="99" t="s">
        <v>123</v>
      </c>
      <c r="C45" s="118" t="s">
        <v>57</v>
      </c>
      <c r="D45" s="116">
        <f>IF(C9=0,"--",(D9/C9)*100-100)</f>
        <v>99.563729953156468</v>
      </c>
      <c r="E45" s="116">
        <f t="shared" ref="E45:AC55" si="7">IF(D9=0,"--",(E9/D9)*100-100)</f>
        <v>98.985081805535771</v>
      </c>
      <c r="F45" s="116">
        <f t="shared" si="7"/>
        <v>15.965833225332688</v>
      </c>
      <c r="G45" s="116">
        <f t="shared" si="7"/>
        <v>35.022158053835227</v>
      </c>
      <c r="H45" s="116">
        <f t="shared" si="7"/>
        <v>41.991291836351394</v>
      </c>
      <c r="I45" s="116">
        <f t="shared" si="7"/>
        <v>77.540883771286474</v>
      </c>
      <c r="J45" s="116">
        <f t="shared" si="7"/>
        <v>70.03094968610327</v>
      </c>
      <c r="K45" s="116">
        <f t="shared" si="7"/>
        <v>82.024043835426909</v>
      </c>
      <c r="L45" s="116">
        <f t="shared" si="7"/>
        <v>52.200347084468888</v>
      </c>
      <c r="M45" s="116">
        <f t="shared" si="7"/>
        <v>15.893416354982008</v>
      </c>
      <c r="N45" s="116">
        <f t="shared" si="7"/>
        <v>40.291349647074327</v>
      </c>
      <c r="O45" s="116">
        <f t="shared" si="7"/>
        <v>18.389497257920652</v>
      </c>
      <c r="P45" s="116">
        <f t="shared" si="7"/>
        <v>16.468566001294718</v>
      </c>
      <c r="Q45" s="116">
        <f t="shared" si="7"/>
        <v>1.2725740506338781</v>
      </c>
      <c r="R45" s="116">
        <f t="shared" si="7"/>
        <v>56.795924267531518</v>
      </c>
      <c r="S45" s="116">
        <f t="shared" si="7"/>
        <v>2.0383913886055041</v>
      </c>
      <c r="T45" s="116">
        <f t="shared" si="7"/>
        <v>4.4753167448053262</v>
      </c>
      <c r="U45" s="116">
        <f t="shared" si="7"/>
        <v>9.4031786903252055</v>
      </c>
      <c r="V45" s="116">
        <f t="shared" si="7"/>
        <v>2.6912715714169053</v>
      </c>
      <c r="W45" s="116">
        <f t="shared" si="7"/>
        <v>2.7086397360112926</v>
      </c>
      <c r="X45" s="116">
        <f t="shared" si="7"/>
        <v>1.6618415232183139</v>
      </c>
      <c r="Y45" s="116">
        <f t="shared" si="7"/>
        <v>24.921253250723097</v>
      </c>
      <c r="Z45" s="116">
        <f t="shared" si="7"/>
        <v>3.3873595842461413</v>
      </c>
      <c r="AA45" s="116">
        <f t="shared" si="7"/>
        <v>-3.0025351213813991</v>
      </c>
      <c r="AB45" s="116">
        <f t="shared" si="7"/>
        <v>-18.98490642676019</v>
      </c>
      <c r="AC45" s="116">
        <f t="shared" si="7"/>
        <v>28.225990427524266</v>
      </c>
      <c r="AD45" s="116">
        <f>IFERROR((POWER(AC9/C9,1/27)*100)-100,"--")</f>
        <v>25.156262006674154</v>
      </c>
    </row>
    <row r="46" spans="1:30">
      <c r="A46" s="43"/>
      <c r="B46" s="99" t="s">
        <v>124</v>
      </c>
      <c r="C46" s="118" t="s">
        <v>57</v>
      </c>
      <c r="D46" s="116">
        <f t="shared" ref="D46:S58" si="8">IF(C10=0,"--",(D10/C10)*100-100)</f>
        <v>72.026926387993427</v>
      </c>
      <c r="E46" s="116">
        <f t="shared" si="8"/>
        <v>19.54528417334285</v>
      </c>
      <c r="F46" s="116">
        <f t="shared" si="8"/>
        <v>21.817653152163331</v>
      </c>
      <c r="G46" s="116">
        <f t="shared" si="8"/>
        <v>20.686993435268008</v>
      </c>
      <c r="H46" s="116">
        <f t="shared" si="8"/>
        <v>29.664824939064744</v>
      </c>
      <c r="I46" s="116">
        <f t="shared" si="8"/>
        <v>-16.895691608505061</v>
      </c>
      <c r="J46" s="116">
        <f t="shared" si="8"/>
        <v>-18.142872194986452</v>
      </c>
      <c r="K46" s="116">
        <f t="shared" si="8"/>
        <v>-8.534249070671649</v>
      </c>
      <c r="L46" s="116">
        <f t="shared" si="8"/>
        <v>-4.0795675817709451</v>
      </c>
      <c r="M46" s="116">
        <f t="shared" si="8"/>
        <v>-8.9680347947206656</v>
      </c>
      <c r="N46" s="116">
        <f t="shared" si="8"/>
        <v>6.7989565657866393</v>
      </c>
      <c r="O46" s="116">
        <f t="shared" si="8"/>
        <v>-1.6453847880040229</v>
      </c>
      <c r="P46" s="116">
        <f t="shared" si="8"/>
        <v>1.7122359344893709</v>
      </c>
      <c r="Q46" s="116">
        <f t="shared" si="8"/>
        <v>-21.030879048716073</v>
      </c>
      <c r="R46" s="116">
        <f t="shared" si="8"/>
        <v>46.12418338966566</v>
      </c>
      <c r="S46" s="116">
        <f t="shared" si="8"/>
        <v>-12.991560944086856</v>
      </c>
      <c r="T46" s="116">
        <f t="shared" si="7"/>
        <v>4.2170871965849415</v>
      </c>
      <c r="U46" s="116">
        <f t="shared" si="7"/>
        <v>1.0054113527101265</v>
      </c>
      <c r="V46" s="116">
        <f t="shared" si="7"/>
        <v>3.4067186798490354</v>
      </c>
      <c r="W46" s="116">
        <f t="shared" si="7"/>
        <v>11.450380267055422</v>
      </c>
      <c r="X46" s="116">
        <f t="shared" si="7"/>
        <v>-7.8300747291513915</v>
      </c>
      <c r="Y46" s="116">
        <f t="shared" si="7"/>
        <v>-10.094925745986288</v>
      </c>
      <c r="Z46" s="116">
        <f t="shared" si="7"/>
        <v>3.716148781311702</v>
      </c>
      <c r="AA46" s="116">
        <f t="shared" si="7"/>
        <v>-1.0556705176784931</v>
      </c>
      <c r="AB46" s="116">
        <f t="shared" si="7"/>
        <v>-7.9928932519799218</v>
      </c>
      <c r="AC46" s="116">
        <f t="shared" si="7"/>
        <v>12.507888311147909</v>
      </c>
      <c r="AD46" s="116">
        <f t="shared" ref="AD46:AD58" si="9">IFERROR((POWER(AC10/C10,1/27)*100)-100,"--")</f>
        <v>3.3587000609670383</v>
      </c>
    </row>
    <row r="47" spans="1:30">
      <c r="A47" s="43"/>
      <c r="B47" s="99" t="s">
        <v>122</v>
      </c>
      <c r="C47" s="118" t="s">
        <v>57</v>
      </c>
      <c r="D47" s="116">
        <f t="shared" si="8"/>
        <v>26.150332891761991</v>
      </c>
      <c r="E47" s="116">
        <f t="shared" si="7"/>
        <v>7.2038506207252766</v>
      </c>
      <c r="F47" s="116">
        <f t="shared" si="7"/>
        <v>1.001908304718313</v>
      </c>
      <c r="G47" s="116">
        <f t="shared" si="7"/>
        <v>28.188553047017677</v>
      </c>
      <c r="H47" s="116">
        <f t="shared" si="7"/>
        <v>26.310141827439537</v>
      </c>
      <c r="I47" s="116">
        <f t="shared" si="7"/>
        <v>74.396035799098911</v>
      </c>
      <c r="J47" s="116">
        <f t="shared" si="7"/>
        <v>13.118089444829778</v>
      </c>
      <c r="K47" s="116">
        <f t="shared" si="7"/>
        <v>-20.715803280995473</v>
      </c>
      <c r="L47" s="116">
        <f t="shared" si="7"/>
        <v>46.810054044887607</v>
      </c>
      <c r="M47" s="116">
        <f t="shared" si="7"/>
        <v>27.055313755404825</v>
      </c>
      <c r="N47" s="116">
        <f t="shared" si="7"/>
        <v>13.53378000590466</v>
      </c>
      <c r="O47" s="116">
        <f t="shared" si="7"/>
        <v>-2.5073358792744642</v>
      </c>
      <c r="P47" s="116">
        <f t="shared" si="7"/>
        <v>-4.0482412387893589</v>
      </c>
      <c r="Q47" s="116">
        <f t="shared" si="7"/>
        <v>-26.043568235639341</v>
      </c>
      <c r="R47" s="116">
        <f t="shared" si="7"/>
        <v>34.659350057975303</v>
      </c>
      <c r="S47" s="116">
        <f t="shared" si="7"/>
        <v>-14.592357183745079</v>
      </c>
      <c r="T47" s="116">
        <f t="shared" si="7"/>
        <v>7.5569623908988888</v>
      </c>
      <c r="U47" s="116">
        <f t="shared" si="7"/>
        <v>-7.5825943374739069</v>
      </c>
      <c r="V47" s="116">
        <f t="shared" si="7"/>
        <v>-6.7501683559764416</v>
      </c>
      <c r="W47" s="116">
        <f t="shared" si="7"/>
        <v>0.23810488464550872</v>
      </c>
      <c r="X47" s="116">
        <f t="shared" si="7"/>
        <v>-4.0623403151950299</v>
      </c>
      <c r="Y47" s="116">
        <f t="shared" si="7"/>
        <v>-3.4693016600573827</v>
      </c>
      <c r="Z47" s="116">
        <f t="shared" si="7"/>
        <v>2.8321606961849284</v>
      </c>
      <c r="AA47" s="116">
        <f t="shared" si="7"/>
        <v>-3.8860041749842367E-2</v>
      </c>
      <c r="AB47" s="116">
        <f t="shared" si="7"/>
        <v>-26.197902897077469</v>
      </c>
      <c r="AC47" s="116">
        <f t="shared" si="7"/>
        <v>16.387836713527975</v>
      </c>
      <c r="AD47" s="116">
        <f t="shared" si="9"/>
        <v>5.6659184605428976</v>
      </c>
    </row>
    <row r="48" spans="1:30">
      <c r="A48" s="43"/>
      <c r="B48" s="99" t="s">
        <v>125</v>
      </c>
      <c r="C48" s="118" t="s">
        <v>57</v>
      </c>
      <c r="D48" s="116">
        <f t="shared" si="8"/>
        <v>85.012302565794556</v>
      </c>
      <c r="E48" s="116">
        <f t="shared" si="7"/>
        <v>35.634346480456003</v>
      </c>
      <c r="F48" s="116">
        <f t="shared" si="7"/>
        <v>-9.0304004781079215</v>
      </c>
      <c r="G48" s="116">
        <f t="shared" si="7"/>
        <v>-2.4826350483440081</v>
      </c>
      <c r="H48" s="116">
        <f t="shared" si="7"/>
        <v>41.88045771287986</v>
      </c>
      <c r="I48" s="116">
        <f t="shared" si="7"/>
        <v>176.9861491647967</v>
      </c>
      <c r="J48" s="116">
        <f t="shared" si="7"/>
        <v>-2.0140411950414574</v>
      </c>
      <c r="K48" s="116">
        <f t="shared" si="7"/>
        <v>43.155330144242271</v>
      </c>
      <c r="L48" s="116">
        <f t="shared" si="7"/>
        <v>21.891085841480759</v>
      </c>
      <c r="M48" s="116">
        <f t="shared" si="7"/>
        <v>7.3689634680511205</v>
      </c>
      <c r="N48" s="116">
        <f t="shared" si="7"/>
        <v>23.100527860002671</v>
      </c>
      <c r="O48" s="116">
        <f t="shared" si="7"/>
        <v>7.5015170456628653</v>
      </c>
      <c r="P48" s="116">
        <f t="shared" si="7"/>
        <v>-4.8582640567388182</v>
      </c>
      <c r="Q48" s="116">
        <f t="shared" si="7"/>
        <v>-12.536099474389104</v>
      </c>
      <c r="R48" s="116">
        <f t="shared" si="7"/>
        <v>32.717445055169463</v>
      </c>
      <c r="S48" s="116">
        <f t="shared" si="7"/>
        <v>0.83289783648736204</v>
      </c>
      <c r="T48" s="116">
        <f t="shared" si="7"/>
        <v>-15.845726876266454</v>
      </c>
      <c r="U48" s="116">
        <f t="shared" si="7"/>
        <v>16.269677514326105</v>
      </c>
      <c r="V48" s="116">
        <f t="shared" si="7"/>
        <v>21.607171961412661</v>
      </c>
      <c r="W48" s="116">
        <f t="shared" si="7"/>
        <v>17.191721289729884</v>
      </c>
      <c r="X48" s="116">
        <f t="shared" si="7"/>
        <v>10.32408244562491</v>
      </c>
      <c r="Y48" s="116">
        <f t="shared" si="7"/>
        <v>1.0867927957207257E-2</v>
      </c>
      <c r="Z48" s="116">
        <f t="shared" si="7"/>
        <v>17.631950397145829</v>
      </c>
      <c r="AA48" s="116">
        <f t="shared" si="7"/>
        <v>23.613131806482926</v>
      </c>
      <c r="AB48" s="116">
        <f t="shared" si="7"/>
        <v>-8.4644367931654614</v>
      </c>
      <c r="AC48" s="116">
        <f t="shared" si="7"/>
        <v>11.610229200724518</v>
      </c>
      <c r="AD48" s="116">
        <f t="shared" si="9"/>
        <v>15.928698921167083</v>
      </c>
    </row>
    <row r="49" spans="1:30">
      <c r="A49" s="43"/>
      <c r="B49" s="101" t="s">
        <v>108</v>
      </c>
      <c r="C49" s="118" t="s">
        <v>57</v>
      </c>
      <c r="D49" s="116">
        <f t="shared" si="8"/>
        <v>45.26463881655684</v>
      </c>
      <c r="E49" s="116">
        <f t="shared" si="7"/>
        <v>18.466211361685907</v>
      </c>
      <c r="F49" s="116">
        <f t="shared" si="7"/>
        <v>11.04766224453671</v>
      </c>
      <c r="G49" s="116">
        <f t="shared" si="7"/>
        <v>-5.572572268591216</v>
      </c>
      <c r="H49" s="116">
        <f t="shared" si="7"/>
        <v>16.572227719696372</v>
      </c>
      <c r="I49" s="116">
        <f t="shared" si="7"/>
        <v>130.92294890482941</v>
      </c>
      <c r="J49" s="116">
        <f t="shared" si="7"/>
        <v>85.351381940995338</v>
      </c>
      <c r="K49" s="116">
        <f t="shared" si="7"/>
        <v>43.028198506203665</v>
      </c>
      <c r="L49" s="116">
        <f t="shared" si="7"/>
        <v>34.317309715538187</v>
      </c>
      <c r="M49" s="116">
        <f t="shared" si="7"/>
        <v>7.2024129234072234</v>
      </c>
      <c r="N49" s="116">
        <f t="shared" si="7"/>
        <v>-6.3622882143169193</v>
      </c>
      <c r="O49" s="116">
        <f t="shared" si="7"/>
        <v>-11.551686341877527</v>
      </c>
      <c r="P49" s="116">
        <f t="shared" si="7"/>
        <v>8.9744661505776833</v>
      </c>
      <c r="Q49" s="116">
        <f t="shared" si="7"/>
        <v>15.109590795196937</v>
      </c>
      <c r="R49" s="116">
        <f t="shared" si="7"/>
        <v>86.580090122381904</v>
      </c>
      <c r="S49" s="116">
        <f t="shared" si="7"/>
        <v>36.477587935635626</v>
      </c>
      <c r="T49" s="116">
        <f t="shared" si="7"/>
        <v>21.76113978150866</v>
      </c>
      <c r="U49" s="116">
        <f t="shared" si="7"/>
        <v>0.30983068850144946</v>
      </c>
      <c r="V49" s="116">
        <f t="shared" si="7"/>
        <v>-22.510322658567063</v>
      </c>
      <c r="W49" s="116">
        <f t="shared" si="7"/>
        <v>-74.016690333542186</v>
      </c>
      <c r="X49" s="116">
        <f t="shared" si="7"/>
        <v>-31.27647211191406</v>
      </c>
      <c r="Y49" s="116">
        <f t="shared" si="7"/>
        <v>-12.642070502914407</v>
      </c>
      <c r="Z49" s="116">
        <f t="shared" si="7"/>
        <v>-10.731249450649898</v>
      </c>
      <c r="AA49" s="116">
        <f t="shared" si="7"/>
        <v>-32.05517779406695</v>
      </c>
      <c r="AB49" s="116">
        <f t="shared" si="7"/>
        <v>171.79482638590571</v>
      </c>
      <c r="AC49" s="116">
        <f t="shared" si="7"/>
        <v>3.7363600199323201</v>
      </c>
      <c r="AD49" s="116">
        <f t="shared" si="9"/>
        <v>9.7685850415574151</v>
      </c>
    </row>
    <row r="50" spans="1:30">
      <c r="A50" s="43"/>
      <c r="B50" s="101" t="s">
        <v>109</v>
      </c>
      <c r="C50" s="118" t="s">
        <v>57</v>
      </c>
      <c r="D50" s="116">
        <f t="shared" si="8"/>
        <v>821.91271444856397</v>
      </c>
      <c r="E50" s="116">
        <f t="shared" si="7"/>
        <v>26.693435494155466</v>
      </c>
      <c r="F50" s="116">
        <f t="shared" si="7"/>
        <v>37.468559396370296</v>
      </c>
      <c r="G50" s="116">
        <f t="shared" si="7"/>
        <v>72.209605881940092</v>
      </c>
      <c r="H50" s="116">
        <f t="shared" si="7"/>
        <v>-44.82574164003276</v>
      </c>
      <c r="I50" s="116">
        <f t="shared" si="7"/>
        <v>87.435061864280527</v>
      </c>
      <c r="J50" s="116">
        <f t="shared" si="7"/>
        <v>235.80678260907348</v>
      </c>
      <c r="K50" s="116">
        <f t="shared" si="7"/>
        <v>29.827594333436735</v>
      </c>
      <c r="L50" s="116">
        <f t="shared" si="7"/>
        <v>83.415577066616834</v>
      </c>
      <c r="M50" s="116">
        <f t="shared" si="7"/>
        <v>-5.1411774885275889</v>
      </c>
      <c r="N50" s="116">
        <f t="shared" si="7"/>
        <v>-60.635856404530479</v>
      </c>
      <c r="O50" s="116">
        <f t="shared" si="7"/>
        <v>-61.228968299620156</v>
      </c>
      <c r="P50" s="116">
        <f t="shared" si="7"/>
        <v>393.01747919906467</v>
      </c>
      <c r="Q50" s="116">
        <f t="shared" si="7"/>
        <v>2.8082654300572756</v>
      </c>
      <c r="R50" s="116">
        <f t="shared" si="7"/>
        <v>69.259212994216966</v>
      </c>
      <c r="S50" s="116">
        <f t="shared" si="7"/>
        <v>-12.558862270254153</v>
      </c>
      <c r="T50" s="116">
        <f t="shared" si="7"/>
        <v>1193.0315396288206</v>
      </c>
      <c r="U50" s="116">
        <f t="shared" si="7"/>
        <v>-1.3863028346033985</v>
      </c>
      <c r="V50" s="116">
        <f t="shared" si="7"/>
        <v>-22.30077433841609</v>
      </c>
      <c r="W50" s="116">
        <f t="shared" si="7"/>
        <v>-87.330516552958485</v>
      </c>
      <c r="X50" s="116">
        <f t="shared" si="7"/>
        <v>-57.381071836916931</v>
      </c>
      <c r="Y50" s="116">
        <f t="shared" si="7"/>
        <v>-12.617407600797563</v>
      </c>
      <c r="Z50" s="116">
        <f t="shared" si="7"/>
        <v>-15.937467229886266</v>
      </c>
      <c r="AA50" s="116">
        <f t="shared" si="7"/>
        <v>-9.5985075906842638</v>
      </c>
      <c r="AB50" s="116">
        <f t="shared" si="7"/>
        <v>412.83845202488533</v>
      </c>
      <c r="AC50" s="116">
        <f t="shared" si="7"/>
        <v>4.2571613772028201</v>
      </c>
      <c r="AD50" s="116">
        <f t="shared" si="9"/>
        <v>25.609884240576065</v>
      </c>
    </row>
    <row r="51" spans="1:30">
      <c r="A51" s="43"/>
      <c r="B51" s="101" t="s">
        <v>110</v>
      </c>
      <c r="C51" s="118" t="s">
        <v>57</v>
      </c>
      <c r="D51" s="116">
        <f t="shared" si="8"/>
        <v>-50.280734433209155</v>
      </c>
      <c r="E51" s="116">
        <f t="shared" si="7"/>
        <v>276.47247718697321</v>
      </c>
      <c r="F51" s="116">
        <f t="shared" si="7"/>
        <v>-29.212987973045983</v>
      </c>
      <c r="G51" s="116">
        <f t="shared" si="7"/>
        <v>140.21750045187073</v>
      </c>
      <c r="H51" s="116">
        <f t="shared" si="7"/>
        <v>-41.955832006119806</v>
      </c>
      <c r="I51" s="116">
        <f t="shared" si="7"/>
        <v>294.8449821756509</v>
      </c>
      <c r="J51" s="116">
        <f t="shared" si="7"/>
        <v>-50.765874709536682</v>
      </c>
      <c r="K51" s="116">
        <f t="shared" si="7"/>
        <v>63.815331268615807</v>
      </c>
      <c r="L51" s="116">
        <f t="shared" si="7"/>
        <v>-85.862864379565352</v>
      </c>
      <c r="M51" s="116">
        <f t="shared" si="7"/>
        <v>306.6626141762514</v>
      </c>
      <c r="N51" s="116">
        <f t="shared" si="7"/>
        <v>-13.180078436925953</v>
      </c>
      <c r="O51" s="116">
        <f t="shared" si="7"/>
        <v>-61.512566206487222</v>
      </c>
      <c r="P51" s="116">
        <f t="shared" si="7"/>
        <v>375.44322275327858</v>
      </c>
      <c r="Q51" s="116">
        <f t="shared" si="7"/>
        <v>6.6880431822120983</v>
      </c>
      <c r="R51" s="116">
        <f t="shared" si="7"/>
        <v>-53.188699432093784</v>
      </c>
      <c r="S51" s="116">
        <f t="shared" si="7"/>
        <v>-66.883158734959181</v>
      </c>
      <c r="T51" s="116">
        <f t="shared" si="7"/>
        <v>141.96895070137882</v>
      </c>
      <c r="U51" s="116">
        <f t="shared" si="7"/>
        <v>21.671987526913654</v>
      </c>
      <c r="V51" s="116">
        <f t="shared" si="7"/>
        <v>16.802945244487816</v>
      </c>
      <c r="W51" s="116">
        <f t="shared" si="7"/>
        <v>589.97387897257295</v>
      </c>
      <c r="X51" s="116">
        <f t="shared" si="7"/>
        <v>-82.676812609236094</v>
      </c>
      <c r="Y51" s="116">
        <f t="shared" si="7"/>
        <v>-93.187761792023309</v>
      </c>
      <c r="Z51" s="116">
        <f t="shared" si="7"/>
        <v>278.1960113350799</v>
      </c>
      <c r="AA51" s="116">
        <f t="shared" si="7"/>
        <v>-100</v>
      </c>
      <c r="AB51" s="116" t="str">
        <f t="shared" si="7"/>
        <v>--</v>
      </c>
      <c r="AC51" s="116">
        <f t="shared" si="7"/>
        <v>-42.677871400892172</v>
      </c>
      <c r="AD51" s="116">
        <f t="shared" si="9"/>
        <v>-1.4341767953485203</v>
      </c>
    </row>
    <row r="52" spans="1:30">
      <c r="A52" s="43"/>
      <c r="B52" s="101" t="s">
        <v>111</v>
      </c>
      <c r="C52" s="118" t="s">
        <v>57</v>
      </c>
      <c r="D52" s="116">
        <f t="shared" si="8"/>
        <v>37.888787355738316</v>
      </c>
      <c r="E52" s="116">
        <f t="shared" si="7"/>
        <v>152.16975111678366</v>
      </c>
      <c r="F52" s="116">
        <f t="shared" si="7"/>
        <v>-50.40588286823894</v>
      </c>
      <c r="G52" s="116">
        <f t="shared" si="7"/>
        <v>56.465662463405465</v>
      </c>
      <c r="H52" s="116">
        <f t="shared" si="7"/>
        <v>13.040751433606729</v>
      </c>
      <c r="I52" s="116">
        <f t="shared" si="7"/>
        <v>105.59293383982035</v>
      </c>
      <c r="J52" s="116">
        <f t="shared" si="7"/>
        <v>-69.075577640287932</v>
      </c>
      <c r="K52" s="116">
        <f t="shared" si="7"/>
        <v>53.950491593460953</v>
      </c>
      <c r="L52" s="116">
        <f t="shared" si="7"/>
        <v>535.76582755630125</v>
      </c>
      <c r="M52" s="116">
        <f t="shared" si="7"/>
        <v>91.008551184514261</v>
      </c>
      <c r="N52" s="116">
        <f t="shared" si="7"/>
        <v>-13.410911693545259</v>
      </c>
      <c r="O52" s="116">
        <f t="shared" si="7"/>
        <v>-2.0873389344065032</v>
      </c>
      <c r="P52" s="116">
        <f t="shared" si="7"/>
        <v>-18.18335642336217</v>
      </c>
      <c r="Q52" s="116">
        <f t="shared" si="7"/>
        <v>-21.263001729189881</v>
      </c>
      <c r="R52" s="116">
        <f t="shared" si="7"/>
        <v>99.226031196344138</v>
      </c>
      <c r="S52" s="116">
        <f t="shared" si="7"/>
        <v>9.6231948716408766</v>
      </c>
      <c r="T52" s="116">
        <f t="shared" si="7"/>
        <v>8.6393522983739359</v>
      </c>
      <c r="U52" s="116">
        <f t="shared" si="7"/>
        <v>-10.698163908286659</v>
      </c>
      <c r="V52" s="116">
        <f t="shared" si="7"/>
        <v>28.598395951789001</v>
      </c>
      <c r="W52" s="116">
        <f t="shared" si="7"/>
        <v>-10.669962577547849</v>
      </c>
      <c r="X52" s="116">
        <f t="shared" si="7"/>
        <v>6.6309599133524983</v>
      </c>
      <c r="Y52" s="116">
        <f t="shared" si="7"/>
        <v>18.39697828703595</v>
      </c>
      <c r="Z52" s="116">
        <f t="shared" si="7"/>
        <v>32.697993486032942</v>
      </c>
      <c r="AA52" s="116">
        <f t="shared" si="7"/>
        <v>-5.3976360536471191</v>
      </c>
      <c r="AB52" s="116">
        <f t="shared" si="7"/>
        <v>0.6026102328091838</v>
      </c>
      <c r="AC52" s="116">
        <f t="shared" si="7"/>
        <v>10.109390281259394</v>
      </c>
      <c r="AD52" s="116">
        <f t="shared" si="9"/>
        <v>17.865315486136879</v>
      </c>
    </row>
    <row r="53" spans="1:30">
      <c r="A53" s="43"/>
      <c r="B53" s="101" t="s">
        <v>112</v>
      </c>
      <c r="C53" s="118" t="s">
        <v>57</v>
      </c>
      <c r="D53" s="116">
        <f t="shared" si="8"/>
        <v>67.108433734939752</v>
      </c>
      <c r="E53" s="116">
        <f t="shared" si="7"/>
        <v>876.21965873588078</v>
      </c>
      <c r="F53" s="116">
        <f t="shared" si="7"/>
        <v>-59.831858298149939</v>
      </c>
      <c r="G53" s="116">
        <f t="shared" si="7"/>
        <v>45.965740201636379</v>
      </c>
      <c r="H53" s="116">
        <f t="shared" si="7"/>
        <v>322.3458526651691</v>
      </c>
      <c r="I53" s="116">
        <f t="shared" si="7"/>
        <v>-51.670179345448766</v>
      </c>
      <c r="J53" s="116">
        <f t="shared" si="7"/>
        <v>-31.725428888797467</v>
      </c>
      <c r="K53" s="116">
        <f t="shared" si="7"/>
        <v>-14.27043475640987</v>
      </c>
      <c r="L53" s="116">
        <f t="shared" si="7"/>
        <v>550.23458503927316</v>
      </c>
      <c r="M53" s="116">
        <f t="shared" si="7"/>
        <v>-49.240626739667391</v>
      </c>
      <c r="N53" s="116">
        <f t="shared" si="7"/>
        <v>119.97220906027226</v>
      </c>
      <c r="O53" s="116">
        <f t="shared" si="7"/>
        <v>-8.8330396731659135</v>
      </c>
      <c r="P53" s="116">
        <f t="shared" si="7"/>
        <v>193.76048635446534</v>
      </c>
      <c r="Q53" s="116">
        <f t="shared" si="7"/>
        <v>50.770918640768429</v>
      </c>
      <c r="R53" s="116">
        <f t="shared" si="7"/>
        <v>346.47145419148177</v>
      </c>
      <c r="S53" s="116">
        <f t="shared" si="7"/>
        <v>25.313359048975911</v>
      </c>
      <c r="T53" s="116">
        <f t="shared" si="7"/>
        <v>15.374122067514278</v>
      </c>
      <c r="U53" s="116">
        <f t="shared" si="7"/>
        <v>5.3372728438511103</v>
      </c>
      <c r="V53" s="116">
        <f t="shared" si="7"/>
        <v>-2.0422568113279596</v>
      </c>
      <c r="W53" s="116">
        <f t="shared" si="7"/>
        <v>1.1401963068481678</v>
      </c>
      <c r="X53" s="116">
        <f t="shared" si="7"/>
        <v>4.4072341317941124</v>
      </c>
      <c r="Y53" s="116">
        <f t="shared" si="7"/>
        <v>-29.562911485003653</v>
      </c>
      <c r="Z53" s="116">
        <f t="shared" si="7"/>
        <v>-4.7840379784494758</v>
      </c>
      <c r="AA53" s="116">
        <f t="shared" si="7"/>
        <v>-11.368767823440777</v>
      </c>
      <c r="AB53" s="116">
        <f t="shared" si="7"/>
        <v>39.658879640875853</v>
      </c>
      <c r="AC53" s="116">
        <f t="shared" si="7"/>
        <v>40.72322723201566</v>
      </c>
      <c r="AD53" s="116">
        <f t="shared" si="9"/>
        <v>34.090670259000177</v>
      </c>
    </row>
    <row r="54" spans="1:30">
      <c r="A54" s="43"/>
      <c r="B54" s="101" t="s">
        <v>113</v>
      </c>
      <c r="C54" s="118" t="s">
        <v>57</v>
      </c>
      <c r="D54" s="116" t="str">
        <f t="shared" si="8"/>
        <v>--</v>
      </c>
      <c r="E54" s="116">
        <f t="shared" si="7"/>
        <v>-89.825847846012834</v>
      </c>
      <c r="F54" s="116">
        <f t="shared" si="7"/>
        <v>-63.963963963963963</v>
      </c>
      <c r="G54" s="116">
        <f t="shared" si="7"/>
        <v>3086.875</v>
      </c>
      <c r="H54" s="116">
        <f t="shared" si="7"/>
        <v>1604.6087468131007</v>
      </c>
      <c r="I54" s="116">
        <f t="shared" si="7"/>
        <v>-87.074023792540089</v>
      </c>
      <c r="J54" s="116">
        <f t="shared" si="7"/>
        <v>-18.55807743658211</v>
      </c>
      <c r="K54" s="116">
        <f t="shared" si="7"/>
        <v>337.86885245901647</v>
      </c>
      <c r="L54" s="116">
        <f t="shared" si="7"/>
        <v>65.498564832147764</v>
      </c>
      <c r="M54" s="116">
        <f t="shared" si="7"/>
        <v>260.09320282926387</v>
      </c>
      <c r="N54" s="116">
        <f t="shared" si="7"/>
        <v>252.72252865764528</v>
      </c>
      <c r="O54" s="116">
        <f t="shared" si="7"/>
        <v>-66.661600479704575</v>
      </c>
      <c r="P54" s="116">
        <f t="shared" si="7"/>
        <v>9.2666265390656406</v>
      </c>
      <c r="Q54" s="116">
        <f t="shared" si="7"/>
        <v>-64.287507048818568</v>
      </c>
      <c r="R54" s="116">
        <f t="shared" si="7"/>
        <v>-38.700461838958766</v>
      </c>
      <c r="S54" s="116">
        <f t="shared" si="7"/>
        <v>-15.961644406724133</v>
      </c>
      <c r="T54" s="116">
        <f t="shared" si="7"/>
        <v>-42.816392338902574</v>
      </c>
      <c r="U54" s="116">
        <f t="shared" si="7"/>
        <v>57.927188226181272</v>
      </c>
      <c r="V54" s="116">
        <f t="shared" si="7"/>
        <v>27.282180063173158</v>
      </c>
      <c r="W54" s="116">
        <f t="shared" si="7"/>
        <v>764.48201982212504</v>
      </c>
      <c r="X54" s="116">
        <f t="shared" si="7"/>
        <v>163.57029508781318</v>
      </c>
      <c r="Y54" s="116">
        <f t="shared" si="7"/>
        <v>-86.663478177338632</v>
      </c>
      <c r="Z54" s="116">
        <f t="shared" si="7"/>
        <v>-89.924167490933073</v>
      </c>
      <c r="AA54" s="116">
        <f t="shared" si="7"/>
        <v>49.400926298832047</v>
      </c>
      <c r="AB54" s="116">
        <f t="shared" si="7"/>
        <v>2027.5802810257105</v>
      </c>
      <c r="AC54" s="116">
        <f t="shared" si="7"/>
        <v>-65.028618851381538</v>
      </c>
      <c r="AD54" s="116">
        <f>IFERROR((POWER(AC18/D18,1/26)*100)-100,"--")</f>
        <v>16.290333292194333</v>
      </c>
    </row>
    <row r="55" spans="1:30">
      <c r="A55" s="43"/>
      <c r="B55" s="101" t="s">
        <v>114</v>
      </c>
      <c r="C55" s="118" t="s">
        <v>57</v>
      </c>
      <c r="D55" s="116">
        <f t="shared" si="8"/>
        <v>1395.0096358657065</v>
      </c>
      <c r="E55" s="116">
        <f t="shared" si="7"/>
        <v>42.981298297748197</v>
      </c>
      <c r="F55" s="116">
        <f t="shared" si="7"/>
        <v>67.496103396329488</v>
      </c>
      <c r="G55" s="116">
        <f t="shared" si="7"/>
        <v>60.198329294960416</v>
      </c>
      <c r="H55" s="116">
        <f t="shared" si="7"/>
        <v>-52.66101308264453</v>
      </c>
      <c r="I55" s="116">
        <f t="shared" si="7"/>
        <v>105.21270692278785</v>
      </c>
      <c r="J55" s="116">
        <f t="shared" si="7"/>
        <v>290.96172918832434</v>
      </c>
      <c r="K55" s="116">
        <f t="shared" si="7"/>
        <v>29.960748130229121</v>
      </c>
      <c r="L55" s="116">
        <f t="shared" si="7"/>
        <v>82.649757198903217</v>
      </c>
      <c r="M55" s="116">
        <f t="shared" si="7"/>
        <v>-6.8487872721718333</v>
      </c>
      <c r="N55" s="116">
        <f t="shared" si="7"/>
        <v>-62.956508979285182</v>
      </c>
      <c r="O55" s="116">
        <f t="shared" si="7"/>
        <v>-67.223985166305297</v>
      </c>
      <c r="P55" s="116">
        <f t="shared" si="7"/>
        <v>519.68664606465302</v>
      </c>
      <c r="Q55" s="116">
        <f t="shared" si="7"/>
        <v>1.3030416566167844</v>
      </c>
      <c r="R55" s="116">
        <f t="shared" si="7"/>
        <v>69.497325953527138</v>
      </c>
      <c r="S55" s="116">
        <f t="shared" si="7"/>
        <v>-14.575065995469743</v>
      </c>
      <c r="T55" s="116">
        <f t="shared" si="7"/>
        <v>1295.4901123554175</v>
      </c>
      <c r="U55" s="116">
        <f t="shared" si="7"/>
        <v>-1.4029291024032489</v>
      </c>
      <c r="V55" s="116">
        <f t="shared" si="7"/>
        <v>-22.578355119600332</v>
      </c>
      <c r="W55" s="116">
        <f t="shared" si="7"/>
        <v>-88.263278461042844</v>
      </c>
      <c r="X55" s="116">
        <f t="shared" si="7"/>
        <v>-62.484709767002414</v>
      </c>
      <c r="Y55" s="116">
        <f t="shared" ref="E55:AC58" si="10">IF(X19=0,"--",(Y19/X19)*100-100)</f>
        <v>-11.658371080530046</v>
      </c>
      <c r="Z55" s="116">
        <f t="shared" si="10"/>
        <v>-22.636144922515584</v>
      </c>
      <c r="AA55" s="116">
        <f t="shared" si="10"/>
        <v>-10.11859984426205</v>
      </c>
      <c r="AB55" s="116">
        <f t="shared" si="10"/>
        <v>546.69730728782872</v>
      </c>
      <c r="AC55" s="116">
        <f t="shared" si="10"/>
        <v>3.3791765653311359</v>
      </c>
      <c r="AD55" s="116">
        <f t="shared" si="9"/>
        <v>29.268345176439823</v>
      </c>
    </row>
    <row r="56" spans="1:30">
      <c r="A56" s="43"/>
      <c r="B56" s="102" t="s">
        <v>115</v>
      </c>
      <c r="C56" s="118" t="s">
        <v>57</v>
      </c>
      <c r="D56" s="116">
        <f t="shared" si="8"/>
        <v>753.67977908534135</v>
      </c>
      <c r="E56" s="116">
        <f t="shared" si="10"/>
        <v>-36.149071333978213</v>
      </c>
      <c r="F56" s="116">
        <f t="shared" si="10"/>
        <v>-87.889990067991803</v>
      </c>
      <c r="G56" s="116">
        <f t="shared" si="10"/>
        <v>1029.7624475652017</v>
      </c>
      <c r="H56" s="116">
        <f t="shared" si="10"/>
        <v>17.206175248557699</v>
      </c>
      <c r="I56" s="116">
        <f t="shared" si="10"/>
        <v>7.4524071978558197</v>
      </c>
      <c r="J56" s="116">
        <f t="shared" si="10"/>
        <v>-39.399586211592904</v>
      </c>
      <c r="K56" s="116">
        <f t="shared" si="10"/>
        <v>10.792302770389256</v>
      </c>
      <c r="L56" s="116">
        <f t="shared" si="10"/>
        <v>20.830748009698553</v>
      </c>
      <c r="M56" s="116">
        <f t="shared" si="10"/>
        <v>-3.1969438269709372</v>
      </c>
      <c r="N56" s="116">
        <f t="shared" si="10"/>
        <v>-52.21957724718456</v>
      </c>
      <c r="O56" s="116">
        <f t="shared" si="10"/>
        <v>19.591886842807611</v>
      </c>
      <c r="P56" s="116">
        <f t="shared" si="10"/>
        <v>-50.189372806904018</v>
      </c>
      <c r="Q56" s="116">
        <f t="shared" si="10"/>
        <v>519.61427698439286</v>
      </c>
      <c r="R56" s="116">
        <f t="shared" si="10"/>
        <v>-86.214701553381829</v>
      </c>
      <c r="S56" s="116">
        <f t="shared" si="10"/>
        <v>131.67839474313627</v>
      </c>
      <c r="T56" s="116">
        <f t="shared" si="10"/>
        <v>45.840464818910021</v>
      </c>
      <c r="U56" s="116">
        <f t="shared" si="10"/>
        <v>28.509023847297783</v>
      </c>
      <c r="V56" s="116">
        <f t="shared" si="10"/>
        <v>65.669749417756265</v>
      </c>
      <c r="W56" s="116">
        <f t="shared" si="10"/>
        <v>-41.882591140349533</v>
      </c>
      <c r="X56" s="116">
        <f t="shared" si="10"/>
        <v>-51.122749419994342</v>
      </c>
      <c r="Y56" s="116">
        <f t="shared" si="10"/>
        <v>-60.296174151962006</v>
      </c>
      <c r="Z56" s="116">
        <f t="shared" si="10"/>
        <v>-82.765576148767636</v>
      </c>
      <c r="AA56" s="116">
        <f t="shared" si="10"/>
        <v>-100</v>
      </c>
      <c r="AB56" s="116" t="str">
        <f t="shared" si="10"/>
        <v>--</v>
      </c>
      <c r="AC56" s="116">
        <f t="shared" si="10"/>
        <v>-98.164074115373182</v>
      </c>
      <c r="AD56" s="116">
        <f t="shared" si="9"/>
        <v>-12.208396713990894</v>
      </c>
    </row>
    <row r="57" spans="1:30">
      <c r="A57" s="43"/>
      <c r="B57" s="101" t="s">
        <v>116</v>
      </c>
      <c r="C57" s="118" t="s">
        <v>57</v>
      </c>
      <c r="D57" s="116">
        <f t="shared" si="8"/>
        <v>67.936658159891493</v>
      </c>
      <c r="E57" s="116">
        <f t="shared" si="10"/>
        <v>20.08274359937252</v>
      </c>
      <c r="F57" s="116">
        <f t="shared" si="10"/>
        <v>19.495958484114823</v>
      </c>
      <c r="G57" s="116">
        <f t="shared" si="10"/>
        <v>20.880624382653437</v>
      </c>
      <c r="H57" s="116">
        <f t="shared" si="10"/>
        <v>29.915309948475539</v>
      </c>
      <c r="I57" s="116">
        <f t="shared" si="10"/>
        <v>-5.4042871633415643</v>
      </c>
      <c r="J57" s="116">
        <f t="shared" si="10"/>
        <v>-8.7592226191160023</v>
      </c>
      <c r="K57" s="116">
        <f t="shared" si="10"/>
        <v>1.970530364000652</v>
      </c>
      <c r="L57" s="116">
        <f t="shared" si="10"/>
        <v>13.434120972596602</v>
      </c>
      <c r="M57" s="116">
        <f t="shared" si="10"/>
        <v>3.1814302901482563</v>
      </c>
      <c r="N57" s="116">
        <f t="shared" si="10"/>
        <v>17.505198239876435</v>
      </c>
      <c r="O57" s="116">
        <f t="shared" si="10"/>
        <v>4.9501004536499238</v>
      </c>
      <c r="P57" s="116">
        <f t="shared" si="10"/>
        <v>5.5294561189628268</v>
      </c>
      <c r="Q57" s="116">
        <f t="shared" si="10"/>
        <v>-11.859189921295169</v>
      </c>
      <c r="R57" s="116">
        <f t="shared" si="10"/>
        <v>49.419479458623471</v>
      </c>
      <c r="S57" s="116">
        <f t="shared" si="10"/>
        <v>-3.8289189277420519</v>
      </c>
      <c r="T57" s="116">
        <f t="shared" si="10"/>
        <v>3.9009737666277005</v>
      </c>
      <c r="U57" s="116">
        <f t="shared" si="10"/>
        <v>5.2077433713336774</v>
      </c>
      <c r="V57" s="116">
        <f t="shared" si="10"/>
        <v>2.2109267972985549</v>
      </c>
      <c r="W57" s="116">
        <f t="shared" si="10"/>
        <v>3.5935494470217719</v>
      </c>
      <c r="X57" s="116">
        <f t="shared" si="10"/>
        <v>-1.3341671174406144</v>
      </c>
      <c r="Y57" s="116">
        <f t="shared" si="10"/>
        <v>9.7239986349418217</v>
      </c>
      <c r="Z57" s="116">
        <f t="shared" si="10"/>
        <v>4.6414300984568939</v>
      </c>
      <c r="AA57" s="116">
        <f t="shared" si="10"/>
        <v>0.21134099211917601</v>
      </c>
      <c r="AB57" s="116">
        <f t="shared" si="10"/>
        <v>-14.925476382252782</v>
      </c>
      <c r="AC57" s="116">
        <f t="shared" si="10"/>
        <v>21.065890030189152</v>
      </c>
      <c r="AD57" s="116">
        <f t="shared" si="9"/>
        <v>8.3402615356482386</v>
      </c>
    </row>
    <row r="58" spans="1:30">
      <c r="A58" s="43"/>
      <c r="B58" s="101" t="s">
        <v>118</v>
      </c>
      <c r="C58" s="118" t="s">
        <v>57</v>
      </c>
      <c r="D58" s="116">
        <f t="shared" si="8"/>
        <v>34.592368318698448</v>
      </c>
      <c r="E58" s="116">
        <f t="shared" si="10"/>
        <v>37.358091456747502</v>
      </c>
      <c r="F58" s="116">
        <f t="shared" si="10"/>
        <v>3.6832355628271074</v>
      </c>
      <c r="G58" s="116">
        <f t="shared" si="10"/>
        <v>33.088752817971198</v>
      </c>
      <c r="H58" s="116">
        <f t="shared" si="10"/>
        <v>34.47224159183321</v>
      </c>
      <c r="I58" s="116">
        <f t="shared" si="10"/>
        <v>19.714839147187817</v>
      </c>
      <c r="J58" s="116">
        <f t="shared" si="10"/>
        <v>-3.4726706965308693</v>
      </c>
      <c r="K58" s="116">
        <f t="shared" si="10"/>
        <v>15.793585592343902</v>
      </c>
      <c r="L58" s="116">
        <f t="shared" si="10"/>
        <v>52.409770800661079</v>
      </c>
      <c r="M58" s="116">
        <f t="shared" si="10"/>
        <v>33.160449969492959</v>
      </c>
      <c r="N58" s="116">
        <f t="shared" si="10"/>
        <v>40.412409664737169</v>
      </c>
      <c r="O58" s="116">
        <f t="shared" si="10"/>
        <v>-22.165391122103571</v>
      </c>
      <c r="P58" s="116">
        <f t="shared" si="10"/>
        <v>56.928547863640546</v>
      </c>
      <c r="Q58" s="116">
        <f t="shared" si="10"/>
        <v>-6.3567309636676583</v>
      </c>
      <c r="R58" s="116">
        <f t="shared" si="10"/>
        <v>1.4670522429936881</v>
      </c>
      <c r="S58" s="116">
        <f t="shared" si="10"/>
        <v>4.3130462945621559</v>
      </c>
      <c r="T58" s="116">
        <f t="shared" si="10"/>
        <v>-2.3529041604622165</v>
      </c>
      <c r="U58" s="116">
        <f t="shared" si="10"/>
        <v>1.7599981717328745</v>
      </c>
      <c r="V58" s="116">
        <f t="shared" si="10"/>
        <v>-1.7073222943606368</v>
      </c>
      <c r="W58" s="116">
        <f t="shared" si="10"/>
        <v>-19.733722753307489</v>
      </c>
      <c r="X58" s="116">
        <f t="shared" si="10"/>
        <v>-8.2973116024729592</v>
      </c>
      <c r="Y58" s="116">
        <f t="shared" si="10"/>
        <v>-22.345113828229941</v>
      </c>
      <c r="Z58" s="116">
        <f t="shared" si="10"/>
        <v>11.04192550701282</v>
      </c>
      <c r="AA58" s="116">
        <f t="shared" si="10"/>
        <v>0.91710729441976468</v>
      </c>
      <c r="AB58" s="116">
        <f t="shared" si="10"/>
        <v>-7.7660598566996981</v>
      </c>
      <c r="AC58" s="116">
        <f t="shared" si="10"/>
        <v>15.738045558942119</v>
      </c>
      <c r="AD58" s="116">
        <f t="shared" si="9"/>
        <v>9.128292776729424</v>
      </c>
    </row>
    <row r="59" spans="1:30" ht="14" thickBot="1">
      <c r="A59" s="7"/>
      <c r="B59" s="7"/>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row>
    <row r="60" spans="1:30" ht="14" thickTop="1">
      <c r="A60" s="33" t="s">
        <v>506</v>
      </c>
      <c r="B60" s="33"/>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row>
  </sheetData>
  <mergeCells count="5">
    <mergeCell ref="A2:AD2"/>
    <mergeCell ref="A4:AD4"/>
    <mergeCell ref="C7:AD7"/>
    <mergeCell ref="C25:AD25"/>
    <mergeCell ref="C43:AD43"/>
  </mergeCells>
  <hyperlinks>
    <hyperlink ref="A1" location="ÍNDICE!A1" display="ÍNDICE" xr:uid="{00000000-0004-0000-0900-000000000000}"/>
  </hyperlinks>
  <pageMargins left="0.75" right="0.75" top="1" bottom="1" header="0" footer="0"/>
  <pageSetup paperSize="9" orientation="portrait" horizontalDpi="0"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F94"/>
  <sheetViews>
    <sheetView zoomScaleNormal="100" workbookViewId="0"/>
  </sheetViews>
  <sheetFormatPr baseColWidth="10" defaultColWidth="11.5" defaultRowHeight="13"/>
  <cols>
    <col min="1" max="1" width="13.83203125" style="44" customWidth="1"/>
    <col min="2" max="2" width="35.83203125" style="44" customWidth="1"/>
    <col min="3" max="29" width="11.5" style="44" customWidth="1"/>
    <col min="30" max="30" width="12" style="44" bestFit="1" customWidth="1"/>
    <col min="31" max="16384" width="11.5" style="44"/>
  </cols>
  <sheetData>
    <row r="1" spans="1:30">
      <c r="A1" s="174" t="s">
        <v>60</v>
      </c>
    </row>
    <row r="2" spans="1:30">
      <c r="A2" s="140" t="s">
        <v>61</v>
      </c>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row>
    <row r="3" spans="1:30">
      <c r="A3" s="45"/>
      <c r="B3" s="45"/>
      <c r="C3" s="45"/>
      <c r="D3" s="45"/>
      <c r="E3" s="45"/>
      <c r="F3" s="45"/>
      <c r="G3" s="45"/>
      <c r="H3" s="45"/>
      <c r="I3" s="45"/>
      <c r="J3" s="45"/>
      <c r="K3" s="45"/>
      <c r="L3" s="45"/>
      <c r="M3" s="45"/>
      <c r="N3" s="45"/>
      <c r="O3" s="45"/>
      <c r="P3" s="45"/>
      <c r="Q3" s="45"/>
      <c r="R3" s="45"/>
      <c r="S3" s="45"/>
      <c r="T3" s="45"/>
      <c r="U3" s="45"/>
      <c r="V3" s="45"/>
      <c r="W3" s="45"/>
      <c r="X3" s="45"/>
      <c r="Y3" s="45"/>
      <c r="Z3" s="45"/>
      <c r="AA3" s="128"/>
      <c r="AB3" s="132"/>
      <c r="AC3" s="133"/>
    </row>
    <row r="4" spans="1:30">
      <c r="A4" s="140" t="s">
        <v>499</v>
      </c>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row>
    <row r="5" spans="1:30" ht="14" thickBot="1">
      <c r="A5" s="46"/>
      <c r="B5" s="46"/>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row>
    <row r="6" spans="1:30" ht="14" thickTop="1">
      <c r="C6" s="48">
        <v>1995</v>
      </c>
      <c r="D6" s="48">
        <v>1996</v>
      </c>
      <c r="E6" s="48">
        <v>1997</v>
      </c>
      <c r="F6" s="48">
        <v>1998</v>
      </c>
      <c r="G6" s="48">
        <v>1999</v>
      </c>
      <c r="H6" s="48">
        <v>2000</v>
      </c>
      <c r="I6" s="48">
        <v>2001</v>
      </c>
      <c r="J6" s="48">
        <v>2002</v>
      </c>
      <c r="K6" s="48">
        <v>2003</v>
      </c>
      <c r="L6" s="48">
        <v>2004</v>
      </c>
      <c r="M6" s="48">
        <v>2005</v>
      </c>
      <c r="N6" s="48">
        <v>2006</v>
      </c>
      <c r="O6" s="48">
        <v>2007</v>
      </c>
      <c r="P6" s="48">
        <v>2008</v>
      </c>
      <c r="Q6" s="48">
        <v>2009</v>
      </c>
      <c r="R6" s="48">
        <v>2010</v>
      </c>
      <c r="S6" s="48">
        <v>2011</v>
      </c>
      <c r="T6" s="48">
        <v>2012</v>
      </c>
      <c r="U6" s="48">
        <v>2013</v>
      </c>
      <c r="V6" s="48">
        <v>2014</v>
      </c>
      <c r="W6" s="48">
        <v>2015</v>
      </c>
      <c r="X6" s="48">
        <v>2016</v>
      </c>
      <c r="Y6" s="48">
        <v>2017</v>
      </c>
      <c r="Z6" s="48">
        <v>2018</v>
      </c>
      <c r="AA6" s="48">
        <v>2019</v>
      </c>
      <c r="AB6" s="48">
        <v>2020</v>
      </c>
      <c r="AC6" s="48">
        <v>2021</v>
      </c>
      <c r="AD6" s="48" t="s">
        <v>505</v>
      </c>
    </row>
    <row r="7" spans="1:30" ht="14" thickBot="1">
      <c r="C7" s="141" t="s">
        <v>2</v>
      </c>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row>
    <row r="8" spans="1:30" ht="14" thickTop="1">
      <c r="C8" s="45"/>
      <c r="D8" s="45"/>
      <c r="E8" s="45"/>
      <c r="F8" s="45"/>
      <c r="G8" s="45"/>
      <c r="H8" s="45"/>
      <c r="I8" s="45"/>
      <c r="J8" s="45"/>
      <c r="K8" s="45"/>
    </row>
    <row r="9" spans="1:30">
      <c r="A9" s="49" t="s">
        <v>3</v>
      </c>
      <c r="B9" s="49" t="s">
        <v>4</v>
      </c>
      <c r="C9" s="127">
        <v>32.795845999999997</v>
      </c>
      <c r="D9" s="127">
        <v>82.562118999999996</v>
      </c>
      <c r="E9" s="127">
        <v>60.298771000000002</v>
      </c>
      <c r="F9" s="127">
        <v>89.781031999999996</v>
      </c>
      <c r="G9" s="127">
        <v>90.249155999999999</v>
      </c>
      <c r="H9" s="127">
        <v>104.466368</v>
      </c>
      <c r="I9" s="127">
        <v>188.91563500000001</v>
      </c>
      <c r="J9" s="127">
        <v>150.222532</v>
      </c>
      <c r="K9" s="127">
        <v>76.877367000000007</v>
      </c>
      <c r="L9" s="127">
        <v>56.092191999999997</v>
      </c>
      <c r="M9" s="127">
        <v>48.270868</v>
      </c>
      <c r="N9" s="127">
        <v>132.836579</v>
      </c>
      <c r="O9" s="127">
        <v>42.291542999999997</v>
      </c>
      <c r="P9" s="127">
        <v>56.170299</v>
      </c>
      <c r="Q9" s="50">
        <v>43.799272000000002</v>
      </c>
      <c r="R9" s="66">
        <v>41.444426999999997</v>
      </c>
      <c r="S9" s="50">
        <v>53.117127000000004</v>
      </c>
      <c r="T9" s="50">
        <v>76.157854999999998</v>
      </c>
      <c r="U9" s="50">
        <v>80.604132000000007</v>
      </c>
      <c r="V9" s="50">
        <v>98.308139999999995</v>
      </c>
      <c r="W9" s="50">
        <v>88.216176999999988</v>
      </c>
      <c r="X9" s="50">
        <v>67.819501000000002</v>
      </c>
      <c r="Y9" s="50">
        <v>620.69382300000007</v>
      </c>
      <c r="Z9" s="50">
        <v>728.86519099999998</v>
      </c>
      <c r="AA9" s="50">
        <v>644.89600100000007</v>
      </c>
      <c r="AB9" s="50">
        <v>568.04726200000005</v>
      </c>
      <c r="AC9" s="50">
        <v>433.22053299999999</v>
      </c>
      <c r="AD9" s="127">
        <f>SUM(C9:AC9)</f>
        <v>4757.0197479999997</v>
      </c>
    </row>
    <row r="10" spans="1:30">
      <c r="A10" s="51" t="s">
        <v>5</v>
      </c>
      <c r="B10" s="51" t="s">
        <v>6</v>
      </c>
      <c r="C10" s="127">
        <v>2598.2714660000001</v>
      </c>
      <c r="D10" s="127">
        <v>3706.6589359999998</v>
      </c>
      <c r="E10" s="127">
        <v>4765.3259520000001</v>
      </c>
      <c r="F10" s="127">
        <v>5571.9830480000001</v>
      </c>
      <c r="G10" s="127">
        <v>7272.832899</v>
      </c>
      <c r="H10" s="127">
        <v>11931.206397</v>
      </c>
      <c r="I10" s="127">
        <v>11155.085069999999</v>
      </c>
      <c r="J10" s="127">
        <v>9326.9403490000004</v>
      </c>
      <c r="K10" s="127">
        <v>7966.3257890000004</v>
      </c>
      <c r="L10" s="127">
        <v>9840.445721</v>
      </c>
      <c r="M10" s="127">
        <v>10935.010763</v>
      </c>
      <c r="N10" s="127">
        <v>11656.228359999999</v>
      </c>
      <c r="O10" s="127">
        <v>13511.909573999999</v>
      </c>
      <c r="P10" s="127">
        <v>16682.323436999999</v>
      </c>
      <c r="Q10" s="50">
        <v>14079.700654</v>
      </c>
      <c r="R10" s="66">
        <v>16345.531858</v>
      </c>
      <c r="S10" s="50">
        <v>14908.68622</v>
      </c>
      <c r="T10" s="50">
        <v>16125.447034000001</v>
      </c>
      <c r="U10" s="50">
        <v>17714.57127</v>
      </c>
      <c r="V10" s="50">
        <v>17073.702830999999</v>
      </c>
      <c r="W10" s="50">
        <v>32984.281402000001</v>
      </c>
      <c r="X10" s="50">
        <v>29711.709214000002</v>
      </c>
      <c r="Y10" s="50">
        <v>18732.225924999999</v>
      </c>
      <c r="Z10" s="50">
        <v>17919.730360000001</v>
      </c>
      <c r="AA10" s="50">
        <v>14102.440321</v>
      </c>
      <c r="AB10" s="50">
        <v>11619.563079999996</v>
      </c>
      <c r="AC10" s="50">
        <v>12347.589045000001</v>
      </c>
      <c r="AD10" s="127">
        <f t="shared" ref="AD10:AD34" si="0">SUM(C10:AC10)</f>
        <v>360585.726975</v>
      </c>
    </row>
    <row r="11" spans="1:30">
      <c r="A11" s="51" t="s">
        <v>7</v>
      </c>
      <c r="B11" s="51" t="s">
        <v>8</v>
      </c>
      <c r="C11" s="127">
        <v>3100.1806019999999</v>
      </c>
      <c r="D11" s="127">
        <v>6583.7007229999999</v>
      </c>
      <c r="E11" s="127">
        <v>7794.3673479999998</v>
      </c>
      <c r="F11" s="127">
        <v>8971.7580830000006</v>
      </c>
      <c r="G11" s="127">
        <v>10263.626899999999</v>
      </c>
      <c r="H11" s="127">
        <v>11385.261688000001</v>
      </c>
      <c r="I11" s="127">
        <v>10371.734268</v>
      </c>
      <c r="J11" s="127">
        <v>10829.962474</v>
      </c>
      <c r="K11" s="127">
        <v>9699.1184159999993</v>
      </c>
      <c r="L11" s="127">
        <v>11710.59764</v>
      </c>
      <c r="M11" s="127">
        <v>13852.990492999999</v>
      </c>
      <c r="N11" s="127">
        <v>19498.782544000002</v>
      </c>
      <c r="O11" s="127">
        <v>23642.731995999999</v>
      </c>
      <c r="P11" s="127">
        <v>23387.502941999999</v>
      </c>
      <c r="Q11" s="50">
        <v>18079.996511000001</v>
      </c>
      <c r="R11" s="66">
        <v>19567.795644999998</v>
      </c>
      <c r="S11" s="52">
        <v>18340.326516000001</v>
      </c>
      <c r="T11" s="52">
        <v>17941.213584000001</v>
      </c>
      <c r="U11" s="52">
        <v>17790.305520000002</v>
      </c>
      <c r="V11" s="52">
        <v>18090.757521000003</v>
      </c>
      <c r="W11" s="52">
        <v>18477.760773999998</v>
      </c>
      <c r="X11" s="52">
        <v>15370.127227000001</v>
      </c>
      <c r="Y11" s="52">
        <v>15167.619922000002</v>
      </c>
      <c r="Z11" s="52">
        <v>13963.428223999999</v>
      </c>
      <c r="AA11" s="52">
        <v>15185.880262000001</v>
      </c>
      <c r="AB11" s="52">
        <v>13446.483939000002</v>
      </c>
      <c r="AC11" s="52">
        <v>15461.547172000002</v>
      </c>
      <c r="AD11" s="127">
        <f t="shared" si="0"/>
        <v>387975.55893400003</v>
      </c>
    </row>
    <row r="12" spans="1:30">
      <c r="A12" s="51" t="s">
        <v>9</v>
      </c>
      <c r="B12" s="51" t="s">
        <v>10</v>
      </c>
      <c r="C12" s="127">
        <v>423.47019899999998</v>
      </c>
      <c r="D12" s="127">
        <v>485.93746399999998</v>
      </c>
      <c r="E12" s="127">
        <v>407.00333699999999</v>
      </c>
      <c r="F12" s="127">
        <v>473.00628</v>
      </c>
      <c r="G12" s="127">
        <v>499.05442199999999</v>
      </c>
      <c r="H12" s="127">
        <v>566.19513500000005</v>
      </c>
      <c r="I12" s="127">
        <v>536.65313700000002</v>
      </c>
      <c r="J12" s="127">
        <v>509.27275400000002</v>
      </c>
      <c r="K12" s="127">
        <v>536.52734099999998</v>
      </c>
      <c r="L12" s="127">
        <v>601.96652400000005</v>
      </c>
      <c r="M12" s="127">
        <v>557.31303600000001</v>
      </c>
      <c r="N12" s="127">
        <v>508.04612700000001</v>
      </c>
      <c r="O12" s="127">
        <v>475.656361</v>
      </c>
      <c r="P12" s="127">
        <v>525.61661500000002</v>
      </c>
      <c r="Q12" s="50">
        <v>491.70525300000003</v>
      </c>
      <c r="R12" s="66">
        <v>567.93954099999996</v>
      </c>
      <c r="S12" s="52">
        <v>600.03860999999995</v>
      </c>
      <c r="T12" s="52">
        <v>299.49808400000001</v>
      </c>
      <c r="U12" s="52">
        <v>136.61319499999999</v>
      </c>
      <c r="V12" s="52">
        <v>113.426535</v>
      </c>
      <c r="W12" s="52">
        <v>227.13414399999996</v>
      </c>
      <c r="X12" s="52">
        <v>277.40998000000002</v>
      </c>
      <c r="Y12" s="52">
        <v>390.97092900000001</v>
      </c>
      <c r="Z12" s="52">
        <v>132.501329</v>
      </c>
      <c r="AA12" s="52">
        <v>134.17142699999999</v>
      </c>
      <c r="AB12" s="52">
        <v>358.92177299999997</v>
      </c>
      <c r="AC12" s="52">
        <v>483.64802800000001</v>
      </c>
      <c r="AD12" s="127">
        <f t="shared" si="0"/>
        <v>11319.697560000001</v>
      </c>
    </row>
    <row r="13" spans="1:30">
      <c r="A13" s="51" t="s">
        <v>11</v>
      </c>
      <c r="B13" s="51" t="s">
        <v>12</v>
      </c>
      <c r="C13" s="127">
        <v>1415.5310609999999</v>
      </c>
      <c r="D13" s="127">
        <v>1511.7324510000001</v>
      </c>
      <c r="E13" s="127">
        <v>1585.675751</v>
      </c>
      <c r="F13" s="127">
        <v>1587.3846189999999</v>
      </c>
      <c r="G13" s="127">
        <v>1962.0098499999999</v>
      </c>
      <c r="H13" s="127">
        <v>2217.8333699999998</v>
      </c>
      <c r="I13" s="127">
        <v>1617.0008600000001</v>
      </c>
      <c r="J13" s="127">
        <v>1456.541199</v>
      </c>
      <c r="K13" s="127">
        <v>1223.6877320000001</v>
      </c>
      <c r="L13" s="127">
        <v>1982.023817</v>
      </c>
      <c r="M13" s="127">
        <v>2463.3408199999999</v>
      </c>
      <c r="N13" s="127">
        <v>2166.7462890000002</v>
      </c>
      <c r="O13" s="127">
        <v>1557.640717</v>
      </c>
      <c r="P13" s="127">
        <v>1384.3638880000001</v>
      </c>
      <c r="Q13" s="50">
        <v>849.30104100000005</v>
      </c>
      <c r="R13" s="66">
        <v>1209.9315879999999</v>
      </c>
      <c r="S13" s="52">
        <v>1172.8598589999999</v>
      </c>
      <c r="T13" s="52">
        <v>1639.176698</v>
      </c>
      <c r="U13" s="52">
        <v>1730.5708999999999</v>
      </c>
      <c r="V13" s="52">
        <v>1862.5093509999999</v>
      </c>
      <c r="W13" s="52">
        <v>2071.2634719999996</v>
      </c>
      <c r="X13" s="52">
        <v>1826.705821</v>
      </c>
      <c r="Y13" s="52">
        <v>1847.499961</v>
      </c>
      <c r="Z13" s="52">
        <v>1692.4304050000001</v>
      </c>
      <c r="AA13" s="52">
        <v>1580.6830029999999</v>
      </c>
      <c r="AB13" s="52">
        <v>836.92659000000003</v>
      </c>
      <c r="AC13" s="52">
        <v>830.67168100000004</v>
      </c>
      <c r="AD13" s="127">
        <f t="shared" si="0"/>
        <v>43282.042794000001</v>
      </c>
    </row>
    <row r="14" spans="1:30">
      <c r="A14" s="51" t="s">
        <v>13</v>
      </c>
      <c r="B14" s="51" t="s">
        <v>14</v>
      </c>
      <c r="C14" s="127">
        <v>1411.4318760000001</v>
      </c>
      <c r="D14" s="127">
        <v>1648.9958429999999</v>
      </c>
      <c r="E14" s="127">
        <v>1594.5539140000001</v>
      </c>
      <c r="F14" s="127">
        <v>1553.697089</v>
      </c>
      <c r="G14" s="127">
        <v>2101.1224090000001</v>
      </c>
      <c r="H14" s="127">
        <v>3069.4955380000001</v>
      </c>
      <c r="I14" s="127">
        <v>2668.9866259999999</v>
      </c>
      <c r="J14" s="127">
        <v>2102.1166349999999</v>
      </c>
      <c r="K14" s="127">
        <v>1812.7133020000001</v>
      </c>
      <c r="L14" s="127">
        <v>2724.2988620000001</v>
      </c>
      <c r="M14" s="127">
        <v>3389.2599009999999</v>
      </c>
      <c r="N14" s="127">
        <v>2032.0488680000001</v>
      </c>
      <c r="O14" s="127">
        <v>1268.816022</v>
      </c>
      <c r="P14" s="127">
        <v>1131.2464339999999</v>
      </c>
      <c r="Q14" s="50">
        <v>645.22722099999999</v>
      </c>
      <c r="R14" s="66">
        <v>765.55257300000005</v>
      </c>
      <c r="S14" s="52">
        <v>771.39257999999995</v>
      </c>
      <c r="T14" s="52">
        <v>1144.3304029999999</v>
      </c>
      <c r="U14" s="52">
        <v>1076.0926529999999</v>
      </c>
      <c r="V14" s="52">
        <v>1011.4387410000001</v>
      </c>
      <c r="W14" s="52">
        <v>936.03290500000003</v>
      </c>
      <c r="X14" s="52">
        <v>816.88973799999997</v>
      </c>
      <c r="Y14" s="52">
        <v>785.24704599999995</v>
      </c>
      <c r="Z14" s="52">
        <v>828.79397900000004</v>
      </c>
      <c r="AA14" s="52">
        <v>1046.185011</v>
      </c>
      <c r="AB14" s="52">
        <v>898.05598199999997</v>
      </c>
      <c r="AC14" s="52">
        <v>893.49811599999998</v>
      </c>
      <c r="AD14" s="127">
        <f t="shared" si="0"/>
        <v>40127.520267</v>
      </c>
    </row>
    <row r="15" spans="1:30">
      <c r="A15" s="51" t="s">
        <v>15</v>
      </c>
      <c r="B15" s="51" t="s">
        <v>16</v>
      </c>
      <c r="C15" s="127">
        <v>427.34688899999998</v>
      </c>
      <c r="D15" s="127">
        <v>542.193354</v>
      </c>
      <c r="E15" s="127">
        <v>519.47882300000003</v>
      </c>
      <c r="F15" s="127">
        <v>559.79869199999996</v>
      </c>
      <c r="G15" s="127">
        <v>864.59799399999997</v>
      </c>
      <c r="H15" s="127">
        <v>678.000541</v>
      </c>
      <c r="I15" s="127">
        <v>535.87353299999995</v>
      </c>
      <c r="J15" s="127">
        <v>516.67267000000004</v>
      </c>
      <c r="K15" s="127">
        <v>609.54867300000001</v>
      </c>
      <c r="L15" s="127">
        <v>670.74872500000004</v>
      </c>
      <c r="M15" s="127">
        <v>654.91913599999998</v>
      </c>
      <c r="N15" s="127">
        <v>569.95382800000004</v>
      </c>
      <c r="O15" s="127">
        <v>561.19490599999995</v>
      </c>
      <c r="P15" s="127">
        <v>528.162104</v>
      </c>
      <c r="Q15" s="50">
        <v>552.63856699999997</v>
      </c>
      <c r="R15" s="66">
        <v>574.73916999999994</v>
      </c>
      <c r="S15" s="52">
        <v>581.07971199999997</v>
      </c>
      <c r="T15" s="52">
        <v>565.21653500000002</v>
      </c>
      <c r="U15" s="52">
        <v>635.65313600000002</v>
      </c>
      <c r="V15" s="52">
        <v>624.76096900000005</v>
      </c>
      <c r="W15" s="52">
        <v>699.69176700000003</v>
      </c>
      <c r="X15" s="52">
        <v>718.35674199999994</v>
      </c>
      <c r="Y15" s="52">
        <v>749.83682499999998</v>
      </c>
      <c r="Z15" s="52">
        <v>865.610232</v>
      </c>
      <c r="AA15" s="52">
        <v>981.31397800000002</v>
      </c>
      <c r="AB15" s="52">
        <v>805.51655899999992</v>
      </c>
      <c r="AC15" s="52">
        <v>750.34382300000004</v>
      </c>
      <c r="AD15" s="127">
        <f t="shared" si="0"/>
        <v>17343.247883000004</v>
      </c>
    </row>
    <row r="16" spans="1:30">
      <c r="A16" s="51" t="s">
        <v>17</v>
      </c>
      <c r="B16" s="51" t="s">
        <v>18</v>
      </c>
      <c r="C16" s="127">
        <v>1032.1720929999999</v>
      </c>
      <c r="D16" s="127">
        <v>1029.2391379999999</v>
      </c>
      <c r="E16" s="127">
        <v>2030.2596189999999</v>
      </c>
      <c r="F16" s="127">
        <v>1441.9590209999999</v>
      </c>
      <c r="G16" s="127">
        <v>1699.1033669999999</v>
      </c>
      <c r="H16" s="127">
        <v>2503.4257080000002</v>
      </c>
      <c r="I16" s="127">
        <v>1189.6427249999999</v>
      </c>
      <c r="J16" s="127">
        <v>1476.7748019999999</v>
      </c>
      <c r="K16" s="127">
        <v>2093.434718</v>
      </c>
      <c r="L16" s="127">
        <v>1847.320328</v>
      </c>
      <c r="M16" s="127">
        <v>2095.4827019999998</v>
      </c>
      <c r="N16" s="127">
        <v>2499.965631</v>
      </c>
      <c r="O16" s="127">
        <v>2153.5905050000001</v>
      </c>
      <c r="P16" s="127">
        <v>1937.5832909999999</v>
      </c>
      <c r="Q16" s="50">
        <v>867.69189300000005</v>
      </c>
      <c r="R16" s="66">
        <v>677.51524700000004</v>
      </c>
      <c r="S16" s="52">
        <v>620.50210700000002</v>
      </c>
      <c r="T16" s="52">
        <v>630.87681099999998</v>
      </c>
      <c r="U16" s="52">
        <v>621.91168000000005</v>
      </c>
      <c r="V16" s="52">
        <v>2133.7436320000002</v>
      </c>
      <c r="W16" s="52">
        <v>2079.1404170000001</v>
      </c>
      <c r="X16" s="52">
        <v>692.08241199999998</v>
      </c>
      <c r="Y16" s="52">
        <v>711.42100000000016</v>
      </c>
      <c r="Z16" s="52">
        <v>758.56582099999991</v>
      </c>
      <c r="AA16" s="52">
        <v>680.16967800000009</v>
      </c>
      <c r="AB16" s="52">
        <v>715.38537600000018</v>
      </c>
      <c r="AC16" s="52">
        <v>805.22232500000018</v>
      </c>
      <c r="AD16" s="127">
        <f t="shared" si="0"/>
        <v>37024.182046999995</v>
      </c>
    </row>
    <row r="17" spans="1:32">
      <c r="A17" s="51" t="s">
        <v>19</v>
      </c>
      <c r="B17" s="51" t="s">
        <v>20</v>
      </c>
      <c r="C17" s="127">
        <v>629.55145300000004</v>
      </c>
      <c r="D17" s="127">
        <v>327.71293700000001</v>
      </c>
      <c r="E17" s="127">
        <v>293.45169199999998</v>
      </c>
      <c r="F17" s="127">
        <v>271.59927599999997</v>
      </c>
      <c r="G17" s="127">
        <v>205.887641</v>
      </c>
      <c r="H17" s="127">
        <v>276.113494</v>
      </c>
      <c r="I17" s="127">
        <v>239.548349</v>
      </c>
      <c r="J17" s="127">
        <v>216.170638</v>
      </c>
      <c r="K17" s="127">
        <v>362.909448</v>
      </c>
      <c r="L17" s="127">
        <v>375.557906</v>
      </c>
      <c r="M17" s="127">
        <v>138.875685</v>
      </c>
      <c r="N17" s="127">
        <v>123.52048499999999</v>
      </c>
      <c r="O17" s="127">
        <v>100.327878</v>
      </c>
      <c r="P17" s="127">
        <v>102.868842</v>
      </c>
      <c r="Q17" s="50">
        <v>56.684190999999998</v>
      </c>
      <c r="R17" s="66">
        <v>58.786653000000001</v>
      </c>
      <c r="S17" s="52">
        <v>54.856366000000001</v>
      </c>
      <c r="T17" s="52">
        <v>80.485328999999993</v>
      </c>
      <c r="U17" s="52">
        <v>76.951938999999996</v>
      </c>
      <c r="V17" s="52">
        <v>62.683681</v>
      </c>
      <c r="W17" s="52">
        <v>71.564657999999994</v>
      </c>
      <c r="X17" s="52">
        <v>64.768067000000002</v>
      </c>
      <c r="Y17" s="52">
        <v>72.977722999999997</v>
      </c>
      <c r="Z17" s="52">
        <v>89.521343000000002</v>
      </c>
      <c r="AA17" s="52">
        <v>89.673963000000001</v>
      </c>
      <c r="AB17" s="52">
        <v>77.607677999999993</v>
      </c>
      <c r="AC17" s="52">
        <v>100.70186199999999</v>
      </c>
      <c r="AD17" s="127">
        <f t="shared" si="0"/>
        <v>4621.3591770000003</v>
      </c>
    </row>
    <row r="18" spans="1:32">
      <c r="A18" s="51" t="s">
        <v>21</v>
      </c>
      <c r="B18" s="51" t="s">
        <v>22</v>
      </c>
      <c r="C18" s="127">
        <v>29.609525999999999</v>
      </c>
      <c r="D18" s="127">
        <v>23.932897000000001</v>
      </c>
      <c r="E18" s="127">
        <v>45.782501000000003</v>
      </c>
      <c r="F18" s="127">
        <v>34.114958000000001</v>
      </c>
      <c r="G18" s="127">
        <v>41.202174999999997</v>
      </c>
      <c r="H18" s="127">
        <v>64.167319000000006</v>
      </c>
      <c r="I18" s="127">
        <v>225.43207000000001</v>
      </c>
      <c r="J18" s="127">
        <v>35.876187999999999</v>
      </c>
      <c r="K18" s="127">
        <v>26.628319999999999</v>
      </c>
      <c r="L18" s="127">
        <v>76.226461999999998</v>
      </c>
      <c r="M18" s="127">
        <v>135.989633</v>
      </c>
      <c r="N18" s="127">
        <v>133.031826</v>
      </c>
      <c r="O18" s="127">
        <v>128.39692500000001</v>
      </c>
      <c r="P18" s="127">
        <v>158.648357</v>
      </c>
      <c r="Q18" s="50">
        <v>140.364541</v>
      </c>
      <c r="R18" s="66">
        <v>163.380088</v>
      </c>
      <c r="S18" s="52">
        <v>217.66081700000001</v>
      </c>
      <c r="T18" s="52">
        <v>248.674667</v>
      </c>
      <c r="U18" s="52">
        <v>237.863801</v>
      </c>
      <c r="V18" s="52">
        <v>238.26838899999998</v>
      </c>
      <c r="W18" s="52">
        <v>255.03274100000002</v>
      </c>
      <c r="X18" s="52">
        <v>293.77466500000003</v>
      </c>
      <c r="Y18" s="52">
        <v>323.284986</v>
      </c>
      <c r="Z18" s="52">
        <v>352.10859299999998</v>
      </c>
      <c r="AA18" s="52">
        <v>400.31023200000004</v>
      </c>
      <c r="AB18" s="52">
        <v>441.18735399999997</v>
      </c>
      <c r="AC18" s="52">
        <v>421.44006899999999</v>
      </c>
      <c r="AD18" s="127">
        <f t="shared" si="0"/>
        <v>4892.3900999999996</v>
      </c>
    </row>
    <row r="19" spans="1:32">
      <c r="A19" s="51" t="s">
        <v>23</v>
      </c>
      <c r="B19" s="51" t="s">
        <v>24</v>
      </c>
      <c r="C19" s="127">
        <v>1047.8941179999999</v>
      </c>
      <c r="D19" s="127">
        <v>1480.154106</v>
      </c>
      <c r="E19" s="127">
        <v>1775.800414</v>
      </c>
      <c r="F19" s="127">
        <v>2012.565535</v>
      </c>
      <c r="G19" s="127">
        <v>2398.5449309999999</v>
      </c>
      <c r="H19" s="127">
        <v>3474.9263340000002</v>
      </c>
      <c r="I19" s="127">
        <v>2571.6384680000001</v>
      </c>
      <c r="J19" s="127">
        <v>2373.5940260000002</v>
      </c>
      <c r="K19" s="127">
        <v>2626.9965320000001</v>
      </c>
      <c r="L19" s="127">
        <v>2845.4690900000001</v>
      </c>
      <c r="M19" s="127">
        <v>3053.477261</v>
      </c>
      <c r="N19" s="127">
        <v>3155.2962309999998</v>
      </c>
      <c r="O19" s="127">
        <v>3094.79448</v>
      </c>
      <c r="P19" s="127">
        <v>3030.2389079999998</v>
      </c>
      <c r="Q19" s="50">
        <v>2186.1049520000001</v>
      </c>
      <c r="R19" s="66">
        <v>2925.6857199999999</v>
      </c>
      <c r="S19" s="52">
        <v>2906.6431670000002</v>
      </c>
      <c r="T19" s="52">
        <v>2906.0261350000001</v>
      </c>
      <c r="U19" s="52">
        <v>2956.5399609999999</v>
      </c>
      <c r="V19" s="52">
        <v>3106.5408040000002</v>
      </c>
      <c r="W19" s="52">
        <v>3106.6942779999999</v>
      </c>
      <c r="X19" s="52">
        <v>3046.5839890000002</v>
      </c>
      <c r="Y19" s="52">
        <v>1511.265928</v>
      </c>
      <c r="Z19" s="52">
        <v>1608.651415</v>
      </c>
      <c r="AA19" s="52">
        <v>1605.0068450000001</v>
      </c>
      <c r="AB19" s="52">
        <v>3169.8939760000003</v>
      </c>
      <c r="AC19" s="52">
        <v>3823.4119870000004</v>
      </c>
      <c r="AD19" s="127">
        <f t="shared" si="0"/>
        <v>69800.439591000017</v>
      </c>
    </row>
    <row r="20" spans="1:32">
      <c r="A20" s="51" t="s">
        <v>25</v>
      </c>
      <c r="B20" s="51" t="s">
        <v>26</v>
      </c>
      <c r="C20" s="127">
        <v>180.17554799999999</v>
      </c>
      <c r="D20" s="127">
        <v>354.25499100000002</v>
      </c>
      <c r="E20" s="127">
        <v>236.69506100000001</v>
      </c>
      <c r="F20" s="127">
        <v>350.78972700000003</v>
      </c>
      <c r="G20" s="127">
        <v>553.15257899999995</v>
      </c>
      <c r="H20" s="127">
        <v>907.82162500000004</v>
      </c>
      <c r="I20" s="127">
        <v>1079.903198</v>
      </c>
      <c r="J20" s="127">
        <v>2061.921816</v>
      </c>
      <c r="K20" s="127">
        <v>1499.9553820000001</v>
      </c>
      <c r="L20" s="127">
        <v>1410.4922369999999</v>
      </c>
      <c r="M20" s="127">
        <v>1408.8119139999999</v>
      </c>
      <c r="N20" s="127">
        <v>1716.2792919999999</v>
      </c>
      <c r="O20" s="127">
        <v>1984.1815409999999</v>
      </c>
      <c r="P20" s="127">
        <v>2063.1682390000001</v>
      </c>
      <c r="Q20" s="50">
        <v>1717.3548129999999</v>
      </c>
      <c r="R20" s="66">
        <v>2122.4813210000002</v>
      </c>
      <c r="S20" s="52">
        <v>2369.6369519999998</v>
      </c>
      <c r="T20" s="52">
        <v>2753.984105</v>
      </c>
      <c r="U20" s="52">
        <v>3272.4698779999999</v>
      </c>
      <c r="V20" s="52">
        <v>3614.008648</v>
      </c>
      <c r="W20" s="52">
        <v>3509.097299</v>
      </c>
      <c r="X20" s="52">
        <v>3634.9647349999996</v>
      </c>
      <c r="Y20" s="52">
        <v>72.260176999999999</v>
      </c>
      <c r="Z20" s="52">
        <v>92.115639000000002</v>
      </c>
      <c r="AA20" s="52">
        <v>87.636656000000002</v>
      </c>
      <c r="AB20" s="52">
        <v>4238.2698060000002</v>
      </c>
      <c r="AC20" s="52">
        <v>4860.5643959999998</v>
      </c>
      <c r="AD20" s="127">
        <f t="shared" si="0"/>
        <v>48152.447574999998</v>
      </c>
    </row>
    <row r="21" spans="1:32">
      <c r="A21" s="51" t="s">
        <v>27</v>
      </c>
      <c r="B21" s="51" t="s">
        <v>28</v>
      </c>
      <c r="C21" s="127">
        <v>55.303359999999998</v>
      </c>
      <c r="D21" s="127">
        <v>80.038100999999997</v>
      </c>
      <c r="E21" s="127">
        <v>147.23375100000001</v>
      </c>
      <c r="F21" s="127">
        <v>152.04273599999999</v>
      </c>
      <c r="G21" s="127">
        <v>180.87226100000001</v>
      </c>
      <c r="H21" s="127">
        <v>204.263632</v>
      </c>
      <c r="I21" s="127">
        <v>224.70785000000001</v>
      </c>
      <c r="J21" s="127">
        <v>278.161475</v>
      </c>
      <c r="K21" s="127">
        <v>336.579161</v>
      </c>
      <c r="L21" s="127">
        <v>437.46948500000002</v>
      </c>
      <c r="M21" s="127">
        <v>508.59008</v>
      </c>
      <c r="N21" s="127">
        <v>587.47283900000002</v>
      </c>
      <c r="O21" s="127">
        <v>624.48827600000004</v>
      </c>
      <c r="P21" s="127">
        <v>585.99146499999995</v>
      </c>
      <c r="Q21" s="50">
        <v>494.621307</v>
      </c>
      <c r="R21" s="66">
        <v>634.93397500000003</v>
      </c>
      <c r="S21" s="52">
        <v>714.84621100000004</v>
      </c>
      <c r="T21" s="52">
        <v>992.48458400000004</v>
      </c>
      <c r="U21" s="52">
        <v>1137.3435260000001</v>
      </c>
      <c r="V21" s="52">
        <v>1237.115622</v>
      </c>
      <c r="W21" s="52">
        <v>1143.926778</v>
      </c>
      <c r="X21" s="52">
        <v>1123.374067</v>
      </c>
      <c r="Y21" s="52">
        <v>1120.253471</v>
      </c>
      <c r="Z21" s="52">
        <v>1234.7881190000001</v>
      </c>
      <c r="AA21" s="52">
        <v>1299.4901620000001</v>
      </c>
      <c r="AB21" s="52">
        <v>1333.137346</v>
      </c>
      <c r="AC21" s="52">
        <v>1641.9790840000001</v>
      </c>
      <c r="AD21" s="127">
        <f t="shared" si="0"/>
        <v>18511.508723999999</v>
      </c>
    </row>
    <row r="22" spans="1:32">
      <c r="A22" s="51" t="s">
        <v>29</v>
      </c>
      <c r="B22" s="51" t="s">
        <v>30</v>
      </c>
      <c r="C22" s="127">
        <v>160.57622699999999</v>
      </c>
      <c r="D22" s="127">
        <v>204.492559</v>
      </c>
      <c r="E22" s="127">
        <v>290.67530299999999</v>
      </c>
      <c r="F22" s="127">
        <v>310.61015600000002</v>
      </c>
      <c r="G22" s="127">
        <v>335.63357300000001</v>
      </c>
      <c r="H22" s="127">
        <v>502.589673</v>
      </c>
      <c r="I22" s="127">
        <v>527.70010200000002</v>
      </c>
      <c r="J22" s="127">
        <v>571.99605399999996</v>
      </c>
      <c r="K22" s="127">
        <v>561.94671600000004</v>
      </c>
      <c r="L22" s="127">
        <v>554.91739500000006</v>
      </c>
      <c r="M22" s="127">
        <v>443.07761299999999</v>
      </c>
      <c r="N22" s="127">
        <v>271.45752499999998</v>
      </c>
      <c r="O22" s="127">
        <v>91.946849999999998</v>
      </c>
      <c r="P22" s="127">
        <v>25.857676999999999</v>
      </c>
      <c r="Q22" s="50">
        <v>3.988</v>
      </c>
      <c r="R22" s="66">
        <v>0.934971</v>
      </c>
      <c r="S22" s="52">
        <v>2.1155949999999999</v>
      </c>
      <c r="T22" s="52">
        <v>4.1893229999999999</v>
      </c>
      <c r="U22" s="52">
        <v>2.5284870000000002</v>
      </c>
      <c r="V22" s="52">
        <v>1.9754229999999999</v>
      </c>
      <c r="W22" s="52">
        <v>1.5922470000000002</v>
      </c>
      <c r="X22" s="52">
        <v>2.1116310000000005</v>
      </c>
      <c r="Y22" s="52">
        <v>1.500116</v>
      </c>
      <c r="Z22" s="52">
        <v>1.461897</v>
      </c>
      <c r="AA22" s="52">
        <v>0.75391300000000006</v>
      </c>
      <c r="AB22" s="52">
        <v>1.7845499999999999</v>
      </c>
      <c r="AC22" s="52">
        <v>0.36548700000000001</v>
      </c>
      <c r="AD22" s="127">
        <f t="shared" si="0"/>
        <v>4878.779062999999</v>
      </c>
    </row>
    <row r="23" spans="1:32">
      <c r="A23" s="51" t="s">
        <v>31</v>
      </c>
      <c r="B23" s="51" t="s">
        <v>32</v>
      </c>
      <c r="C23" s="127">
        <v>336.74357600000002</v>
      </c>
      <c r="D23" s="127">
        <v>1492.7102970000001</v>
      </c>
      <c r="E23" s="127">
        <v>1440.2088679999999</v>
      </c>
      <c r="F23" s="127">
        <v>1608.385904</v>
      </c>
      <c r="G23" s="127">
        <v>1747.4469059999999</v>
      </c>
      <c r="H23" s="127">
        <v>2380.8006420000002</v>
      </c>
      <c r="I23" s="127">
        <v>1329.7308230000001</v>
      </c>
      <c r="J23" s="127">
        <v>1116.669956</v>
      </c>
      <c r="K23" s="127">
        <v>1409.2293070000001</v>
      </c>
      <c r="L23" s="127">
        <v>1713.447815</v>
      </c>
      <c r="M23" s="127">
        <v>1440.7765609999999</v>
      </c>
      <c r="N23" s="127">
        <v>1567.1586850000001</v>
      </c>
      <c r="O23" s="127">
        <v>1483.280665</v>
      </c>
      <c r="P23" s="127">
        <v>1440.620735</v>
      </c>
      <c r="Q23" s="50">
        <v>1489.9015039999999</v>
      </c>
      <c r="R23" s="66">
        <v>1843.931922</v>
      </c>
      <c r="S23" s="52">
        <v>2319.0741670000002</v>
      </c>
      <c r="T23" s="52">
        <v>2369.3916629999999</v>
      </c>
      <c r="U23" s="52">
        <v>2410.9288700000002</v>
      </c>
      <c r="V23" s="52">
        <v>2400.1739680000001</v>
      </c>
      <c r="W23" s="52">
        <v>2961.9449050000003</v>
      </c>
      <c r="X23" s="52">
        <v>2911.903249</v>
      </c>
      <c r="Y23" s="52">
        <v>2417.3029679999995</v>
      </c>
      <c r="Z23" s="52">
        <v>2291.9073060000001</v>
      </c>
      <c r="AA23" s="52">
        <v>2201.770254</v>
      </c>
      <c r="AB23" s="52">
        <v>2627.4763219999991</v>
      </c>
      <c r="AC23" s="52">
        <v>3468.121067</v>
      </c>
      <c r="AD23" s="127">
        <f t="shared" si="0"/>
        <v>52221.038905000001</v>
      </c>
    </row>
    <row r="24" spans="1:32">
      <c r="A24" s="51" t="s">
        <v>33</v>
      </c>
      <c r="B24" s="51" t="s">
        <v>34</v>
      </c>
      <c r="C24" s="127">
        <v>132.671775</v>
      </c>
      <c r="D24" s="127">
        <v>523.89077599999996</v>
      </c>
      <c r="E24" s="127">
        <v>692.17117499999995</v>
      </c>
      <c r="F24" s="127">
        <v>734.06098599999996</v>
      </c>
      <c r="G24" s="127">
        <v>1098.2629159999999</v>
      </c>
      <c r="H24" s="127">
        <v>1202.322997</v>
      </c>
      <c r="I24" s="127">
        <v>607.18528300000003</v>
      </c>
      <c r="J24" s="127">
        <v>632.24313600000005</v>
      </c>
      <c r="K24" s="127">
        <v>827.76033199999995</v>
      </c>
      <c r="L24" s="127">
        <v>749.39644499999997</v>
      </c>
      <c r="M24" s="127">
        <v>699.43342099999995</v>
      </c>
      <c r="N24" s="127">
        <v>830.50353700000005</v>
      </c>
      <c r="O24" s="127">
        <v>500.23629</v>
      </c>
      <c r="P24" s="127">
        <v>91.328263000000007</v>
      </c>
      <c r="Q24" s="50">
        <v>130.55421899999999</v>
      </c>
      <c r="R24" s="66">
        <v>122.45463100000001</v>
      </c>
      <c r="S24" s="52">
        <v>96.886397000000002</v>
      </c>
      <c r="T24" s="52">
        <v>122.321609</v>
      </c>
      <c r="U24" s="52">
        <v>119.47175300000001</v>
      </c>
      <c r="V24" s="52">
        <v>195.92736300000001</v>
      </c>
      <c r="W24" s="52">
        <v>190.34948100000003</v>
      </c>
      <c r="X24" s="52">
        <v>150.74035899999998</v>
      </c>
      <c r="Y24" s="52">
        <v>1808.7431610000001</v>
      </c>
      <c r="Z24" s="52">
        <v>1894.7452739999999</v>
      </c>
      <c r="AA24" s="52">
        <v>2189.2893979999999</v>
      </c>
      <c r="AB24" s="52">
        <v>255.584644</v>
      </c>
      <c r="AC24" s="52">
        <v>252.21518999999998</v>
      </c>
      <c r="AD24" s="127">
        <f t="shared" si="0"/>
        <v>16850.750810999998</v>
      </c>
    </row>
    <row r="25" spans="1:32">
      <c r="A25" s="51" t="s">
        <v>35</v>
      </c>
      <c r="B25" s="51" t="s">
        <v>36</v>
      </c>
      <c r="C25" s="127">
        <v>1106.392777</v>
      </c>
      <c r="D25" s="127">
        <v>3631.2524779999999</v>
      </c>
      <c r="E25" s="127">
        <v>5289.7686089999997</v>
      </c>
      <c r="F25" s="127">
        <v>6698.7820089999996</v>
      </c>
      <c r="G25" s="127">
        <v>9011.7095979999995</v>
      </c>
      <c r="H25" s="127">
        <v>11185.289307999999</v>
      </c>
      <c r="I25" s="127">
        <v>12403.123761000001</v>
      </c>
      <c r="J25" s="127">
        <v>11474.015085000001</v>
      </c>
      <c r="K25" s="127">
        <v>12868.541380000001</v>
      </c>
      <c r="L25" s="127">
        <v>13270.960965</v>
      </c>
      <c r="M25" s="127">
        <v>10558.311518</v>
      </c>
      <c r="N25" s="127">
        <v>10552.355398</v>
      </c>
      <c r="O25" s="127">
        <v>10955.849189</v>
      </c>
      <c r="P25" s="127">
        <v>9722.0232379999998</v>
      </c>
      <c r="Q25" s="50">
        <v>10089.8017</v>
      </c>
      <c r="R25" s="66">
        <v>15568.694415</v>
      </c>
      <c r="S25" s="52">
        <v>18165.131012999998</v>
      </c>
      <c r="T25" s="52">
        <v>20045.474730000002</v>
      </c>
      <c r="U25" s="52">
        <v>18949.825570000001</v>
      </c>
      <c r="V25" s="52">
        <v>21395.140921999999</v>
      </c>
      <c r="W25" s="52">
        <v>20263.587182000007</v>
      </c>
      <c r="X25" s="52">
        <v>22302.389618000001</v>
      </c>
      <c r="Y25" s="52">
        <v>23815.360193999997</v>
      </c>
      <c r="Z25" s="52">
        <v>29577.525807000002</v>
      </c>
      <c r="AA25" s="52">
        <v>33188.764366999996</v>
      </c>
      <c r="AB25" s="52">
        <v>32412.185120999999</v>
      </c>
      <c r="AC25" s="52">
        <v>35233.928665000007</v>
      </c>
      <c r="AD25" s="127">
        <f t="shared" si="0"/>
        <v>429736.18461699999</v>
      </c>
    </row>
    <row r="26" spans="1:32">
      <c r="A26" s="51" t="s">
        <v>37</v>
      </c>
      <c r="B26" s="51" t="s">
        <v>38</v>
      </c>
      <c r="C26" s="127">
        <v>77.790295999999998</v>
      </c>
      <c r="D26" s="127">
        <v>80.138743000000005</v>
      </c>
      <c r="E26" s="127">
        <v>95.132131999999999</v>
      </c>
      <c r="F26" s="127">
        <v>186.620947</v>
      </c>
      <c r="G26" s="127">
        <v>246.24068800000001</v>
      </c>
      <c r="H26" s="127">
        <v>318.85602</v>
      </c>
      <c r="I26" s="127">
        <v>226.45557600000001</v>
      </c>
      <c r="J26" s="127">
        <v>182.751284</v>
      </c>
      <c r="K26" s="127">
        <v>129.093885</v>
      </c>
      <c r="L26" s="127">
        <v>352.64938799999999</v>
      </c>
      <c r="M26" s="127">
        <v>309.92335100000003</v>
      </c>
      <c r="N26" s="127">
        <v>172.24824799999999</v>
      </c>
      <c r="O26" s="127">
        <v>124.645545</v>
      </c>
      <c r="P26" s="127">
        <v>103.146829</v>
      </c>
      <c r="Q26" s="50">
        <v>103.968296</v>
      </c>
      <c r="R26" s="66">
        <v>73.533501999999999</v>
      </c>
      <c r="S26" s="52">
        <v>62.111764999999998</v>
      </c>
      <c r="T26" s="52">
        <v>65.560799000000003</v>
      </c>
      <c r="U26" s="52">
        <v>59.817813000000001</v>
      </c>
      <c r="V26" s="52">
        <v>56.315125999999999</v>
      </c>
      <c r="W26" s="52">
        <v>46.663132999999995</v>
      </c>
      <c r="X26" s="52">
        <v>24.551613</v>
      </c>
      <c r="Y26" s="52">
        <v>13.490361999999999</v>
      </c>
      <c r="Z26" s="52">
        <v>10.223235000000001</v>
      </c>
      <c r="AA26" s="52">
        <v>1.4676090000000002</v>
      </c>
      <c r="AB26" s="52">
        <v>5.7009170000000005</v>
      </c>
      <c r="AC26" s="52">
        <v>3.094E-3</v>
      </c>
      <c r="AD26" s="127">
        <f t="shared" si="0"/>
        <v>3129.1001959999994</v>
      </c>
    </row>
    <row r="27" spans="1:32">
      <c r="A27" s="51" t="s">
        <v>39</v>
      </c>
      <c r="B27" s="51" t="s">
        <v>40</v>
      </c>
      <c r="C27" s="127">
        <v>5.1268180000000001</v>
      </c>
      <c r="D27" s="127">
        <v>9.9814410000000002</v>
      </c>
      <c r="E27" s="127">
        <v>14.902950000000001</v>
      </c>
      <c r="F27" s="127">
        <v>24.408604</v>
      </c>
      <c r="G27" s="127">
        <v>47.315302000000003</v>
      </c>
      <c r="H27" s="127">
        <v>136.71197100000001</v>
      </c>
      <c r="I27" s="127">
        <v>118.361813</v>
      </c>
      <c r="J27" s="127">
        <v>65.090866000000005</v>
      </c>
      <c r="K27" s="127">
        <v>59.302816999999997</v>
      </c>
      <c r="L27" s="127">
        <v>104.651</v>
      </c>
      <c r="M27" s="127">
        <v>143.92487399999999</v>
      </c>
      <c r="N27" s="127">
        <v>245.42016599999999</v>
      </c>
      <c r="O27" s="127">
        <v>231.46731</v>
      </c>
      <c r="P27" s="127">
        <v>324.99170299999997</v>
      </c>
      <c r="Q27" s="50">
        <v>243.71594400000001</v>
      </c>
      <c r="R27" s="66">
        <v>313.09801299999998</v>
      </c>
      <c r="S27" s="52">
        <v>341.04526199999998</v>
      </c>
      <c r="T27" s="52">
        <v>373.63088499999998</v>
      </c>
      <c r="U27" s="52">
        <v>456.48315700000001</v>
      </c>
      <c r="V27" s="52">
        <v>435.14158800000001</v>
      </c>
      <c r="W27" s="52">
        <v>415.537868</v>
      </c>
      <c r="X27" s="52">
        <v>534.85461499999997</v>
      </c>
      <c r="Y27" s="52">
        <v>616.91581099999996</v>
      </c>
      <c r="Z27" s="52">
        <v>735.68185100000005</v>
      </c>
      <c r="AA27" s="52">
        <v>777.4470849999999</v>
      </c>
      <c r="AB27" s="52">
        <v>694.07235800000001</v>
      </c>
      <c r="AC27" s="52">
        <v>1108.0290009999999</v>
      </c>
      <c r="AD27" s="127">
        <f t="shared" si="0"/>
        <v>8577.3110730000008</v>
      </c>
      <c r="AE27" s="53"/>
      <c r="AF27" s="53"/>
    </row>
    <row r="28" spans="1:32">
      <c r="A28" s="51" t="s">
        <v>41</v>
      </c>
      <c r="B28" s="51" t="s">
        <v>42</v>
      </c>
      <c r="C28" s="127">
        <v>57.816656999999999</v>
      </c>
      <c r="D28" s="127">
        <v>61.221541999999999</v>
      </c>
      <c r="E28" s="127">
        <v>81.273386000000002</v>
      </c>
      <c r="F28" s="127">
        <v>100.47101499999999</v>
      </c>
      <c r="G28" s="127">
        <v>98.425846000000007</v>
      </c>
      <c r="H28" s="127">
        <v>115.78812499999999</v>
      </c>
      <c r="I28" s="127">
        <v>151.17751200000001</v>
      </c>
      <c r="J28" s="127">
        <v>139.96055000000001</v>
      </c>
      <c r="K28" s="127">
        <v>152.22204099999999</v>
      </c>
      <c r="L28" s="127">
        <v>164.869258</v>
      </c>
      <c r="M28" s="127">
        <v>155.21665999999999</v>
      </c>
      <c r="N28" s="127">
        <v>172.64985999999999</v>
      </c>
      <c r="O28" s="127">
        <v>214.61096699999999</v>
      </c>
      <c r="P28" s="127">
        <v>324.439571</v>
      </c>
      <c r="Q28" s="50">
        <v>315.086567</v>
      </c>
      <c r="R28" s="66">
        <v>373.36995400000001</v>
      </c>
      <c r="S28" s="52">
        <v>411.69756699999999</v>
      </c>
      <c r="T28" s="52">
        <v>518.96118899999999</v>
      </c>
      <c r="U28" s="52">
        <v>706.61833799999999</v>
      </c>
      <c r="V28" s="52">
        <v>693.40532900000005</v>
      </c>
      <c r="W28" s="52">
        <v>707.90189499999997</v>
      </c>
      <c r="X28" s="52">
        <v>997.02038100000016</v>
      </c>
      <c r="Y28" s="52">
        <v>1314.8103019999999</v>
      </c>
      <c r="Z28" s="52">
        <v>1517.9772849999999</v>
      </c>
      <c r="AA28" s="52">
        <v>1386.8328629999999</v>
      </c>
      <c r="AB28" s="52">
        <v>1157.5259139999998</v>
      </c>
      <c r="AC28" s="52">
        <v>1275.6847399999999</v>
      </c>
      <c r="AD28" s="127">
        <f t="shared" si="0"/>
        <v>13367.035314000001</v>
      </c>
    </row>
    <row r="29" spans="1:32">
      <c r="A29" s="51" t="s">
        <v>43</v>
      </c>
      <c r="B29" s="51" t="s">
        <v>44</v>
      </c>
      <c r="C29" s="127">
        <v>312.15767099999999</v>
      </c>
      <c r="D29" s="127">
        <v>412.95502599999998</v>
      </c>
      <c r="E29" s="127">
        <v>462.09812899999997</v>
      </c>
      <c r="F29" s="127">
        <v>632.12599899999998</v>
      </c>
      <c r="G29" s="127">
        <v>602.48846900000001</v>
      </c>
      <c r="H29" s="127">
        <v>690.08089099999995</v>
      </c>
      <c r="I29" s="127">
        <v>697.36479299999996</v>
      </c>
      <c r="J29" s="127">
        <v>570.71940099999995</v>
      </c>
      <c r="K29" s="127">
        <v>476.09686199999999</v>
      </c>
      <c r="L29" s="127">
        <v>384.32741800000002</v>
      </c>
      <c r="M29" s="127">
        <v>320.07869899999997</v>
      </c>
      <c r="N29" s="127">
        <v>346.86919</v>
      </c>
      <c r="O29" s="127">
        <v>647.31342900000004</v>
      </c>
      <c r="P29" s="127">
        <v>858.10483399999998</v>
      </c>
      <c r="Q29" s="50">
        <v>579.88585799999998</v>
      </c>
      <c r="R29" s="66">
        <v>565.76502600000003</v>
      </c>
      <c r="S29" s="52">
        <v>530.66917799999999</v>
      </c>
      <c r="T29" s="52">
        <v>697.05777799999998</v>
      </c>
      <c r="U29" s="52">
        <v>772.54184699999996</v>
      </c>
      <c r="V29" s="52">
        <v>800.53853400000003</v>
      </c>
      <c r="W29" s="52">
        <v>982.72497599999997</v>
      </c>
      <c r="X29" s="52">
        <v>744.62341100000003</v>
      </c>
      <c r="Y29" s="52">
        <v>747.87794900000017</v>
      </c>
      <c r="Z29" s="52">
        <v>876.52220900000009</v>
      </c>
      <c r="AA29" s="52">
        <v>793.97346600000003</v>
      </c>
      <c r="AB29" s="52">
        <v>227.531668</v>
      </c>
      <c r="AC29" s="52">
        <v>231.58198099999998</v>
      </c>
      <c r="AD29" s="127">
        <f t="shared" si="0"/>
        <v>15964.074691999998</v>
      </c>
    </row>
    <row r="30" spans="1:32">
      <c r="A30" s="51" t="s">
        <v>45</v>
      </c>
      <c r="B30" s="51" t="s">
        <v>46</v>
      </c>
      <c r="C30" s="127">
        <v>520.62519999999995</v>
      </c>
      <c r="D30" s="127">
        <v>762.61820499999999</v>
      </c>
      <c r="E30" s="127">
        <v>1015.2590709999999</v>
      </c>
      <c r="F30" s="127">
        <v>1176.8509220000001</v>
      </c>
      <c r="G30" s="127">
        <v>1332.026329</v>
      </c>
      <c r="H30" s="127">
        <v>1631.0441470000001</v>
      </c>
      <c r="I30" s="127">
        <v>1761.3290119999999</v>
      </c>
      <c r="J30" s="127">
        <v>2047.070455</v>
      </c>
      <c r="K30" s="127">
        <v>2429.4003210000001</v>
      </c>
      <c r="L30" s="127">
        <v>2717.2326349999998</v>
      </c>
      <c r="M30" s="127">
        <v>3377.7770220000002</v>
      </c>
      <c r="N30" s="127">
        <v>3620.850915</v>
      </c>
      <c r="O30" s="127">
        <v>4116.8620499999997</v>
      </c>
      <c r="P30" s="127">
        <v>4541.7923220000002</v>
      </c>
      <c r="Q30" s="50">
        <v>4586.8629380000002</v>
      </c>
      <c r="R30" s="66">
        <v>5279.4294069999996</v>
      </c>
      <c r="S30" s="52">
        <v>5488.5571129999998</v>
      </c>
      <c r="T30" s="52">
        <v>5603.0838880000001</v>
      </c>
      <c r="U30" s="52">
        <v>6090.6343530000004</v>
      </c>
      <c r="V30" s="52">
        <v>6826.2210020000002</v>
      </c>
      <c r="W30" s="52">
        <v>7475.3014859999994</v>
      </c>
      <c r="X30" s="52">
        <v>8098.7265930000012</v>
      </c>
      <c r="Y30" s="52">
        <v>8296.5365140000013</v>
      </c>
      <c r="Z30" s="52">
        <v>9390.0815950000033</v>
      </c>
      <c r="AA30" s="52">
        <v>9424.7022070000021</v>
      </c>
      <c r="AB30" s="52">
        <v>9705.2068560000025</v>
      </c>
      <c r="AC30" s="52">
        <v>10934.017991999997</v>
      </c>
      <c r="AD30" s="127">
        <f t="shared" si="0"/>
        <v>128250.10054999999</v>
      </c>
    </row>
    <row r="31" spans="1:32">
      <c r="A31" s="51" t="s">
        <v>47</v>
      </c>
      <c r="B31" s="51" t="s">
        <v>48</v>
      </c>
      <c r="C31" s="127">
        <v>25.25018</v>
      </c>
      <c r="D31" s="127">
        <v>22.237773000000001</v>
      </c>
      <c r="E31" s="127">
        <v>25.761236</v>
      </c>
      <c r="F31" s="127">
        <v>35.741117000000003</v>
      </c>
      <c r="G31" s="127">
        <v>54.310626999999997</v>
      </c>
      <c r="H31" s="127">
        <v>77.740139999999997</v>
      </c>
      <c r="I31" s="127">
        <v>116.746661</v>
      </c>
      <c r="J31" s="127">
        <v>104.60465499999999</v>
      </c>
      <c r="K31" s="127">
        <v>129.54223300000001</v>
      </c>
      <c r="L31" s="127">
        <v>196.456132</v>
      </c>
      <c r="M31" s="127">
        <v>113.478582</v>
      </c>
      <c r="N31" s="127">
        <v>171.00027299999999</v>
      </c>
      <c r="O31" s="127">
        <v>191.91040100000001</v>
      </c>
      <c r="P31" s="127">
        <v>114.60106500000001</v>
      </c>
      <c r="Q31" s="50">
        <v>121.35860700000001</v>
      </c>
      <c r="R31" s="66">
        <v>118.14855</v>
      </c>
      <c r="S31" s="52">
        <v>104.179012</v>
      </c>
      <c r="T31" s="52">
        <v>96.323124000000007</v>
      </c>
      <c r="U31" s="52">
        <v>100.440022</v>
      </c>
      <c r="V31" s="52">
        <v>108.368183</v>
      </c>
      <c r="W31" s="52">
        <v>109.72136299999998</v>
      </c>
      <c r="X31" s="52">
        <v>101.61060300000001</v>
      </c>
      <c r="Y31" s="52">
        <v>90.848870000000005</v>
      </c>
      <c r="Z31" s="52">
        <v>95.507126</v>
      </c>
      <c r="AA31" s="52">
        <v>91.615803</v>
      </c>
      <c r="AB31" s="52">
        <v>82.847765999999979</v>
      </c>
      <c r="AC31" s="52">
        <v>99.981055000000026</v>
      </c>
      <c r="AD31" s="127">
        <f t="shared" si="0"/>
        <v>2700.3311589999998</v>
      </c>
    </row>
    <row r="32" spans="1:32">
      <c r="A32" s="51" t="s">
        <v>49</v>
      </c>
      <c r="B32" s="51" t="s">
        <v>50</v>
      </c>
      <c r="C32" s="127">
        <v>4.7083279999999998</v>
      </c>
      <c r="D32" s="127">
        <v>5.4765439999999996</v>
      </c>
      <c r="E32" s="127">
        <v>7.0950860000000002</v>
      </c>
      <c r="F32" s="127">
        <v>6.4627400000000002</v>
      </c>
      <c r="G32" s="127">
        <v>7.0617340000000004</v>
      </c>
      <c r="H32" s="127">
        <v>5.3313790000000001</v>
      </c>
      <c r="I32" s="127">
        <v>6.7407190000000003</v>
      </c>
      <c r="J32" s="127">
        <v>14.730848</v>
      </c>
      <c r="K32" s="127">
        <v>12.288125000000001</v>
      </c>
      <c r="L32" s="127">
        <v>13.379678</v>
      </c>
      <c r="M32" s="127">
        <v>14.050774000000001</v>
      </c>
      <c r="N32" s="127">
        <v>13.616858000000001</v>
      </c>
      <c r="O32" s="127">
        <v>9.6085519999999995</v>
      </c>
      <c r="P32" s="127">
        <v>11.281475</v>
      </c>
      <c r="Q32" s="50">
        <v>9.3764420000000008</v>
      </c>
      <c r="R32" s="66">
        <v>11.32545</v>
      </c>
      <c r="S32" s="52">
        <v>11.611001999999999</v>
      </c>
      <c r="T32" s="52">
        <v>17.483319000000002</v>
      </c>
      <c r="U32" s="52">
        <v>20.074611999999998</v>
      </c>
      <c r="V32" s="52">
        <v>17.908455</v>
      </c>
      <c r="W32" s="52">
        <v>16.068919000000001</v>
      </c>
      <c r="X32" s="52">
        <v>17.419858999999999</v>
      </c>
      <c r="Y32" s="52">
        <v>15.569441000000001</v>
      </c>
      <c r="Z32" s="52">
        <v>14.929492000000002</v>
      </c>
      <c r="AA32" s="52">
        <v>16.000066999999998</v>
      </c>
      <c r="AB32" s="52">
        <v>21.656906000000003</v>
      </c>
      <c r="AC32" s="52">
        <v>22.674291</v>
      </c>
      <c r="AD32" s="127">
        <f t="shared" si="0"/>
        <v>343.93109499999997</v>
      </c>
    </row>
    <row r="33" spans="1:30">
      <c r="A33" s="51" t="s">
        <v>51</v>
      </c>
      <c r="B33" s="51" t="s">
        <v>52</v>
      </c>
      <c r="C33" s="127">
        <v>381.19788299999999</v>
      </c>
      <c r="D33" s="127">
        <v>578.99967500000002</v>
      </c>
      <c r="E33" s="127">
        <v>924.84820400000001</v>
      </c>
      <c r="F33" s="127">
        <v>1242.208701</v>
      </c>
      <c r="G33" s="127">
        <v>1471.3464690000001</v>
      </c>
      <c r="H33" s="127">
        <v>1770.3192469999999</v>
      </c>
      <c r="I33" s="127">
        <v>2098.2003599999998</v>
      </c>
      <c r="J33" s="127">
        <v>2158.2818360000001</v>
      </c>
      <c r="K33" s="127">
        <v>1989.542375</v>
      </c>
      <c r="L33" s="127">
        <v>2154.8234229999998</v>
      </c>
      <c r="M33" s="127">
        <v>3010.1566069999999</v>
      </c>
      <c r="N33" s="127">
        <v>3696.1189119999999</v>
      </c>
      <c r="O33" s="127">
        <v>3260.946739</v>
      </c>
      <c r="P33" s="127">
        <v>3377.3496599999999</v>
      </c>
      <c r="Q33" s="50">
        <v>2830.7302890000001</v>
      </c>
      <c r="R33" s="66">
        <v>3773.788258</v>
      </c>
      <c r="S33" s="52">
        <v>3967.0392999999999</v>
      </c>
      <c r="T33" s="52">
        <v>4376.4049219999997</v>
      </c>
      <c r="U33" s="52">
        <v>4806.9873129999996</v>
      </c>
      <c r="V33" s="52">
        <v>5517.4988800000001</v>
      </c>
      <c r="W33" s="52">
        <v>5560.3859310000007</v>
      </c>
      <c r="X33" s="52">
        <v>5683.1448810000002</v>
      </c>
      <c r="Y33" s="52">
        <v>6087.20766</v>
      </c>
      <c r="Z33" s="52">
        <v>6422.3659319999997</v>
      </c>
      <c r="AA33" s="52">
        <v>6707.0764709999985</v>
      </c>
      <c r="AB33" s="52">
        <v>5622.6161129999991</v>
      </c>
      <c r="AC33" s="52">
        <v>5843.3172679999989</v>
      </c>
      <c r="AD33" s="127">
        <f t="shared" si="0"/>
        <v>95312.903308999987</v>
      </c>
    </row>
    <row r="34" spans="1:30">
      <c r="B34" s="51" t="s">
        <v>53</v>
      </c>
      <c r="C34" s="127">
        <v>11040.985941000001</v>
      </c>
      <c r="D34" s="127">
        <v>19939.671502000001</v>
      </c>
      <c r="E34" s="127">
        <v>25048.521207999998</v>
      </c>
      <c r="F34" s="127">
        <v>29330.955402</v>
      </c>
      <c r="G34" s="127">
        <v>36049.918533999997</v>
      </c>
      <c r="H34" s="127">
        <v>46549.900783999998</v>
      </c>
      <c r="I34" s="127">
        <v>44875.990102000003</v>
      </c>
      <c r="J34" s="127">
        <v>43710.513424999997</v>
      </c>
      <c r="K34" s="127">
        <v>43717.221433999999</v>
      </c>
      <c r="L34" s="127">
        <v>48689.620027999998</v>
      </c>
      <c r="M34" s="127">
        <v>50166.242277999998</v>
      </c>
      <c r="N34" s="127">
        <v>58531.103755999997</v>
      </c>
      <c r="O34" s="127">
        <v>64668.472871999998</v>
      </c>
      <c r="P34" s="127">
        <v>66489.393014000001</v>
      </c>
      <c r="Q34" s="127">
        <v>56932.103926999996</v>
      </c>
      <c r="R34" s="127">
        <v>69261.008778000003</v>
      </c>
      <c r="S34" s="127">
        <v>70944.280851000003</v>
      </c>
      <c r="T34" s="127">
        <v>74583.585072999995</v>
      </c>
      <c r="U34" s="127">
        <v>76543.637969999996</v>
      </c>
      <c r="V34" s="127">
        <f>SUM(V9:V33)</f>
        <v>87715.879637000005</v>
      </c>
      <c r="W34" s="127">
        <f>SUM(W9:W33)</f>
        <v>104381.61619799999</v>
      </c>
      <c r="X34" s="127">
        <f>SUM(X9:X33)</f>
        <v>99213.662970999998</v>
      </c>
      <c r="Y34" s="127">
        <f t="shared" ref="Y34:AA34" si="1">SUM(Y9:Y33)</f>
        <v>87331.721063999998</v>
      </c>
      <c r="Z34" s="127">
        <f t="shared" si="1"/>
        <v>93096.039659000002</v>
      </c>
      <c r="AA34" s="127">
        <f t="shared" si="1"/>
        <v>94617.551042000006</v>
      </c>
      <c r="AB34" s="127">
        <v>91323.185856000127</v>
      </c>
      <c r="AC34" s="127">
        <v>101323.75795200001</v>
      </c>
      <c r="AD34" s="127">
        <f t="shared" si="0"/>
        <v>1696076.5412580001</v>
      </c>
    </row>
    <row r="35" spans="1:30">
      <c r="A35" s="54"/>
      <c r="B35" s="54"/>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row>
    <row r="36" spans="1:30">
      <c r="A36" s="54"/>
      <c r="B36" s="54"/>
      <c r="C36" s="142" t="s">
        <v>55</v>
      </c>
      <c r="D36" s="142"/>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row>
    <row r="37" spans="1:30">
      <c r="A37" s="56"/>
      <c r="B37" s="56"/>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row>
    <row r="38" spans="1:30">
      <c r="A38" s="49" t="s">
        <v>3</v>
      </c>
      <c r="B38" s="49" t="s">
        <v>4</v>
      </c>
      <c r="C38" s="57">
        <f>C9/C$34*100</f>
        <v>0.2970372951768257</v>
      </c>
      <c r="D38" s="57">
        <f t="shared" ref="D38:AD47" si="2">D9/D$34*100</f>
        <v>0.41405957461093978</v>
      </c>
      <c r="E38" s="57">
        <f t="shared" si="2"/>
        <v>0.24072786772235391</v>
      </c>
      <c r="F38" s="57">
        <f t="shared" si="2"/>
        <v>0.30609651397130444</v>
      </c>
      <c r="G38" s="57">
        <f t="shared" si="2"/>
        <v>0.25034496517622562</v>
      </c>
      <c r="H38" s="57">
        <f t="shared" si="2"/>
        <v>0.22441802504530126</v>
      </c>
      <c r="I38" s="57">
        <f t="shared" si="2"/>
        <v>0.42097262828209009</v>
      </c>
      <c r="J38" s="57">
        <f t="shared" si="2"/>
        <v>0.34367597227554186</v>
      </c>
      <c r="K38" s="57">
        <f t="shared" si="2"/>
        <v>0.17585144818972992</v>
      </c>
      <c r="L38" s="57">
        <f t="shared" si="2"/>
        <v>0.11520359363606245</v>
      </c>
      <c r="M38" s="57">
        <f t="shared" si="2"/>
        <v>9.6221813331170705E-2</v>
      </c>
      <c r="N38" s="57">
        <f t="shared" si="2"/>
        <v>0.22695040837391176</v>
      </c>
      <c r="O38" s="57">
        <f t="shared" si="2"/>
        <v>6.5397466681652985E-2</v>
      </c>
      <c r="P38" s="57">
        <f t="shared" si="2"/>
        <v>8.4480089911743952E-2</v>
      </c>
      <c r="Q38" s="57">
        <f t="shared" si="2"/>
        <v>7.6932466883993439E-2</v>
      </c>
      <c r="R38" s="57">
        <f t="shared" si="2"/>
        <v>5.983803547078044E-2</v>
      </c>
      <c r="S38" s="57">
        <f t="shared" si="2"/>
        <v>7.48716124299839E-2</v>
      </c>
      <c r="T38" s="57">
        <f t="shared" si="2"/>
        <v>0.10211074585038941</v>
      </c>
      <c r="U38" s="57">
        <f t="shared" si="2"/>
        <v>0.10530480930576026</v>
      </c>
      <c r="V38" s="57">
        <f t="shared" si="2"/>
        <v>0.11207564742762038</v>
      </c>
      <c r="W38" s="57">
        <f t="shared" si="2"/>
        <v>8.4513135754349683E-2</v>
      </c>
      <c r="X38" s="57">
        <f t="shared" si="2"/>
        <v>6.8357017540843681E-2</v>
      </c>
      <c r="Y38" s="57">
        <f t="shared" si="2"/>
        <v>0.7107312388188618</v>
      </c>
      <c r="Z38" s="57">
        <f t="shared" si="2"/>
        <v>0.78291750505150237</v>
      </c>
      <c r="AA38" s="57">
        <f t="shared" si="2"/>
        <v>0.68158179312180223</v>
      </c>
      <c r="AB38" s="57">
        <f t="shared" si="2"/>
        <v>0.62201866555083407</v>
      </c>
      <c r="AC38" s="57">
        <f t="shared" si="2"/>
        <v>0.42756066470139126</v>
      </c>
      <c r="AD38" s="57">
        <f t="shared" si="2"/>
        <v>0.28047199712294008</v>
      </c>
    </row>
    <row r="39" spans="1:30">
      <c r="A39" s="51" t="s">
        <v>5</v>
      </c>
      <c r="B39" s="51" t="s">
        <v>6</v>
      </c>
      <c r="C39" s="57">
        <f t="shared" ref="C39:R63" si="3">C10/C$34*100</f>
        <v>23.532965985868017</v>
      </c>
      <c r="D39" s="57">
        <f t="shared" si="3"/>
        <v>18.589368112850867</v>
      </c>
      <c r="E39" s="57">
        <f t="shared" si="3"/>
        <v>19.024380371317289</v>
      </c>
      <c r="F39" s="57">
        <f t="shared" si="3"/>
        <v>18.996936757198373</v>
      </c>
      <c r="G39" s="57">
        <f t="shared" si="3"/>
        <v>20.174339345984166</v>
      </c>
      <c r="H39" s="57">
        <f t="shared" si="3"/>
        <v>25.631002850818017</v>
      </c>
      <c r="I39" s="57">
        <f t="shared" si="3"/>
        <v>24.857579843130516</v>
      </c>
      <c r="J39" s="57">
        <f t="shared" si="3"/>
        <v>21.337979397115721</v>
      </c>
      <c r="K39" s="57">
        <f t="shared" si="3"/>
        <v>18.222397324648785</v>
      </c>
      <c r="L39" s="57">
        <f t="shared" si="3"/>
        <v>20.21056174876913</v>
      </c>
      <c r="M39" s="57">
        <f t="shared" si="3"/>
        <v>21.797548045163154</v>
      </c>
      <c r="N39" s="57">
        <f t="shared" si="3"/>
        <v>19.914588333395514</v>
      </c>
      <c r="O39" s="57">
        <f t="shared" si="3"/>
        <v>20.894121932869012</v>
      </c>
      <c r="P39" s="57">
        <f t="shared" si="3"/>
        <v>25.09020263350482</v>
      </c>
      <c r="Q39" s="57">
        <f t="shared" si="3"/>
        <v>24.730687402758562</v>
      </c>
      <c r="R39" s="57">
        <f t="shared" si="3"/>
        <v>23.599904399879286</v>
      </c>
      <c r="S39" s="57">
        <f t="shared" si="2"/>
        <v>21.014641407546037</v>
      </c>
      <c r="T39" s="57">
        <f t="shared" si="2"/>
        <v>21.620638131321972</v>
      </c>
      <c r="U39" s="57">
        <f t="shared" si="2"/>
        <v>23.14310077206277</v>
      </c>
      <c r="V39" s="57">
        <f t="shared" si="2"/>
        <v>19.464779811428841</v>
      </c>
      <c r="W39" s="57">
        <f t="shared" si="2"/>
        <v>31.599703667581263</v>
      </c>
      <c r="X39" s="57">
        <f t="shared" si="2"/>
        <v>29.947195098204055</v>
      </c>
      <c r="Y39" s="57">
        <f t="shared" si="2"/>
        <v>21.449509636106121</v>
      </c>
      <c r="Z39" s="57">
        <f t="shared" si="2"/>
        <v>19.248649486742824</v>
      </c>
      <c r="AA39" s="57">
        <f t="shared" si="2"/>
        <v>14.904676950199267</v>
      </c>
      <c r="AB39" s="57">
        <f t="shared" si="2"/>
        <v>12.723562993435108</v>
      </c>
      <c r="AC39" s="57">
        <f t="shared" si="2"/>
        <v>12.186272296423716</v>
      </c>
      <c r="AD39" s="57">
        <f t="shared" si="2"/>
        <v>21.259991409795063</v>
      </c>
    </row>
    <row r="40" spans="1:30">
      <c r="A40" s="51" t="s">
        <v>7</v>
      </c>
      <c r="B40" s="51" t="s">
        <v>8</v>
      </c>
      <c r="C40" s="57">
        <f t="shared" si="3"/>
        <v>28.078838416845329</v>
      </c>
      <c r="D40" s="57">
        <f t="shared" si="2"/>
        <v>33.018100234698636</v>
      </c>
      <c r="E40" s="57">
        <f t="shared" si="2"/>
        <v>31.117075867579096</v>
      </c>
      <c r="F40" s="57">
        <f t="shared" si="2"/>
        <v>30.588018562764717</v>
      </c>
      <c r="G40" s="57">
        <f t="shared" si="2"/>
        <v>28.470596654247633</v>
      </c>
      <c r="H40" s="57">
        <f t="shared" si="2"/>
        <v>24.458186797926132</v>
      </c>
      <c r="I40" s="57">
        <f t="shared" si="2"/>
        <v>23.111989828916908</v>
      </c>
      <c r="J40" s="57">
        <f t="shared" si="2"/>
        <v>24.776562033713976</v>
      </c>
      <c r="K40" s="57">
        <f t="shared" si="2"/>
        <v>22.186035840916336</v>
      </c>
      <c r="L40" s="57">
        <f t="shared" si="2"/>
        <v>24.051528094213044</v>
      </c>
      <c r="M40" s="57">
        <f t="shared" si="2"/>
        <v>27.614168141661104</v>
      </c>
      <c r="N40" s="57">
        <f t="shared" si="2"/>
        <v>33.313539798061967</v>
      </c>
      <c r="O40" s="57">
        <f t="shared" si="2"/>
        <v>36.559904611937689</v>
      </c>
      <c r="P40" s="57">
        <f t="shared" si="2"/>
        <v>35.174787859885456</v>
      </c>
      <c r="Q40" s="57">
        <f t="shared" si="2"/>
        <v>31.75711990932691</v>
      </c>
      <c r="R40" s="57">
        <f t="shared" si="2"/>
        <v>28.252253309968385</v>
      </c>
      <c r="S40" s="57">
        <f t="shared" si="2"/>
        <v>25.851733636597267</v>
      </c>
      <c r="T40" s="57">
        <f t="shared" si="2"/>
        <v>24.055177243678649</v>
      </c>
      <c r="U40" s="57">
        <f t="shared" si="2"/>
        <v>23.242043351757875</v>
      </c>
      <c r="V40" s="57">
        <f t="shared" si="2"/>
        <v>20.624267345737273</v>
      </c>
      <c r="W40" s="57">
        <f t="shared" si="2"/>
        <v>17.702121740431568</v>
      </c>
      <c r="X40" s="57">
        <f t="shared" si="2"/>
        <v>15.491946135979944</v>
      </c>
      <c r="Y40" s="57">
        <f t="shared" si="2"/>
        <v>17.367824356609891</v>
      </c>
      <c r="Z40" s="57">
        <f t="shared" si="2"/>
        <v>14.998949767515802</v>
      </c>
      <c r="AA40" s="57">
        <f t="shared" si="2"/>
        <v>16.049749855879387</v>
      </c>
      <c r="AB40" s="57">
        <f t="shared" si="2"/>
        <v>14.724063569357551</v>
      </c>
      <c r="AC40" s="57">
        <f t="shared" si="2"/>
        <v>15.259547695935815</v>
      </c>
      <c r="AD40" s="57">
        <f t="shared" si="2"/>
        <v>22.87488503592143</v>
      </c>
    </row>
    <row r="41" spans="1:30">
      <c r="A41" s="51" t="s">
        <v>9</v>
      </c>
      <c r="B41" s="51" t="s">
        <v>10</v>
      </c>
      <c r="C41" s="57">
        <f t="shared" si="3"/>
        <v>3.835438259435421</v>
      </c>
      <c r="D41" s="57">
        <f t="shared" si="2"/>
        <v>2.4370384635035696</v>
      </c>
      <c r="E41" s="57">
        <f t="shared" si="2"/>
        <v>1.6248597417000858</v>
      </c>
      <c r="F41" s="57">
        <f t="shared" si="2"/>
        <v>1.6126521400927396</v>
      </c>
      <c r="G41" s="57">
        <f t="shared" si="2"/>
        <v>1.3843427178048227</v>
      </c>
      <c r="H41" s="57">
        <f t="shared" si="2"/>
        <v>1.2163186719285362</v>
      </c>
      <c r="I41" s="57">
        <f t="shared" si="2"/>
        <v>1.195858042976266</v>
      </c>
      <c r="J41" s="57">
        <f t="shared" si="2"/>
        <v>1.1651035737061926</v>
      </c>
      <c r="K41" s="57">
        <f t="shared" si="2"/>
        <v>1.2272677068692406</v>
      </c>
      <c r="L41" s="57">
        <f t="shared" si="2"/>
        <v>1.2363344048563665</v>
      </c>
      <c r="M41" s="57">
        <f t="shared" si="2"/>
        <v>1.1109323933644621</v>
      </c>
      <c r="N41" s="57">
        <f t="shared" si="2"/>
        <v>0.86799341614657388</v>
      </c>
      <c r="O41" s="57">
        <f t="shared" si="2"/>
        <v>0.73553052960053522</v>
      </c>
      <c r="P41" s="57">
        <f t="shared" si="2"/>
        <v>0.79052701667666936</v>
      </c>
      <c r="Q41" s="57">
        <f t="shared" si="2"/>
        <v>0.86366956266095274</v>
      </c>
      <c r="R41" s="57">
        <f t="shared" si="2"/>
        <v>0.81999894460156875</v>
      </c>
      <c r="S41" s="57">
        <f t="shared" si="2"/>
        <v>0.84578855800966513</v>
      </c>
      <c r="T41" s="57">
        <f t="shared" si="2"/>
        <v>0.40156032149280707</v>
      </c>
      <c r="U41" s="57">
        <f t="shared" si="2"/>
        <v>0.17847753075643369</v>
      </c>
      <c r="V41" s="57">
        <f t="shared" si="2"/>
        <v>0.12931128943744277</v>
      </c>
      <c r="W41" s="57">
        <f t="shared" si="2"/>
        <v>0.21759975776687773</v>
      </c>
      <c r="X41" s="57">
        <f t="shared" si="2"/>
        <v>0.27960864632231802</v>
      </c>
      <c r="Y41" s="57">
        <f t="shared" si="2"/>
        <v>0.44768490101492642</v>
      </c>
      <c r="Z41" s="57">
        <f t="shared" si="2"/>
        <v>0.14232756783783393</v>
      </c>
      <c r="AA41" s="57">
        <f t="shared" si="2"/>
        <v>0.14180395235598764</v>
      </c>
      <c r="AB41" s="57">
        <f t="shared" si="2"/>
        <v>0.39302370984511381</v>
      </c>
      <c r="AC41" s="57">
        <f t="shared" si="2"/>
        <v>0.4773293428665743</v>
      </c>
      <c r="AD41" s="57">
        <f t="shared" si="2"/>
        <v>0.66740487735323828</v>
      </c>
    </row>
    <row r="42" spans="1:30">
      <c r="A42" s="51" t="s">
        <v>11</v>
      </c>
      <c r="B42" s="51" t="s">
        <v>12</v>
      </c>
      <c r="C42" s="57">
        <f t="shared" si="3"/>
        <v>12.820694352517153</v>
      </c>
      <c r="D42" s="57">
        <f t="shared" si="2"/>
        <v>7.5815313750197415</v>
      </c>
      <c r="E42" s="57">
        <f t="shared" si="2"/>
        <v>6.3304166255274446</v>
      </c>
      <c r="F42" s="57">
        <f t="shared" si="2"/>
        <v>5.4119772003463629</v>
      </c>
      <c r="G42" s="57">
        <f t="shared" si="2"/>
        <v>5.4424806762033509</v>
      </c>
      <c r="H42" s="57">
        <f t="shared" si="2"/>
        <v>4.7644212611561727</v>
      </c>
      <c r="I42" s="57">
        <f t="shared" si="2"/>
        <v>3.603265033985144</v>
      </c>
      <c r="J42" s="57">
        <f t="shared" si="2"/>
        <v>3.3322445445514695</v>
      </c>
      <c r="K42" s="57">
        <f t="shared" si="2"/>
        <v>2.7990976824714369</v>
      </c>
      <c r="L42" s="57">
        <f t="shared" si="2"/>
        <v>4.0707317408930184</v>
      </c>
      <c r="M42" s="57">
        <f t="shared" si="2"/>
        <v>4.9103554664294204</v>
      </c>
      <c r="N42" s="57">
        <f t="shared" si="2"/>
        <v>3.701871569059362</v>
      </c>
      <c r="O42" s="57">
        <f t="shared" si="2"/>
        <v>2.408655482066322</v>
      </c>
      <c r="P42" s="57">
        <f t="shared" si="2"/>
        <v>2.082082307035813</v>
      </c>
      <c r="Q42" s="57">
        <f t="shared" si="2"/>
        <v>1.4917787722881251</v>
      </c>
      <c r="R42" s="57">
        <f t="shared" si="2"/>
        <v>1.7469159189958572</v>
      </c>
      <c r="S42" s="57">
        <f t="shared" si="2"/>
        <v>1.653212697247981</v>
      </c>
      <c r="T42" s="57">
        <f t="shared" si="2"/>
        <v>2.197771394866078</v>
      </c>
      <c r="U42" s="57">
        <f t="shared" si="2"/>
        <v>2.260894498741056</v>
      </c>
      <c r="V42" s="57">
        <f t="shared" si="2"/>
        <v>2.1233434113728737</v>
      </c>
      <c r="W42" s="57">
        <f t="shared" si="2"/>
        <v>1.9843182616286086</v>
      </c>
      <c r="X42" s="57">
        <f t="shared" si="2"/>
        <v>1.8411837304444081</v>
      </c>
      <c r="Y42" s="57">
        <f t="shared" si="2"/>
        <v>2.1154970250112006</v>
      </c>
      <c r="Z42" s="57">
        <f t="shared" si="2"/>
        <v>1.8179402810250322</v>
      </c>
      <c r="AA42" s="57">
        <f t="shared" si="2"/>
        <v>1.6706023201745592</v>
      </c>
      <c r="AB42" s="57">
        <f t="shared" si="2"/>
        <v>0.91644480222106939</v>
      </c>
      <c r="AC42" s="57">
        <f t="shared" si="2"/>
        <v>0.8198192583752304</v>
      </c>
      <c r="AD42" s="57">
        <f t="shared" si="2"/>
        <v>2.5518920721524276</v>
      </c>
    </row>
    <row r="43" spans="1:30">
      <c r="A43" s="51" t="s">
        <v>13</v>
      </c>
      <c r="B43" s="51" t="s">
        <v>14</v>
      </c>
      <c r="C43" s="57">
        <f t="shared" si="3"/>
        <v>12.783567369275758</v>
      </c>
      <c r="D43" s="57">
        <f t="shared" si="2"/>
        <v>8.2699248221546746</v>
      </c>
      <c r="E43" s="57">
        <f t="shared" si="2"/>
        <v>6.3658604863696757</v>
      </c>
      <c r="F43" s="57">
        <f t="shared" si="2"/>
        <v>5.2971240374054016</v>
      </c>
      <c r="G43" s="57">
        <f t="shared" si="2"/>
        <v>5.8283693679317325</v>
      </c>
      <c r="H43" s="57">
        <f t="shared" si="2"/>
        <v>6.5939894313481293</v>
      </c>
      <c r="I43" s="57">
        <f t="shared" si="2"/>
        <v>5.9474712868364108</v>
      </c>
      <c r="J43" s="57">
        <f t="shared" si="2"/>
        <v>4.8091785483299887</v>
      </c>
      <c r="K43" s="57">
        <f t="shared" si="2"/>
        <v>4.1464513126403935</v>
      </c>
      <c r="L43" s="57">
        <f t="shared" si="2"/>
        <v>5.5952354124623165</v>
      </c>
      <c r="M43" s="57">
        <f t="shared" si="2"/>
        <v>6.7560569560266472</v>
      </c>
      <c r="N43" s="57">
        <f t="shared" si="2"/>
        <v>3.4717419245518597</v>
      </c>
      <c r="O43" s="57">
        <f t="shared" si="2"/>
        <v>1.9620318304274802</v>
      </c>
      <c r="P43" s="57">
        <f t="shared" si="2"/>
        <v>1.7013938354976481</v>
      </c>
      <c r="Q43" s="57">
        <f t="shared" si="2"/>
        <v>1.1333275542167369</v>
      </c>
      <c r="R43" s="57">
        <f t="shared" si="2"/>
        <v>1.1053153664766855</v>
      </c>
      <c r="S43" s="57">
        <f t="shared" si="2"/>
        <v>1.0873217273427711</v>
      </c>
      <c r="T43" s="57">
        <f t="shared" si="2"/>
        <v>1.5342925683714002</v>
      </c>
      <c r="U43" s="57">
        <f t="shared" si="2"/>
        <v>1.4058551194310316</v>
      </c>
      <c r="V43" s="57">
        <f t="shared" si="2"/>
        <v>1.1530851029319877</v>
      </c>
      <c r="W43" s="57">
        <f t="shared" si="2"/>
        <v>0.89674114953772388</v>
      </c>
      <c r="X43" s="57">
        <f t="shared" si="2"/>
        <v>0.82336415523613471</v>
      </c>
      <c r="Y43" s="57">
        <f t="shared" si="2"/>
        <v>0.89915443831061237</v>
      </c>
      <c r="Z43" s="57">
        <f t="shared" si="2"/>
        <v>0.89025696692982459</v>
      </c>
      <c r="AA43" s="57">
        <f t="shared" si="2"/>
        <v>1.1056986779710738</v>
      </c>
      <c r="AB43" s="57">
        <f t="shared" si="2"/>
        <v>0.98338223046233741</v>
      </c>
      <c r="AC43" s="57">
        <f t="shared" si="2"/>
        <v>0.88182488891033417</v>
      </c>
      <c r="AD43" s="57">
        <f t="shared" si="2"/>
        <v>2.3659026754321442</v>
      </c>
    </row>
    <row r="44" spans="1:30">
      <c r="A44" s="51" t="s">
        <v>15</v>
      </c>
      <c r="B44" s="51" t="s">
        <v>16</v>
      </c>
      <c r="C44" s="57">
        <f t="shared" si="3"/>
        <v>3.8705500693835182</v>
      </c>
      <c r="D44" s="57">
        <f t="shared" si="2"/>
        <v>2.7191689388945881</v>
      </c>
      <c r="E44" s="57">
        <f t="shared" si="2"/>
        <v>2.0738901857171865</v>
      </c>
      <c r="F44" s="57">
        <f t="shared" si="2"/>
        <v>1.9085593507868783</v>
      </c>
      <c r="G44" s="57">
        <f t="shared" si="2"/>
        <v>2.3983355002163624</v>
      </c>
      <c r="H44" s="57">
        <f t="shared" si="2"/>
        <v>1.4565026553892044</v>
      </c>
      <c r="I44" s="57">
        <f t="shared" si="2"/>
        <v>1.1941208021973369</v>
      </c>
      <c r="J44" s="57">
        <f t="shared" si="2"/>
        <v>1.1820329470312096</v>
      </c>
      <c r="K44" s="57">
        <f t="shared" si="2"/>
        <v>1.3942987523126034</v>
      </c>
      <c r="L44" s="57">
        <f t="shared" si="2"/>
        <v>1.3776010669507623</v>
      </c>
      <c r="M44" s="57">
        <f t="shared" si="2"/>
        <v>1.3054976937892147</v>
      </c>
      <c r="N44" s="57">
        <f t="shared" si="2"/>
        <v>0.97376230999500735</v>
      </c>
      <c r="O44" s="57">
        <f t="shared" si="2"/>
        <v>0.86780293561406296</v>
      </c>
      <c r="P44" s="57">
        <f t="shared" si="2"/>
        <v>0.79435543032975231</v>
      </c>
      <c r="Q44" s="57">
        <f t="shared" si="2"/>
        <v>0.97069760096800439</v>
      </c>
      <c r="R44" s="57">
        <f t="shared" si="2"/>
        <v>0.82981634275959248</v>
      </c>
      <c r="S44" s="57">
        <f t="shared" si="2"/>
        <v>0.81906491267478865</v>
      </c>
      <c r="T44" s="57">
        <f t="shared" si="2"/>
        <v>0.75782966781066419</v>
      </c>
      <c r="U44" s="57">
        <f t="shared" si="2"/>
        <v>0.83044542023091927</v>
      </c>
      <c r="V44" s="57">
        <f t="shared" si="2"/>
        <v>0.71225526277053441</v>
      </c>
      <c r="W44" s="57">
        <f t="shared" si="2"/>
        <v>0.67032087879609448</v>
      </c>
      <c r="X44" s="57">
        <f t="shared" si="2"/>
        <v>0.72405021696454708</v>
      </c>
      <c r="Y44" s="57">
        <f t="shared" si="2"/>
        <v>0.85860763519190375</v>
      </c>
      <c r="Z44" s="57">
        <f t="shared" si="2"/>
        <v>0.92980349665853657</v>
      </c>
      <c r="AA44" s="57">
        <f t="shared" si="2"/>
        <v>1.0371373674260522</v>
      </c>
      <c r="AB44" s="57">
        <f t="shared" si="2"/>
        <v>0.88205043598692612</v>
      </c>
      <c r="AC44" s="57">
        <f t="shared" si="2"/>
        <v>0.74054085455008445</v>
      </c>
      <c r="AD44" s="57">
        <f t="shared" si="2"/>
        <v>1.0225510147163708</v>
      </c>
    </row>
    <row r="45" spans="1:30">
      <c r="A45" s="51" t="s">
        <v>17</v>
      </c>
      <c r="B45" s="51" t="s">
        <v>18</v>
      </c>
      <c r="C45" s="57">
        <f t="shared" si="3"/>
        <v>9.3485500164174127</v>
      </c>
      <c r="D45" s="57">
        <f t="shared" si="2"/>
        <v>5.1617657687929537</v>
      </c>
      <c r="E45" s="57">
        <f t="shared" si="2"/>
        <v>8.1053073039360726</v>
      </c>
      <c r="F45" s="57">
        <f t="shared" si="2"/>
        <v>4.9161679230594597</v>
      </c>
      <c r="G45" s="57">
        <f t="shared" si="2"/>
        <v>4.7131961349580118</v>
      </c>
      <c r="H45" s="57">
        <f t="shared" si="2"/>
        <v>5.3779399436667985</v>
      </c>
      <c r="I45" s="57">
        <f t="shared" si="2"/>
        <v>2.6509559394589952</v>
      </c>
      <c r="J45" s="57">
        <f t="shared" si="2"/>
        <v>3.378534559045848</v>
      </c>
      <c r="K45" s="57">
        <f t="shared" si="2"/>
        <v>4.7885813629772054</v>
      </c>
      <c r="L45" s="57">
        <f t="shared" si="2"/>
        <v>3.7940742337641149</v>
      </c>
      <c r="M45" s="57">
        <f t="shared" si="2"/>
        <v>4.1770772671943917</v>
      </c>
      <c r="N45" s="57">
        <f t="shared" si="2"/>
        <v>4.2711745902173073</v>
      </c>
      <c r="O45" s="57">
        <f t="shared" si="2"/>
        <v>3.330201579466177</v>
      </c>
      <c r="P45" s="57">
        <f t="shared" si="2"/>
        <v>2.9141238973140009</v>
      </c>
      <c r="Q45" s="57">
        <f t="shared" si="2"/>
        <v>1.5240819030903547</v>
      </c>
      <c r="R45" s="57">
        <f t="shared" si="2"/>
        <v>0.97820586063309733</v>
      </c>
      <c r="S45" s="57">
        <f t="shared" si="2"/>
        <v>0.87463302123423192</v>
      </c>
      <c r="T45" s="57">
        <f t="shared" si="2"/>
        <v>0.84586549491086838</v>
      </c>
      <c r="U45" s="57">
        <f t="shared" si="2"/>
        <v>0.81249297328113401</v>
      </c>
      <c r="V45" s="57">
        <f t="shared" si="2"/>
        <v>2.4325625426435922</v>
      </c>
      <c r="W45" s="57">
        <f t="shared" si="2"/>
        <v>1.9918645569312783</v>
      </c>
      <c r="X45" s="57">
        <f t="shared" si="2"/>
        <v>0.69756764469254051</v>
      </c>
      <c r="Y45" s="57">
        <f t="shared" si="2"/>
        <v>0.8146192372398614</v>
      </c>
      <c r="Z45" s="57">
        <f t="shared" si="2"/>
        <v>0.81482072038567765</v>
      </c>
      <c r="AA45" s="57">
        <f t="shared" si="2"/>
        <v>0.71886206154086363</v>
      </c>
      <c r="AB45" s="57">
        <f t="shared" si="2"/>
        <v>0.78335569362202417</v>
      </c>
      <c r="AC45" s="57">
        <f t="shared" si="2"/>
        <v>0.79470238893178169</v>
      </c>
      <c r="AD45" s="57">
        <f t="shared" si="2"/>
        <v>2.1829310851465888</v>
      </c>
    </row>
    <row r="46" spans="1:30">
      <c r="A46" s="51" t="s">
        <v>19</v>
      </c>
      <c r="B46" s="51" t="s">
        <v>20</v>
      </c>
      <c r="C46" s="57">
        <f t="shared" si="3"/>
        <v>5.7019495936698972</v>
      </c>
      <c r="D46" s="57">
        <f t="shared" si="2"/>
        <v>1.643522246427829</v>
      </c>
      <c r="E46" s="57">
        <f t="shared" si="2"/>
        <v>1.1715330001448443</v>
      </c>
      <c r="F46" s="57">
        <f t="shared" si="2"/>
        <v>0.92598168821149385</v>
      </c>
      <c r="G46" s="57">
        <f t="shared" si="2"/>
        <v>0.5711181865940137</v>
      </c>
      <c r="H46" s="57">
        <f t="shared" si="2"/>
        <v>0.59315592374990611</v>
      </c>
      <c r="I46" s="57">
        <f t="shared" si="2"/>
        <v>0.53380069933949814</v>
      </c>
      <c r="J46" s="57">
        <f t="shared" si="2"/>
        <v>0.49455067227913718</v>
      </c>
      <c r="K46" s="57">
        <f t="shared" si="2"/>
        <v>0.83012926278465649</v>
      </c>
      <c r="L46" s="57">
        <f t="shared" si="2"/>
        <v>0.77133053366205662</v>
      </c>
      <c r="M46" s="57">
        <f t="shared" si="2"/>
        <v>0.27683094984553552</v>
      </c>
      <c r="N46" s="57">
        <f t="shared" si="2"/>
        <v>0.21103392397130039</v>
      </c>
      <c r="O46" s="57">
        <f t="shared" si="2"/>
        <v>0.15514186982361805</v>
      </c>
      <c r="P46" s="57">
        <f t="shared" si="2"/>
        <v>0.15471466550813592</v>
      </c>
      <c r="Q46" s="57">
        <f t="shared" si="2"/>
        <v>9.9564546345735139E-2</v>
      </c>
      <c r="R46" s="57">
        <f t="shared" si="2"/>
        <v>8.4876980623292533E-2</v>
      </c>
      <c r="S46" s="57">
        <f t="shared" si="2"/>
        <v>7.7323168748741733E-2</v>
      </c>
      <c r="T46" s="57">
        <f t="shared" si="2"/>
        <v>0.10791292604294037</v>
      </c>
      <c r="U46" s="57">
        <f t="shared" si="2"/>
        <v>0.10053342255584982</v>
      </c>
      <c r="V46" s="57">
        <f t="shared" si="2"/>
        <v>7.1462181374008574E-2</v>
      </c>
      <c r="W46" s="57">
        <f t="shared" si="2"/>
        <v>6.856059582776533E-2</v>
      </c>
      <c r="X46" s="57">
        <f t="shared" si="2"/>
        <v>6.5281398811907199E-2</v>
      </c>
      <c r="Y46" s="57">
        <f t="shared" si="2"/>
        <v>8.3563820924265481E-2</v>
      </c>
      <c r="Z46" s="57">
        <f t="shared" si="2"/>
        <v>9.6160205447950634E-2</v>
      </c>
      <c r="AA46" s="57">
        <f t="shared" si="2"/>
        <v>9.4775189182601458E-2</v>
      </c>
      <c r="AB46" s="57">
        <f t="shared" si="2"/>
        <v>8.4981351967257299E-2</v>
      </c>
      <c r="AC46" s="57">
        <f t="shared" si="2"/>
        <v>9.9386228891851183E-2</v>
      </c>
      <c r="AD46" s="57">
        <f t="shared" si="2"/>
        <v>0.27247350367644868</v>
      </c>
    </row>
    <row r="47" spans="1:30">
      <c r="A47" s="51" t="s">
        <v>21</v>
      </c>
      <c r="B47" s="51" t="s">
        <v>22</v>
      </c>
      <c r="C47" s="57">
        <f t="shared" si="3"/>
        <v>0.26817827826450624</v>
      </c>
      <c r="D47" s="57">
        <f t="shared" si="2"/>
        <v>0.1200265360319475</v>
      </c>
      <c r="E47" s="57">
        <f t="shared" si="2"/>
        <v>0.18277526493411508</v>
      </c>
      <c r="F47" s="57">
        <f t="shared" si="2"/>
        <v>0.11631042198398281</v>
      </c>
      <c r="G47" s="57">
        <f t="shared" si="2"/>
        <v>0.11429200585055613</v>
      </c>
      <c r="H47" s="57">
        <f t="shared" si="2"/>
        <v>0.13784630669300033</v>
      </c>
      <c r="I47" s="57">
        <f t="shared" si="2"/>
        <v>0.50234450423847721</v>
      </c>
      <c r="J47" s="57">
        <f t="shared" si="2"/>
        <v>8.2076793862322389E-2</v>
      </c>
      <c r="K47" s="57">
        <f t="shared" si="2"/>
        <v>6.0910366959622174E-2</v>
      </c>
      <c r="L47" s="57">
        <f t="shared" si="2"/>
        <v>0.15655587773362034</v>
      </c>
      <c r="M47" s="57">
        <f t="shared" si="2"/>
        <v>0.27107797360305214</v>
      </c>
      <c r="N47" s="57">
        <f t="shared" si="2"/>
        <v>0.22728398656989782</v>
      </c>
      <c r="O47" s="57">
        <f t="shared" si="2"/>
        <v>0.19854640027473572</v>
      </c>
      <c r="P47" s="57">
        <f t="shared" si="2"/>
        <v>0.2386070165606641</v>
      </c>
      <c r="Q47" s="57">
        <f t="shared" si="2"/>
        <v>0.24654725772997868</v>
      </c>
      <c r="R47" s="57">
        <f t="shared" si="2"/>
        <v>0.23589042504950619</v>
      </c>
      <c r="S47" s="57">
        <f t="shared" si="2"/>
        <v>0.30680530465470485</v>
      </c>
      <c r="T47" s="57">
        <f t="shared" si="2"/>
        <v>0.33341742255565388</v>
      </c>
      <c r="U47" s="57">
        <f t="shared" si="2"/>
        <v>0.31075580846213074</v>
      </c>
      <c r="V47" s="57">
        <f t="shared" si="2"/>
        <v>0.27163654971715573</v>
      </c>
      <c r="W47" s="57">
        <f t="shared" si="2"/>
        <v>0.24432725827528101</v>
      </c>
      <c r="X47" s="57">
        <f t="shared" si="2"/>
        <v>0.29610303279082628</v>
      </c>
      <c r="Y47" s="57">
        <f t="shared" si="2"/>
        <v>0.37018048203021731</v>
      </c>
      <c r="Z47" s="57">
        <f t="shared" si="2"/>
        <v>0.37822080755500764</v>
      </c>
      <c r="AA47" s="57">
        <f t="shared" si="2"/>
        <v>0.42308242772242688</v>
      </c>
      <c r="AB47" s="57">
        <f t="shared" si="2"/>
        <v>0.4831055222883609</v>
      </c>
      <c r="AC47" s="57">
        <f t="shared" si="2"/>
        <v>0.41593410816804521</v>
      </c>
      <c r="AD47" s="57">
        <f t="shared" si="2"/>
        <v>0.28845337937232812</v>
      </c>
    </row>
    <row r="48" spans="1:30">
      <c r="A48" s="51" t="s">
        <v>23</v>
      </c>
      <c r="B48" s="51" t="s">
        <v>24</v>
      </c>
      <c r="C48" s="57">
        <f t="shared" si="3"/>
        <v>9.490946946220733</v>
      </c>
      <c r="D48" s="57">
        <f t="shared" ref="D48:AD57" si="4">D19/D$34*100</f>
        <v>7.4231619405140989</v>
      </c>
      <c r="E48" s="57">
        <f t="shared" si="4"/>
        <v>7.0894421241635808</v>
      </c>
      <c r="F48" s="57">
        <f t="shared" si="4"/>
        <v>6.8615751086743266</v>
      </c>
      <c r="G48" s="57">
        <f t="shared" si="4"/>
        <v>6.6533990326159671</v>
      </c>
      <c r="H48" s="57">
        <f t="shared" si="4"/>
        <v>7.4649489590198916</v>
      </c>
      <c r="I48" s="57">
        <f t="shared" si="4"/>
        <v>5.730544244605734</v>
      </c>
      <c r="J48" s="57">
        <f t="shared" si="4"/>
        <v>5.4302588553957269</v>
      </c>
      <c r="K48" s="57">
        <f t="shared" si="4"/>
        <v>6.009065640107031</v>
      </c>
      <c r="L48" s="57">
        <f t="shared" si="4"/>
        <v>5.844097958381381</v>
      </c>
      <c r="M48" s="57">
        <f t="shared" si="4"/>
        <v>6.0867171275833787</v>
      </c>
      <c r="N48" s="57">
        <f t="shared" si="4"/>
        <v>5.3908025451793264</v>
      </c>
      <c r="O48" s="57">
        <f t="shared" si="4"/>
        <v>4.7856309922852329</v>
      </c>
      <c r="P48" s="57">
        <f t="shared" si="4"/>
        <v>4.557477171376723</v>
      </c>
      <c r="Q48" s="57">
        <f t="shared" si="4"/>
        <v>3.8398457130674246</v>
      </c>
      <c r="R48" s="57">
        <f t="shared" si="4"/>
        <v>4.2241454053572953</v>
      </c>
      <c r="S48" s="57">
        <f t="shared" si="4"/>
        <v>4.0970789077482479</v>
      </c>
      <c r="T48" s="57">
        <f t="shared" si="4"/>
        <v>3.8963347392803334</v>
      </c>
      <c r="U48" s="57">
        <f t="shared" si="4"/>
        <v>3.8625547980339876</v>
      </c>
      <c r="V48" s="57">
        <f t="shared" si="4"/>
        <v>3.5415945400718645</v>
      </c>
      <c r="W48" s="57">
        <f t="shared" si="4"/>
        <v>2.9762848968605313</v>
      </c>
      <c r="X48" s="57">
        <f t="shared" si="4"/>
        <v>3.0707302782385044</v>
      </c>
      <c r="Y48" s="57">
        <f t="shared" si="4"/>
        <v>1.7304891161969511</v>
      </c>
      <c r="Z48" s="57">
        <f t="shared" si="4"/>
        <v>1.7279482788873768</v>
      </c>
      <c r="AA48" s="57">
        <f t="shared" si="4"/>
        <v>1.6963098572352078</v>
      </c>
      <c r="AB48" s="57">
        <f t="shared" si="4"/>
        <v>3.4710724842630221</v>
      </c>
      <c r="AC48" s="57">
        <f t="shared" si="4"/>
        <v>3.7734605035190869</v>
      </c>
      <c r="AD48" s="57">
        <f t="shared" si="4"/>
        <v>4.1154062268456473</v>
      </c>
    </row>
    <row r="49" spans="1:30">
      <c r="A49" s="51" t="s">
        <v>25</v>
      </c>
      <c r="B49" s="51" t="s">
        <v>26</v>
      </c>
      <c r="C49" s="57">
        <f t="shared" si="3"/>
        <v>1.631879154296624</v>
      </c>
      <c r="D49" s="57">
        <f t="shared" si="4"/>
        <v>1.7766340381508656</v>
      </c>
      <c r="E49" s="57">
        <f t="shared" si="4"/>
        <v>0.94494624666467064</v>
      </c>
      <c r="F49" s="57">
        <f t="shared" si="4"/>
        <v>1.1959710217147601</v>
      </c>
      <c r="G49" s="57">
        <f t="shared" si="4"/>
        <v>1.5344072927052568</v>
      </c>
      <c r="H49" s="57">
        <f t="shared" si="4"/>
        <v>1.9502117291558954</v>
      </c>
      <c r="I49" s="57">
        <f t="shared" si="4"/>
        <v>2.4064164279060032</v>
      </c>
      <c r="J49" s="57">
        <f t="shared" si="4"/>
        <v>4.7172216806327754</v>
      </c>
      <c r="K49" s="57">
        <f t="shared" si="4"/>
        <v>3.4310400633866602</v>
      </c>
      <c r="L49" s="57">
        <f t="shared" si="4"/>
        <v>2.8969054106170193</v>
      </c>
      <c r="M49" s="57">
        <f t="shared" si="4"/>
        <v>2.8082867084063481</v>
      </c>
      <c r="N49" s="57">
        <f t="shared" si="4"/>
        <v>2.9322517121062575</v>
      </c>
      <c r="O49" s="57">
        <f t="shared" si="4"/>
        <v>3.0682362716796212</v>
      </c>
      <c r="P49" s="57">
        <f t="shared" si="4"/>
        <v>3.1030035701567913</v>
      </c>
      <c r="Q49" s="57">
        <f t="shared" si="4"/>
        <v>3.0164963079566536</v>
      </c>
      <c r="R49" s="57">
        <f t="shared" si="4"/>
        <v>3.064467813056432</v>
      </c>
      <c r="S49" s="57">
        <f t="shared" si="4"/>
        <v>3.3401380965109868</v>
      </c>
      <c r="T49" s="57">
        <f t="shared" si="4"/>
        <v>3.6924801915924119</v>
      </c>
      <c r="U49" s="57">
        <f t="shared" si="4"/>
        <v>4.2752996392496918</v>
      </c>
      <c r="V49" s="57">
        <f t="shared" si="4"/>
        <v>4.1201304290124812</v>
      </c>
      <c r="W49" s="57">
        <f t="shared" si="4"/>
        <v>3.361796288288585</v>
      </c>
      <c r="X49" s="57">
        <f t="shared" si="4"/>
        <v>3.6637743493680848</v>
      </c>
      <c r="Y49" s="57">
        <f t="shared" si="4"/>
        <v>8.27421881987703E-2</v>
      </c>
      <c r="Z49" s="57">
        <f t="shared" si="4"/>
        <v>9.8946893270013311E-2</v>
      </c>
      <c r="AA49" s="57">
        <f t="shared" si="4"/>
        <v>9.2621987184067736E-2</v>
      </c>
      <c r="AB49" s="57">
        <f t="shared" si="4"/>
        <v>4.6409570212355185</v>
      </c>
      <c r="AC49" s="57">
        <f t="shared" si="4"/>
        <v>4.7970628944719849</v>
      </c>
      <c r="AD49" s="57">
        <f t="shared" si="4"/>
        <v>2.8390492058385974</v>
      </c>
    </row>
    <row r="50" spans="1:30">
      <c r="A50" s="51" t="s">
        <v>27</v>
      </c>
      <c r="B50" s="51" t="s">
        <v>28</v>
      </c>
      <c r="C50" s="57">
        <f t="shared" si="3"/>
        <v>0.50089149914261255</v>
      </c>
      <c r="D50" s="57">
        <f t="shared" si="4"/>
        <v>0.40140130188188894</v>
      </c>
      <c r="E50" s="57">
        <f t="shared" si="4"/>
        <v>0.58779418464422761</v>
      </c>
      <c r="F50" s="57">
        <f t="shared" si="4"/>
        <v>0.51836953115285356</v>
      </c>
      <c r="G50" s="57">
        <f t="shared" si="4"/>
        <v>0.50172723921529194</v>
      </c>
      <c r="H50" s="57">
        <f t="shared" si="4"/>
        <v>0.4388057301084709</v>
      </c>
      <c r="I50" s="57">
        <f t="shared" si="4"/>
        <v>0.50073067912096125</v>
      </c>
      <c r="J50" s="57">
        <f t="shared" si="4"/>
        <v>0.63637201488671369</v>
      </c>
      <c r="K50" s="57">
        <f t="shared" si="4"/>
        <v>0.76990062487876643</v>
      </c>
      <c r="L50" s="57">
        <f t="shared" si="4"/>
        <v>0.89848613472116623</v>
      </c>
      <c r="M50" s="57">
        <f t="shared" si="4"/>
        <v>1.0138094003166709</v>
      </c>
      <c r="N50" s="57">
        <f t="shared" si="4"/>
        <v>1.0036934233275558</v>
      </c>
      <c r="O50" s="57">
        <f t="shared" si="4"/>
        <v>0.9656765472660318</v>
      </c>
      <c r="P50" s="57">
        <f t="shared" si="4"/>
        <v>0.88133074831441705</v>
      </c>
      <c r="Q50" s="57">
        <f t="shared" si="4"/>
        <v>0.86879154797127789</v>
      </c>
      <c r="R50" s="57">
        <f t="shared" si="4"/>
        <v>0.91672643266737952</v>
      </c>
      <c r="S50" s="57">
        <f t="shared" si="4"/>
        <v>1.0076164032183912</v>
      </c>
      <c r="T50" s="57">
        <f t="shared" si="4"/>
        <v>1.3307010959966437</v>
      </c>
      <c r="U50" s="57">
        <f t="shared" si="4"/>
        <v>1.4858759737102685</v>
      </c>
      <c r="V50" s="57">
        <f t="shared" si="4"/>
        <v>1.4103667740888326</v>
      </c>
      <c r="W50" s="57">
        <f t="shared" si="4"/>
        <v>1.0959082831502645</v>
      </c>
      <c r="X50" s="57">
        <f t="shared" si="4"/>
        <v>1.1322775849213031</v>
      </c>
      <c r="Y50" s="57">
        <f t="shared" si="4"/>
        <v>1.2827566631591238</v>
      </c>
      <c r="Z50" s="57">
        <f t="shared" si="4"/>
        <v>1.326359449363137</v>
      </c>
      <c r="AA50" s="57">
        <f t="shared" si="4"/>
        <v>1.373413439355629</v>
      </c>
      <c r="AB50" s="57">
        <f t="shared" si="4"/>
        <v>1.45980161938515</v>
      </c>
      <c r="AC50" s="57">
        <f t="shared" si="4"/>
        <v>1.6205272259817414</v>
      </c>
      <c r="AD50" s="57">
        <f t="shared" si="4"/>
        <v>1.0914312104257862</v>
      </c>
    </row>
    <row r="51" spans="1:30">
      <c r="A51" s="51" t="s">
        <v>29</v>
      </c>
      <c r="B51" s="51" t="s">
        <v>30</v>
      </c>
      <c r="C51" s="57">
        <f t="shared" si="3"/>
        <v>1.4543649259049445</v>
      </c>
      <c r="D51" s="57">
        <f t="shared" si="4"/>
        <v>1.0255563085855695</v>
      </c>
      <c r="E51" s="57">
        <f t="shared" si="4"/>
        <v>1.1604489565921523</v>
      </c>
      <c r="F51" s="57">
        <f t="shared" si="4"/>
        <v>1.0589841065280141</v>
      </c>
      <c r="G51" s="57">
        <f t="shared" si="4"/>
        <v>0.93102449783194852</v>
      </c>
      <c r="H51" s="57">
        <f t="shared" si="4"/>
        <v>1.0796793645857754</v>
      </c>
      <c r="I51" s="57">
        <f t="shared" si="4"/>
        <v>1.1759074302329027</v>
      </c>
      <c r="J51" s="57">
        <f t="shared" si="4"/>
        <v>1.3086006298723771</v>
      </c>
      <c r="K51" s="57">
        <f t="shared" si="4"/>
        <v>1.2854126990855821</v>
      </c>
      <c r="L51" s="57">
        <f t="shared" si="4"/>
        <v>1.1397036877282736</v>
      </c>
      <c r="M51" s="57">
        <f t="shared" si="4"/>
        <v>0.88321866035859753</v>
      </c>
      <c r="N51" s="57">
        <f t="shared" si="4"/>
        <v>0.46378336914955753</v>
      </c>
      <c r="O51" s="57">
        <f t="shared" si="4"/>
        <v>0.14218187923192929</v>
      </c>
      <c r="P51" s="57">
        <f t="shared" si="4"/>
        <v>3.8889927893544479E-2</v>
      </c>
      <c r="Q51" s="57">
        <f t="shared" si="4"/>
        <v>7.0048351016739688E-3</v>
      </c>
      <c r="R51" s="57">
        <f t="shared" si="4"/>
        <v>1.3499240286794427E-3</v>
      </c>
      <c r="S51" s="57">
        <f t="shared" si="4"/>
        <v>2.9820515122892803E-3</v>
      </c>
      <c r="T51" s="57">
        <f t="shared" si="4"/>
        <v>5.6169504266919135E-3</v>
      </c>
      <c r="U51" s="57">
        <f t="shared" si="4"/>
        <v>3.3033274443932214E-3</v>
      </c>
      <c r="V51" s="57">
        <f t="shared" si="4"/>
        <v>2.2520699879828073E-3</v>
      </c>
      <c r="W51" s="57">
        <f t="shared" si="4"/>
        <v>1.525409414029085E-3</v>
      </c>
      <c r="X51" s="57">
        <f t="shared" si="4"/>
        <v>2.1283671389264471E-3</v>
      </c>
      <c r="Y51" s="57">
        <f t="shared" si="4"/>
        <v>1.7177217873682554E-3</v>
      </c>
      <c r="Z51" s="57">
        <f t="shared" si="4"/>
        <v>1.5703106226159127E-3</v>
      </c>
      <c r="AA51" s="57">
        <f t="shared" si="4"/>
        <v>7.9680037339514723E-4</v>
      </c>
      <c r="AB51" s="57">
        <f t="shared" si="4"/>
        <v>1.9541039696248739E-3</v>
      </c>
      <c r="AC51" s="57">
        <f t="shared" si="4"/>
        <v>3.6071204561238416E-4</v>
      </c>
      <c r="AD51" s="57">
        <f t="shared" si="4"/>
        <v>0.28765087803061945</v>
      </c>
    </row>
    <row r="52" spans="1:30">
      <c r="A52" s="51" t="s">
        <v>31</v>
      </c>
      <c r="B52" s="51" t="s">
        <v>32</v>
      </c>
      <c r="C52" s="57">
        <f t="shared" si="3"/>
        <v>3.0499411719158531</v>
      </c>
      <c r="D52" s="57">
        <f t="shared" si="4"/>
        <v>7.486132842510858</v>
      </c>
      <c r="E52" s="57">
        <f t="shared" si="4"/>
        <v>5.7496762225628952</v>
      </c>
      <c r="F52" s="57">
        <f t="shared" si="4"/>
        <v>5.4835782945220002</v>
      </c>
      <c r="G52" s="57">
        <f t="shared" si="4"/>
        <v>4.8472977944510989</v>
      </c>
      <c r="H52" s="57">
        <f t="shared" si="4"/>
        <v>5.1145128172181247</v>
      </c>
      <c r="I52" s="57">
        <f t="shared" si="4"/>
        <v>2.963123086482581</v>
      </c>
      <c r="J52" s="57">
        <f t="shared" si="4"/>
        <v>2.5546942108470554</v>
      </c>
      <c r="K52" s="57">
        <f t="shared" si="4"/>
        <v>3.2235106916104379</v>
      </c>
      <c r="L52" s="57">
        <f t="shared" si="4"/>
        <v>3.5191234066206425</v>
      </c>
      <c r="M52" s="57">
        <f t="shared" si="4"/>
        <v>2.8720041517477597</v>
      </c>
      <c r="N52" s="57">
        <f t="shared" si="4"/>
        <v>2.6774801506102666</v>
      </c>
      <c r="O52" s="57">
        <f t="shared" si="4"/>
        <v>2.2936689226230782</v>
      </c>
      <c r="P52" s="57">
        <f t="shared" si="4"/>
        <v>2.1666925650782569</v>
      </c>
      <c r="Q52" s="57">
        <f t="shared" si="4"/>
        <v>2.6169795268946938</v>
      </c>
      <c r="R52" s="57">
        <f t="shared" si="4"/>
        <v>2.6622943479069057</v>
      </c>
      <c r="S52" s="57">
        <f t="shared" si="4"/>
        <v>3.2688669744508534</v>
      </c>
      <c r="T52" s="57">
        <f t="shared" si="4"/>
        <v>3.1768272612276762</v>
      </c>
      <c r="U52" s="57">
        <f t="shared" si="4"/>
        <v>3.1497442948098753</v>
      </c>
      <c r="V52" s="57">
        <f t="shared" si="4"/>
        <v>2.7363049631751823</v>
      </c>
      <c r="W52" s="57">
        <f t="shared" si="4"/>
        <v>2.8376116531684366</v>
      </c>
      <c r="X52" s="57">
        <f t="shared" si="4"/>
        <v>2.934982100047193</v>
      </c>
      <c r="Y52" s="57">
        <f t="shared" si="4"/>
        <v>2.7679552613288227</v>
      </c>
      <c r="Z52" s="57">
        <f t="shared" si="4"/>
        <v>2.4618741188078364</v>
      </c>
      <c r="AA52" s="57">
        <f t="shared" si="4"/>
        <v>2.3270209699494875</v>
      </c>
      <c r="AB52" s="57">
        <f t="shared" si="4"/>
        <v>2.8771185514082331</v>
      </c>
      <c r="AC52" s="57">
        <f t="shared" si="4"/>
        <v>3.4228113298392948</v>
      </c>
      <c r="AD52" s="57">
        <f t="shared" si="4"/>
        <v>3.078931736551644</v>
      </c>
    </row>
    <row r="53" spans="1:30">
      <c r="A53" s="51" t="s">
        <v>33</v>
      </c>
      <c r="B53" s="51" t="s">
        <v>34</v>
      </c>
      <c r="C53" s="57">
        <f t="shared" si="3"/>
        <v>1.2016297793418229</v>
      </c>
      <c r="D53" s="57">
        <f t="shared" si="4"/>
        <v>2.6273791719560293</v>
      </c>
      <c r="E53" s="57">
        <f t="shared" si="4"/>
        <v>2.7633215120856489</v>
      </c>
      <c r="F53" s="57">
        <f t="shared" si="4"/>
        <v>2.5026835162346819</v>
      </c>
      <c r="G53" s="57">
        <f t="shared" si="4"/>
        <v>3.0465059580209259</v>
      </c>
      <c r="H53" s="57">
        <f t="shared" si="4"/>
        <v>2.5828690861855912</v>
      </c>
      <c r="I53" s="57">
        <f t="shared" si="4"/>
        <v>1.3530292738275191</v>
      </c>
      <c r="J53" s="57">
        <f t="shared" si="4"/>
        <v>1.4464326461980928</v>
      </c>
      <c r="K53" s="57">
        <f t="shared" si="4"/>
        <v>1.893442229053079</v>
      </c>
      <c r="L53" s="57">
        <f t="shared" si="4"/>
        <v>1.5391297869423579</v>
      </c>
      <c r="M53" s="57">
        <f t="shared" si="4"/>
        <v>1.3942312384572022</v>
      </c>
      <c r="N53" s="57">
        <f t="shared" si="4"/>
        <v>1.4189097483316562</v>
      </c>
      <c r="O53" s="57">
        <f t="shared" si="4"/>
        <v>0.77353966745145009</v>
      </c>
      <c r="P53" s="57">
        <f t="shared" si="4"/>
        <v>0.13735764286608834</v>
      </c>
      <c r="Q53" s="57">
        <f t="shared" si="4"/>
        <v>0.22931564090341791</v>
      </c>
      <c r="R53" s="57">
        <f t="shared" si="4"/>
        <v>0.1768016856244467</v>
      </c>
      <c r="S53" s="57">
        <f t="shared" si="4"/>
        <v>0.13656688860302166</v>
      </c>
      <c r="T53" s="57">
        <f t="shared" si="4"/>
        <v>0.16400607302568732</v>
      </c>
      <c r="U53" s="57">
        <f t="shared" si="4"/>
        <v>0.15608319145586597</v>
      </c>
      <c r="V53" s="57">
        <f t="shared" si="4"/>
        <v>0.22336589886667982</v>
      </c>
      <c r="W53" s="57">
        <f t="shared" si="4"/>
        <v>0.18235920072259545</v>
      </c>
      <c r="X53" s="57">
        <f t="shared" si="4"/>
        <v>0.15193508080037441</v>
      </c>
      <c r="Y53" s="57">
        <f t="shared" si="4"/>
        <v>2.0711181904619567</v>
      </c>
      <c r="Z53" s="57">
        <f t="shared" si="4"/>
        <v>2.0352587295230089</v>
      </c>
      <c r="AA53" s="57">
        <f t="shared" si="4"/>
        <v>2.3138301233649465</v>
      </c>
      <c r="AB53" s="57">
        <f t="shared" si="4"/>
        <v>0.27986829588162859</v>
      </c>
      <c r="AC53" s="57">
        <f t="shared" si="4"/>
        <v>0.24892009050777761</v>
      </c>
      <c r="AD53" s="57">
        <f t="shared" si="4"/>
        <v>0.99351358273616575</v>
      </c>
    </row>
    <row r="54" spans="1:30">
      <c r="A54" s="51" t="s">
        <v>35</v>
      </c>
      <c r="B54" s="51" t="s">
        <v>36</v>
      </c>
      <c r="C54" s="57">
        <f t="shared" si="3"/>
        <v>10.02077878653464</v>
      </c>
      <c r="D54" s="57">
        <f t="shared" si="4"/>
        <v>18.211195092335274</v>
      </c>
      <c r="E54" s="57">
        <f t="shared" si="4"/>
        <v>21.118087431486988</v>
      </c>
      <c r="F54" s="57">
        <f t="shared" si="4"/>
        <v>22.838608279849034</v>
      </c>
      <c r="G54" s="57">
        <f t="shared" si="4"/>
        <v>24.99786397436856</v>
      </c>
      <c r="H54" s="57">
        <f t="shared" si="4"/>
        <v>24.028599673932231</v>
      </c>
      <c r="I54" s="57">
        <f t="shared" si="4"/>
        <v>27.638663197867196</v>
      </c>
      <c r="J54" s="57">
        <f t="shared" si="4"/>
        <v>26.250012150251933</v>
      </c>
      <c r="K54" s="57">
        <f t="shared" si="4"/>
        <v>29.435862934307639</v>
      </c>
      <c r="L54" s="57">
        <f t="shared" si="4"/>
        <v>27.256242618792783</v>
      </c>
      <c r="M54" s="57">
        <f t="shared" si="4"/>
        <v>21.046646187869371</v>
      </c>
      <c r="N54" s="57">
        <f t="shared" si="4"/>
        <v>18.028628747528586</v>
      </c>
      <c r="O54" s="57">
        <f t="shared" si="4"/>
        <v>16.94156163341788</v>
      </c>
      <c r="P54" s="57">
        <f t="shared" si="4"/>
        <v>14.621916064044878</v>
      </c>
      <c r="Q54" s="57">
        <f t="shared" si="4"/>
        <v>17.722516829761705</v>
      </c>
      <c r="R54" s="57">
        <f t="shared" si="4"/>
        <v>22.478295782410296</v>
      </c>
      <c r="S54" s="57">
        <f t="shared" si="4"/>
        <v>25.604785607949328</v>
      </c>
      <c r="T54" s="57">
        <f t="shared" si="4"/>
        <v>26.876523447324423</v>
      </c>
      <c r="U54" s="57">
        <f t="shared" si="4"/>
        <v>24.756891718978746</v>
      </c>
      <c r="V54" s="57">
        <f t="shared" si="4"/>
        <v>24.391411236529599</v>
      </c>
      <c r="W54" s="57">
        <f t="shared" si="4"/>
        <v>19.412984699875025</v>
      </c>
      <c r="X54" s="57">
        <f t="shared" si="4"/>
        <v>22.47915151012916</v>
      </c>
      <c r="Y54" s="57">
        <f t="shared" si="4"/>
        <v>27.269999839516728</v>
      </c>
      <c r="Z54" s="57">
        <f t="shared" si="4"/>
        <v>31.770981789707758</v>
      </c>
      <c r="AA54" s="57">
        <f t="shared" si="4"/>
        <v>35.076752675904451</v>
      </c>
      <c r="AB54" s="57">
        <f t="shared" si="4"/>
        <v>35.491737193781276</v>
      </c>
      <c r="AC54" s="57">
        <f t="shared" si="4"/>
        <v>34.773610234325631</v>
      </c>
      <c r="AD54" s="57">
        <f t="shared" si="4"/>
        <v>25.337074958790456</v>
      </c>
    </row>
    <row r="55" spans="1:30">
      <c r="A55" s="51" t="s">
        <v>37</v>
      </c>
      <c r="B55" s="51" t="s">
        <v>38</v>
      </c>
      <c r="C55" s="57">
        <f t="shared" si="3"/>
        <v>0.70455932482560879</v>
      </c>
      <c r="D55" s="57">
        <f t="shared" si="4"/>
        <v>0.40190603436953254</v>
      </c>
      <c r="E55" s="57">
        <f t="shared" si="4"/>
        <v>0.37979141047902137</v>
      </c>
      <c r="F55" s="57">
        <f t="shared" si="4"/>
        <v>0.63625935276310441</v>
      </c>
      <c r="G55" s="57">
        <f t="shared" si="4"/>
        <v>0.6830547696460435</v>
      </c>
      <c r="H55" s="57">
        <f t="shared" si="4"/>
        <v>0.68497679829555358</v>
      </c>
      <c r="I55" s="57">
        <f t="shared" si="4"/>
        <v>0.50462524723194346</v>
      </c>
      <c r="J55" s="57">
        <f t="shared" si="4"/>
        <v>0.41809457194679478</v>
      </c>
      <c r="K55" s="57">
        <f t="shared" si="4"/>
        <v>0.29529297783687686</v>
      </c>
      <c r="L55" s="57">
        <f t="shared" si="4"/>
        <v>0.72428042732147324</v>
      </c>
      <c r="M55" s="57">
        <f t="shared" si="4"/>
        <v>0.61779263689422159</v>
      </c>
      <c r="N55" s="57">
        <f t="shared" si="4"/>
        <v>0.29428498173903461</v>
      </c>
      <c r="O55" s="57">
        <f t="shared" si="4"/>
        <v>0.19274545920809694</v>
      </c>
      <c r="P55" s="57">
        <f t="shared" si="4"/>
        <v>0.15513275775924351</v>
      </c>
      <c r="Q55" s="57">
        <f t="shared" si="4"/>
        <v>0.18261804645988697</v>
      </c>
      <c r="R55" s="57">
        <f t="shared" si="4"/>
        <v>0.1061686846573293</v>
      </c>
      <c r="S55" s="57">
        <f t="shared" si="4"/>
        <v>8.7550066411201763E-2</v>
      </c>
      <c r="T55" s="57">
        <f t="shared" si="4"/>
        <v>8.7902450567147211E-2</v>
      </c>
      <c r="U55" s="57">
        <f t="shared" si="4"/>
        <v>7.8148641201826075E-2</v>
      </c>
      <c r="V55" s="57">
        <f t="shared" si="4"/>
        <v>6.4201745719306855E-2</v>
      </c>
      <c r="W55" s="57">
        <f t="shared" si="4"/>
        <v>4.4704359541133533E-2</v>
      </c>
      <c r="X55" s="57">
        <f t="shared" si="4"/>
        <v>2.4746201546027385E-2</v>
      </c>
      <c r="Y55" s="57">
        <f t="shared" si="4"/>
        <v>1.5447264562797004E-2</v>
      </c>
      <c r="Z55" s="57">
        <f t="shared" si="4"/>
        <v>1.0981385499798407E-2</v>
      </c>
      <c r="AA55" s="57">
        <f t="shared" si="4"/>
        <v>1.5510959476731118E-3</v>
      </c>
      <c r="AB55" s="57">
        <f t="shared" si="4"/>
        <v>6.2425735004353645E-3</v>
      </c>
      <c r="AC55" s="57">
        <f t="shared" si="4"/>
        <v>3.0535780181640292E-6</v>
      </c>
      <c r="AD55" s="57">
        <f t="shared" si="4"/>
        <v>0.18449050617014656</v>
      </c>
    </row>
    <row r="56" spans="1:30">
      <c r="A56" s="51" t="s">
        <v>39</v>
      </c>
      <c r="B56" s="51" t="s">
        <v>40</v>
      </c>
      <c r="C56" s="57">
        <f t="shared" si="3"/>
        <v>4.6434421956483861E-2</v>
      </c>
      <c r="D56" s="57">
        <f t="shared" si="4"/>
        <v>5.0058201806377982E-2</v>
      </c>
      <c r="E56" s="57">
        <f t="shared" si="4"/>
        <v>5.9496326654366702E-2</v>
      </c>
      <c r="F56" s="57">
        <f t="shared" si="4"/>
        <v>8.3217896128728361E-2</v>
      </c>
      <c r="G56" s="57">
        <f t="shared" si="4"/>
        <v>0.13124940062035151</v>
      </c>
      <c r="H56" s="57">
        <f t="shared" si="4"/>
        <v>0.29368907064779454</v>
      </c>
      <c r="I56" s="57">
        <f t="shared" si="4"/>
        <v>0.26375309543248371</v>
      </c>
      <c r="J56" s="57">
        <f t="shared" si="4"/>
        <v>0.14891352422955439</v>
      </c>
      <c r="K56" s="57">
        <f t="shared" si="4"/>
        <v>0.13565092898122449</v>
      </c>
      <c r="L56" s="57">
        <f t="shared" si="4"/>
        <v>0.21493492851211043</v>
      </c>
      <c r="M56" s="57">
        <f t="shared" si="4"/>
        <v>0.28689586356185398</v>
      </c>
      <c r="N56" s="57">
        <f t="shared" si="4"/>
        <v>0.41929871512946154</v>
      </c>
      <c r="O56" s="57">
        <f t="shared" si="4"/>
        <v>0.35792914185270663</v>
      </c>
      <c r="P56" s="57">
        <f t="shared" si="4"/>
        <v>0.48878729112712727</v>
      </c>
      <c r="Q56" s="57">
        <f t="shared" si="4"/>
        <v>0.42808174507743418</v>
      </c>
      <c r="R56" s="57">
        <f t="shared" si="4"/>
        <v>0.4520552306761263</v>
      </c>
      <c r="S56" s="57">
        <f t="shared" si="4"/>
        <v>0.48072269943263901</v>
      </c>
      <c r="T56" s="57">
        <f t="shared" si="4"/>
        <v>0.50095592030646174</v>
      </c>
      <c r="U56" s="57">
        <f t="shared" si="4"/>
        <v>0.59636982132847016</v>
      </c>
      <c r="V56" s="57">
        <f t="shared" si="4"/>
        <v>0.49608074364729976</v>
      </c>
      <c r="W56" s="57">
        <f t="shared" si="4"/>
        <v>0.39809487832778157</v>
      </c>
      <c r="X56" s="57">
        <f t="shared" si="4"/>
        <v>0.53909370845055593</v>
      </c>
      <c r="Y56" s="57">
        <f t="shared" si="4"/>
        <v>0.70640519101633259</v>
      </c>
      <c r="Z56" s="57">
        <f t="shared" si="4"/>
        <v>0.79023968548470735</v>
      </c>
      <c r="AA56" s="57">
        <f t="shared" si="4"/>
        <v>0.82167322704737644</v>
      </c>
      <c r="AB56" s="57">
        <f t="shared" si="4"/>
        <v>0.76001767951287247</v>
      </c>
      <c r="AC56" s="57">
        <f t="shared" si="4"/>
        <v>1.093553006122123</v>
      </c>
      <c r="AD56" s="57">
        <f t="shared" si="4"/>
        <v>0.50571485804750937</v>
      </c>
    </row>
    <row r="57" spans="1:30">
      <c r="A57" s="51" t="s">
        <v>41</v>
      </c>
      <c r="B57" s="51" t="s">
        <v>42</v>
      </c>
      <c r="C57" s="57">
        <f t="shared" si="3"/>
        <v>0.52365483761102816</v>
      </c>
      <c r="D57" s="57">
        <f t="shared" si="4"/>
        <v>0.30703385456404997</v>
      </c>
      <c r="E57" s="57">
        <f t="shared" si="4"/>
        <v>0.32446380896147631</v>
      </c>
      <c r="F57" s="57">
        <f t="shared" si="4"/>
        <v>0.34254259236693374</v>
      </c>
      <c r="G57" s="57">
        <f t="shared" si="4"/>
        <v>0.27302654209099247</v>
      </c>
      <c r="H57" s="57">
        <f t="shared" si="4"/>
        <v>0.24873978902184551</v>
      </c>
      <c r="I57" s="57">
        <f t="shared" si="4"/>
        <v>0.33687838787820401</v>
      </c>
      <c r="J57" s="57">
        <f t="shared" si="4"/>
        <v>0.32019882411161593</v>
      </c>
      <c r="K57" s="57">
        <f t="shared" si="4"/>
        <v>0.3481969713693035</v>
      </c>
      <c r="L57" s="57">
        <f t="shared" si="4"/>
        <v>0.33861274313742529</v>
      </c>
      <c r="M57" s="57">
        <f t="shared" si="4"/>
        <v>0.30940459749776594</v>
      </c>
      <c r="N57" s="57">
        <f t="shared" si="4"/>
        <v>0.29497113315978041</v>
      </c>
      <c r="O57" s="57">
        <f t="shared" si="4"/>
        <v>0.331863360102511</v>
      </c>
      <c r="P57" s="57">
        <f t="shared" ref="D57:AD63" si="5">P28/P$34*100</f>
        <v>0.48795688499019091</v>
      </c>
      <c r="Q57" s="57">
        <f t="shared" si="5"/>
        <v>0.55344268921453033</v>
      </c>
      <c r="R57" s="57">
        <f t="shared" si="5"/>
        <v>0.53907669060488317</v>
      </c>
      <c r="S57" s="57">
        <f t="shared" si="5"/>
        <v>0.58031114285965291</v>
      </c>
      <c r="T57" s="57">
        <f t="shared" si="5"/>
        <v>0.69581153613366475</v>
      </c>
      <c r="U57" s="57">
        <f t="shared" si="5"/>
        <v>0.92315750432053845</v>
      </c>
      <c r="V57" s="57">
        <f t="shared" si="5"/>
        <v>0.79051288303732659</v>
      </c>
      <c r="W57" s="57">
        <f t="shared" si="5"/>
        <v>0.67818637111078162</v>
      </c>
      <c r="X57" s="57">
        <f t="shared" si="5"/>
        <v>1.0049224584031613</v>
      </c>
      <c r="Y57" s="57">
        <f t="shared" si="5"/>
        <v>1.5055357732346268</v>
      </c>
      <c r="Z57" s="57">
        <f t="shared" si="5"/>
        <v>1.6305497962750886</v>
      </c>
      <c r="AA57" s="57">
        <f t="shared" si="5"/>
        <v>1.4657247495069867</v>
      </c>
      <c r="AB57" s="57">
        <f t="shared" si="5"/>
        <v>1.2675049639915161</v>
      </c>
      <c r="AC57" s="57">
        <f t="shared" si="5"/>
        <v>1.2590183840243356</v>
      </c>
      <c r="AD57" s="57">
        <f t="shared" si="5"/>
        <v>0.78811509910310484</v>
      </c>
    </row>
    <row r="58" spans="1:30">
      <c r="A58" s="51" t="s">
        <v>43</v>
      </c>
      <c r="B58" s="51" t="s">
        <v>44</v>
      </c>
      <c r="C58" s="57">
        <f t="shared" si="3"/>
        <v>2.8272626436450961</v>
      </c>
      <c r="D58" s="57">
        <f t="shared" si="5"/>
        <v>2.0710222129716604</v>
      </c>
      <c r="E58" s="57">
        <f t="shared" si="5"/>
        <v>1.8448120156986154</v>
      </c>
      <c r="F58" s="57">
        <f t="shared" si="5"/>
        <v>2.1551497056140798</v>
      </c>
      <c r="G58" s="57">
        <f t="shared" si="5"/>
        <v>1.6712616657698436</v>
      </c>
      <c r="H58" s="57">
        <f t="shared" si="5"/>
        <v>1.4824540533439603</v>
      </c>
      <c r="I58" s="57">
        <f t="shared" si="5"/>
        <v>1.5539819654450817</v>
      </c>
      <c r="J58" s="57">
        <f t="shared" si="5"/>
        <v>1.3056799297936867</v>
      </c>
      <c r="K58" s="57">
        <f t="shared" si="5"/>
        <v>1.0890373321615707</v>
      </c>
      <c r="L58" s="57">
        <f t="shared" si="5"/>
        <v>0.78934158405628219</v>
      </c>
      <c r="M58" s="57">
        <f t="shared" si="5"/>
        <v>0.63803602674934234</v>
      </c>
      <c r="N58" s="57">
        <f t="shared" si="5"/>
        <v>0.59262369533641779</v>
      </c>
      <c r="O58" s="57">
        <f t="shared" si="5"/>
        <v>1.0009721897735924</v>
      </c>
      <c r="P58" s="57">
        <f t="shared" si="5"/>
        <v>1.29058906255817</v>
      </c>
      <c r="Q58" s="57">
        <f t="shared" si="5"/>
        <v>1.0185568738923587</v>
      </c>
      <c r="R58" s="57">
        <f t="shared" si="5"/>
        <v>0.81685934984491448</v>
      </c>
      <c r="S58" s="57">
        <f t="shared" si="5"/>
        <v>0.74800839706097311</v>
      </c>
      <c r="T58" s="57">
        <f t="shared" si="5"/>
        <v>0.93459945283904289</v>
      </c>
      <c r="U58" s="57">
        <f t="shared" si="5"/>
        <v>1.0092828972968138</v>
      </c>
      <c r="V58" s="57">
        <f t="shared" si="5"/>
        <v>0.9126494966623121</v>
      </c>
      <c r="W58" s="57">
        <f t="shared" si="5"/>
        <v>0.94147323235145453</v>
      </c>
      <c r="X58" s="57">
        <f t="shared" si="5"/>
        <v>0.75052506751782</v>
      </c>
      <c r="Y58" s="57">
        <f t="shared" si="5"/>
        <v>0.85636460599685971</v>
      </c>
      <c r="Z58" s="57">
        <f t="shared" si="5"/>
        <v>0.94152470095462626</v>
      </c>
      <c r="AA58" s="57">
        <f t="shared" si="5"/>
        <v>0.83913973386138607</v>
      </c>
      <c r="AB58" s="57">
        <f t="shared" si="5"/>
        <v>0.24914994573095117</v>
      </c>
      <c r="AC58" s="57">
        <f t="shared" si="5"/>
        <v>0.22855644685988358</v>
      </c>
      <c r="AD58" s="57">
        <f t="shared" si="5"/>
        <v>0.94123551052473464</v>
      </c>
    </row>
    <row r="59" spans="1:30">
      <c r="A59" s="51" t="s">
        <v>45</v>
      </c>
      <c r="B59" s="51" t="s">
        <v>46</v>
      </c>
      <c r="C59" s="57">
        <f t="shared" si="3"/>
        <v>4.7153868574969495</v>
      </c>
      <c r="D59" s="57">
        <f t="shared" si="5"/>
        <v>3.8246277273098879</v>
      </c>
      <c r="E59" s="57">
        <f t="shared" si="5"/>
        <v>4.0531696964040593</v>
      </c>
      <c r="F59" s="57">
        <f t="shared" si="5"/>
        <v>4.0123170414004106</v>
      </c>
      <c r="G59" s="57">
        <f t="shared" si="5"/>
        <v>3.6949496231003054</v>
      </c>
      <c r="H59" s="57">
        <f t="shared" si="5"/>
        <v>3.5038617043854541</v>
      </c>
      <c r="I59" s="57">
        <f t="shared" si="5"/>
        <v>3.9248805608447226</v>
      </c>
      <c r="J59" s="57">
        <f t="shared" si="5"/>
        <v>4.6832450470123943</v>
      </c>
      <c r="K59" s="57">
        <f t="shared" si="5"/>
        <v>5.5570785180564872</v>
      </c>
      <c r="L59" s="57">
        <f t="shared" si="5"/>
        <v>5.5807226128226048</v>
      </c>
      <c r="M59" s="57">
        <f t="shared" si="5"/>
        <v>6.7331673025892496</v>
      </c>
      <c r="N59" s="57">
        <f t="shared" si="5"/>
        <v>6.1861996146430576</v>
      </c>
      <c r="O59" s="57">
        <f t="shared" si="5"/>
        <v>6.3661037089102326</v>
      </c>
      <c r="P59" s="57">
        <f t="shared" si="5"/>
        <v>6.8308524354308373</v>
      </c>
      <c r="Q59" s="57">
        <f t="shared" si="5"/>
        <v>8.056724803076678</v>
      </c>
      <c r="R59" s="57">
        <f t="shared" si="5"/>
        <v>7.6225130129449576</v>
      </c>
      <c r="S59" s="57">
        <f t="shared" si="5"/>
        <v>7.7364335041006136</v>
      </c>
      <c r="T59" s="57">
        <f t="shared" si="5"/>
        <v>7.5124893534091752</v>
      </c>
      <c r="U59" s="57">
        <f t="shared" si="5"/>
        <v>7.9570745714844682</v>
      </c>
      <c r="V59" s="57">
        <f t="shared" si="5"/>
        <v>7.7821952310680436</v>
      </c>
      <c r="W59" s="57">
        <f t="shared" si="5"/>
        <v>7.1615115364952837</v>
      </c>
      <c r="X59" s="57">
        <f t="shared" si="5"/>
        <v>8.1629146132496366</v>
      </c>
      <c r="Y59" s="57">
        <f t="shared" si="5"/>
        <v>9.5000263511582297</v>
      </c>
      <c r="Z59" s="57">
        <f t="shared" si="5"/>
        <v>10.0864458138013</v>
      </c>
      <c r="AA59" s="57">
        <f t="shared" si="5"/>
        <v>9.9608392980034424</v>
      </c>
      <c r="AB59" s="57">
        <f t="shared" si="5"/>
        <v>10.627319628668374</v>
      </c>
      <c r="AC59" s="57">
        <f t="shared" si="5"/>
        <v>10.791169033801291</v>
      </c>
      <c r="AD59" s="57">
        <f t="shared" si="5"/>
        <v>7.5615750486635092</v>
      </c>
    </row>
    <row r="60" spans="1:30">
      <c r="A60" s="51" t="s">
        <v>47</v>
      </c>
      <c r="B60" s="51" t="s">
        <v>48</v>
      </c>
      <c r="C60" s="57">
        <f t="shared" si="3"/>
        <v>0.22869497466014391</v>
      </c>
      <c r="D60" s="57">
        <f t="shared" si="5"/>
        <v>0.11152527260927791</v>
      </c>
      <c r="E60" s="57">
        <f t="shared" si="5"/>
        <v>0.10284533680085026</v>
      </c>
      <c r="F60" s="57">
        <f t="shared" si="5"/>
        <v>0.12185459529069044</v>
      </c>
      <c r="G60" s="57">
        <f t="shared" si="5"/>
        <v>0.15065395209916399</v>
      </c>
      <c r="H60" s="57">
        <f t="shared" si="5"/>
        <v>0.16700387904311198</v>
      </c>
      <c r="I60" s="57">
        <f t="shared" si="5"/>
        <v>0.26015395032988237</v>
      </c>
      <c r="J60" s="57">
        <f t="shared" si="5"/>
        <v>0.23931234571171134</v>
      </c>
      <c r="K60" s="57">
        <f t="shared" si="5"/>
        <v>0.29631854164284038</v>
      </c>
      <c r="L60" s="57">
        <f t="shared" si="5"/>
        <v>0.4034866813235013</v>
      </c>
      <c r="M60" s="57">
        <f t="shared" si="5"/>
        <v>0.22620506708704613</v>
      </c>
      <c r="N60" s="57">
        <f t="shared" si="5"/>
        <v>0.29215282478330307</v>
      </c>
      <c r="O60" s="57">
        <f t="shared" si="5"/>
        <v>0.29676037252318188</v>
      </c>
      <c r="P60" s="57">
        <f t="shared" si="5"/>
        <v>0.17235992059044608</v>
      </c>
      <c r="Q60" s="57">
        <f t="shared" si="5"/>
        <v>0.21316374879735614</v>
      </c>
      <c r="R60" s="57">
        <f t="shared" si="5"/>
        <v>0.17058450646986331</v>
      </c>
      <c r="S60" s="57">
        <f t="shared" si="5"/>
        <v>0.14684624433476307</v>
      </c>
      <c r="T60" s="57">
        <f t="shared" si="5"/>
        <v>0.12914788677122729</v>
      </c>
      <c r="U60" s="57">
        <f t="shared" si="5"/>
        <v>0.13121929485421871</v>
      </c>
      <c r="V60" s="57">
        <f t="shared" si="5"/>
        <v>0.12354454341501982</v>
      </c>
      <c r="W60" s="57">
        <f t="shared" si="5"/>
        <v>0.10511560080835604</v>
      </c>
      <c r="X60" s="57">
        <f t="shared" si="5"/>
        <v>0.10241593743968574</v>
      </c>
      <c r="Y60" s="57">
        <f t="shared" si="5"/>
        <v>0.10402734412324534</v>
      </c>
      <c r="Z60" s="57">
        <f t="shared" si="5"/>
        <v>0.10258989141732723</v>
      </c>
      <c r="AA60" s="57">
        <f t="shared" si="5"/>
        <v>9.6827493410109974E-2</v>
      </c>
      <c r="AB60" s="57">
        <f t="shared" si="5"/>
        <v>9.0719312103977268E-2</v>
      </c>
      <c r="AC60" s="57">
        <f t="shared" si="5"/>
        <v>9.8674838972478626E-2</v>
      </c>
      <c r="AD60" s="57">
        <f t="shared" si="5"/>
        <v>0.15921045385116478</v>
      </c>
    </row>
    <row r="61" spans="1:30">
      <c r="A61" s="51" t="s">
        <v>49</v>
      </c>
      <c r="B61" s="51" t="s">
        <v>50</v>
      </c>
      <c r="C61" s="57">
        <f t="shared" si="3"/>
        <v>4.264409016694716E-2</v>
      </c>
      <c r="D61" s="57">
        <f t="shared" si="5"/>
        <v>2.7465567822672943E-2</v>
      </c>
      <c r="E61" s="57">
        <f t="shared" si="5"/>
        <v>2.8325368755637244E-2</v>
      </c>
      <c r="F61" s="57">
        <f t="shared" si="5"/>
        <v>2.2033854374751541E-2</v>
      </c>
      <c r="G61" s="57">
        <f t="shared" si="5"/>
        <v>1.9588765487333407E-2</v>
      </c>
      <c r="H61" s="57">
        <f t="shared" si="5"/>
        <v>1.1453040522553566E-2</v>
      </c>
      <c r="I61" s="57">
        <f t="shared" si="5"/>
        <v>1.5020769424092516E-2</v>
      </c>
      <c r="J61" s="57">
        <f t="shared" si="5"/>
        <v>3.370092649512272E-2</v>
      </c>
      <c r="K61" s="57">
        <f t="shared" si="5"/>
        <v>2.8108202207112853E-2</v>
      </c>
      <c r="L61" s="57">
        <f t="shared" si="5"/>
        <v>2.7479528475074837E-2</v>
      </c>
      <c r="M61" s="57">
        <f t="shared" si="5"/>
        <v>2.8008424314774429E-2</v>
      </c>
      <c r="N61" s="57">
        <f t="shared" si="5"/>
        <v>2.3264310983720587E-2</v>
      </c>
      <c r="O61" s="57">
        <f t="shared" si="5"/>
        <v>1.4858170563295128E-2</v>
      </c>
      <c r="P61" s="57">
        <f t="shared" si="5"/>
        <v>1.6967330409565589E-2</v>
      </c>
      <c r="Q61" s="57">
        <f t="shared" si="5"/>
        <v>1.6469516060784874E-2</v>
      </c>
      <c r="R61" s="57">
        <f t="shared" si="5"/>
        <v>1.6351840956144729E-2</v>
      </c>
      <c r="S61" s="57">
        <f t="shared" si="5"/>
        <v>1.6366367888605265E-2</v>
      </c>
      <c r="T61" s="57">
        <f t="shared" si="5"/>
        <v>2.3441242443478543E-2</v>
      </c>
      <c r="U61" s="57">
        <f t="shared" si="5"/>
        <v>2.6226362546117692E-2</v>
      </c>
      <c r="V61" s="57">
        <f t="shared" si="5"/>
        <v>2.0416434372101899E-2</v>
      </c>
      <c r="W61" s="57">
        <f t="shared" si="5"/>
        <v>1.5394395665917934E-2</v>
      </c>
      <c r="X61" s="57">
        <f t="shared" si="5"/>
        <v>1.7557923453639442E-2</v>
      </c>
      <c r="Y61" s="57">
        <f t="shared" si="5"/>
        <v>1.782793332171952E-2</v>
      </c>
      <c r="Z61" s="57">
        <f t="shared" si="5"/>
        <v>1.6036656397721106E-2</v>
      </c>
      <c r="AA61" s="57">
        <f t="shared" si="5"/>
        <v>1.6910252721398053E-2</v>
      </c>
      <c r="AB61" s="57">
        <f t="shared" si="5"/>
        <v>2.3714575654586734E-2</v>
      </c>
      <c r="AC61" s="57">
        <f t="shared" si="5"/>
        <v>2.2378059655803001E-2</v>
      </c>
      <c r="AD61" s="57">
        <f t="shared" si="5"/>
        <v>2.0278040915824601E-2</v>
      </c>
    </row>
    <row r="62" spans="1:30">
      <c r="A62" s="51" t="s">
        <v>51</v>
      </c>
      <c r="B62" s="51" t="s">
        <v>52</v>
      </c>
      <c r="C62" s="57">
        <f t="shared" si="3"/>
        <v>3.4525710388276636</v>
      </c>
      <c r="D62" s="57">
        <f t="shared" si="5"/>
        <v>2.9037573409467896</v>
      </c>
      <c r="E62" s="57">
        <f t="shared" si="5"/>
        <v>3.6922267638882489</v>
      </c>
      <c r="F62" s="57">
        <f t="shared" si="5"/>
        <v>4.2351457154215204</v>
      </c>
      <c r="G62" s="57">
        <f t="shared" si="5"/>
        <v>4.0814141302769364</v>
      </c>
      <c r="H62" s="57">
        <f t="shared" si="5"/>
        <v>3.8030569715166593</v>
      </c>
      <c r="I62" s="57">
        <f t="shared" si="5"/>
        <v>4.6755522390278994</v>
      </c>
      <c r="J62" s="57">
        <f t="shared" si="5"/>
        <v>4.9376721225278084</v>
      </c>
      <c r="K62" s="57">
        <f t="shared" si="5"/>
        <v>4.5509351000351588</v>
      </c>
      <c r="L62" s="57">
        <f t="shared" si="5"/>
        <v>4.4256320377132186</v>
      </c>
      <c r="M62" s="57">
        <f t="shared" si="5"/>
        <v>6.0003629339406981</v>
      </c>
      <c r="N62" s="57">
        <f t="shared" si="5"/>
        <v>6.3147944850110784</v>
      </c>
      <c r="O62" s="57">
        <f t="shared" si="5"/>
        <v>5.0425602989798088</v>
      </c>
      <c r="P62" s="57">
        <f t="shared" si="5"/>
        <v>5.079531496533388</v>
      </c>
      <c r="Q62" s="57">
        <f t="shared" si="5"/>
        <v>4.9721160711531844</v>
      </c>
      <c r="R62" s="57">
        <f t="shared" si="5"/>
        <v>5.448647550162022</v>
      </c>
      <c r="S62" s="57">
        <f t="shared" si="5"/>
        <v>5.5917675849470285</v>
      </c>
      <c r="T62" s="57">
        <f t="shared" si="5"/>
        <v>5.8677856765889125</v>
      </c>
      <c r="U62" s="57">
        <f t="shared" si="5"/>
        <v>6.2800612049351754</v>
      </c>
      <c r="V62" s="57">
        <f t="shared" si="5"/>
        <v>6.290193865504631</v>
      </c>
      <c r="W62" s="57">
        <f t="shared" si="5"/>
        <v>5.3269781916890278</v>
      </c>
      <c r="X62" s="57">
        <f t="shared" si="5"/>
        <v>5.7281877423084104</v>
      </c>
      <c r="Y62" s="57">
        <f t="shared" si="5"/>
        <v>6.9702137846786085</v>
      </c>
      <c r="Z62" s="57">
        <f t="shared" si="5"/>
        <v>6.8986456948376977</v>
      </c>
      <c r="AA62" s="57">
        <f t="shared" si="5"/>
        <v>7.0886177005604152</v>
      </c>
      <c r="AB62" s="57">
        <f t="shared" si="5"/>
        <v>6.1568330761761105</v>
      </c>
      <c r="AC62" s="57">
        <f t="shared" si="5"/>
        <v>5.7669764585401051</v>
      </c>
      <c r="AD62" s="57">
        <f t="shared" si="5"/>
        <v>5.6196109662778122</v>
      </c>
    </row>
    <row r="63" spans="1:30">
      <c r="B63" s="51" t="s">
        <v>53</v>
      </c>
      <c r="C63" s="57">
        <f t="shared" si="3"/>
        <v>100</v>
      </c>
      <c r="D63" s="57">
        <f t="shared" si="5"/>
        <v>100</v>
      </c>
      <c r="E63" s="57">
        <f t="shared" si="5"/>
        <v>100</v>
      </c>
      <c r="F63" s="57">
        <f t="shared" si="5"/>
        <v>100</v>
      </c>
      <c r="G63" s="57">
        <f t="shared" si="5"/>
        <v>100</v>
      </c>
      <c r="H63" s="57">
        <f t="shared" si="5"/>
        <v>100</v>
      </c>
      <c r="I63" s="57">
        <f t="shared" si="5"/>
        <v>100</v>
      </c>
      <c r="J63" s="57">
        <f t="shared" si="5"/>
        <v>100</v>
      </c>
      <c r="K63" s="57">
        <f t="shared" si="5"/>
        <v>100</v>
      </c>
      <c r="L63" s="57">
        <f t="shared" si="5"/>
        <v>100</v>
      </c>
      <c r="M63" s="57">
        <f t="shared" si="5"/>
        <v>100</v>
      </c>
      <c r="N63" s="57">
        <f t="shared" si="5"/>
        <v>100</v>
      </c>
      <c r="O63" s="57">
        <f t="shared" si="5"/>
        <v>100</v>
      </c>
      <c r="P63" s="57">
        <f t="shared" si="5"/>
        <v>100</v>
      </c>
      <c r="Q63" s="57">
        <f t="shared" si="5"/>
        <v>100</v>
      </c>
      <c r="R63" s="57">
        <f t="shared" si="5"/>
        <v>100</v>
      </c>
      <c r="S63" s="57">
        <f t="shared" si="5"/>
        <v>100</v>
      </c>
      <c r="T63" s="57">
        <f t="shared" si="5"/>
        <v>100</v>
      </c>
      <c r="U63" s="57">
        <f t="shared" si="5"/>
        <v>100</v>
      </c>
      <c r="V63" s="57">
        <f t="shared" si="5"/>
        <v>100</v>
      </c>
      <c r="W63" s="57">
        <f t="shared" si="5"/>
        <v>100</v>
      </c>
      <c r="X63" s="57">
        <f t="shared" si="5"/>
        <v>100</v>
      </c>
      <c r="Y63" s="57">
        <f t="shared" si="5"/>
        <v>100</v>
      </c>
      <c r="Z63" s="57">
        <f t="shared" si="5"/>
        <v>100</v>
      </c>
      <c r="AA63" s="57">
        <f t="shared" si="5"/>
        <v>100</v>
      </c>
      <c r="AB63" s="57">
        <f t="shared" si="5"/>
        <v>100</v>
      </c>
      <c r="AC63" s="57">
        <f t="shared" si="5"/>
        <v>100</v>
      </c>
      <c r="AD63" s="57">
        <f t="shared" si="5"/>
        <v>100</v>
      </c>
    </row>
    <row r="64" spans="1:30">
      <c r="B64" s="51"/>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row>
    <row r="65" spans="1:30">
      <c r="A65" s="54"/>
      <c r="B65" s="54"/>
      <c r="C65" s="142" t="s">
        <v>62</v>
      </c>
      <c r="D65" s="142"/>
      <c r="E65" s="142"/>
      <c r="F65" s="142"/>
      <c r="G65" s="142"/>
      <c r="H65" s="142"/>
      <c r="I65" s="142"/>
      <c r="J65" s="142"/>
      <c r="K65" s="142"/>
      <c r="L65" s="142"/>
      <c r="M65" s="142"/>
      <c r="N65" s="142"/>
      <c r="O65" s="142"/>
      <c r="P65" s="142"/>
      <c r="Q65" s="142"/>
      <c r="R65" s="142"/>
      <c r="S65" s="142"/>
      <c r="T65" s="142"/>
      <c r="U65" s="142"/>
      <c r="V65" s="142"/>
      <c r="W65" s="142"/>
      <c r="X65" s="142"/>
      <c r="Y65" s="142"/>
      <c r="Z65" s="142"/>
      <c r="AA65" s="142"/>
      <c r="AB65" s="142"/>
      <c r="AC65" s="142"/>
      <c r="AD65" s="142"/>
    </row>
    <row r="66" spans="1:30">
      <c r="A66" s="54"/>
      <c r="B66" s="54"/>
      <c r="C66" s="45"/>
      <c r="D66" s="45"/>
      <c r="E66" s="45"/>
      <c r="F66" s="45"/>
      <c r="G66" s="45"/>
      <c r="H66" s="45"/>
      <c r="I66" s="45"/>
      <c r="J66" s="45"/>
      <c r="K66" s="45"/>
      <c r="L66" s="45"/>
      <c r="M66" s="45"/>
      <c r="N66" s="45"/>
      <c r="O66" s="45"/>
      <c r="P66" s="45"/>
      <c r="Q66" s="45"/>
      <c r="R66" s="45"/>
      <c r="S66" s="45"/>
      <c r="T66" s="45"/>
      <c r="U66" s="45"/>
      <c r="V66" s="45"/>
      <c r="W66" s="45"/>
      <c r="X66" s="45"/>
      <c r="Y66" s="45"/>
      <c r="Z66" s="45"/>
      <c r="AA66" s="128"/>
      <c r="AB66" s="132"/>
      <c r="AC66" s="133"/>
      <c r="AD66" s="45"/>
    </row>
    <row r="67" spans="1:30">
      <c r="A67" s="49" t="s">
        <v>3</v>
      </c>
      <c r="B67" s="49" t="s">
        <v>4</v>
      </c>
      <c r="C67" s="98" t="s">
        <v>57</v>
      </c>
      <c r="D67" s="58">
        <f>D9/C9*100-100</f>
        <v>151.74566010585608</v>
      </c>
      <c r="E67" s="58">
        <f t="shared" ref="E67:AC77" si="6">E9/D9*100-100</f>
        <v>-26.965572431589351</v>
      </c>
      <c r="F67" s="58">
        <f t="shared" si="6"/>
        <v>48.893634996308606</v>
      </c>
      <c r="G67" s="58">
        <f t="shared" si="6"/>
        <v>0.52140634783526707</v>
      </c>
      <c r="H67" s="58">
        <f t="shared" si="6"/>
        <v>15.753290811938456</v>
      </c>
      <c r="I67" s="58">
        <f t="shared" si="6"/>
        <v>80.838712608444496</v>
      </c>
      <c r="J67" s="58">
        <f t="shared" si="6"/>
        <v>-20.481683794991341</v>
      </c>
      <c r="K67" s="58">
        <f t="shared" si="6"/>
        <v>-48.82434347465265</v>
      </c>
      <c r="L67" s="58">
        <f t="shared" si="6"/>
        <v>-27.036793546792524</v>
      </c>
      <c r="M67" s="58">
        <f t="shared" si="6"/>
        <v>-13.943694694619879</v>
      </c>
      <c r="N67" s="58">
        <f t="shared" si="6"/>
        <v>175.18995307894608</v>
      </c>
      <c r="O67" s="58">
        <f t="shared" si="6"/>
        <v>-68.162727978714358</v>
      </c>
      <c r="P67" s="58">
        <f t="shared" si="6"/>
        <v>32.816858916686982</v>
      </c>
      <c r="Q67" s="58">
        <f t="shared" si="6"/>
        <v>-22.024143043995551</v>
      </c>
      <c r="R67" s="58">
        <f t="shared" si="6"/>
        <v>-5.3764478094521877</v>
      </c>
      <c r="S67" s="58">
        <f t="shared" si="6"/>
        <v>28.164703543856461</v>
      </c>
      <c r="T67" s="58">
        <f t="shared" si="6"/>
        <v>43.377210518181812</v>
      </c>
      <c r="U67" s="58">
        <f t="shared" si="6"/>
        <v>5.8382382224394576</v>
      </c>
      <c r="V67" s="58">
        <f t="shared" si="6"/>
        <v>21.964144468425005</v>
      </c>
      <c r="W67" s="58">
        <f t="shared" si="6"/>
        <v>-10.265643312954566</v>
      </c>
      <c r="X67" s="58">
        <f t="shared" si="6"/>
        <v>-23.121242263763023</v>
      </c>
      <c r="Y67" s="58">
        <f t="shared" si="6"/>
        <v>815.21437617183301</v>
      </c>
      <c r="Z67" s="58">
        <f t="shared" si="6"/>
        <v>17.427492266182895</v>
      </c>
      <c r="AA67" s="58">
        <f t="shared" si="6"/>
        <v>-11.520537821924876</v>
      </c>
      <c r="AB67" s="58">
        <f t="shared" si="6"/>
        <v>-11.916454572649769</v>
      </c>
      <c r="AC67" s="58">
        <f t="shared" si="6"/>
        <v>-23.735125229773573</v>
      </c>
      <c r="AD67" s="59">
        <f>IFERROR((POWER(AC9/C9,1/27)*100)-100,"--")</f>
        <v>10.03084586610909</v>
      </c>
    </row>
    <row r="68" spans="1:30">
      <c r="A68" s="51" t="s">
        <v>5</v>
      </c>
      <c r="B68" s="51" t="s">
        <v>6</v>
      </c>
      <c r="C68" s="98" t="s">
        <v>57</v>
      </c>
      <c r="D68" s="58">
        <f t="shared" ref="D68:S92" si="7">D10/C10*100-100</f>
        <v>42.658647662645706</v>
      </c>
      <c r="E68" s="58">
        <f t="shared" si="7"/>
        <v>28.561220071206463</v>
      </c>
      <c r="F68" s="58">
        <f t="shared" si="7"/>
        <v>16.927637356295591</v>
      </c>
      <c r="G68" s="58">
        <f t="shared" si="7"/>
        <v>30.525036353269229</v>
      </c>
      <c r="H68" s="58">
        <f t="shared" si="7"/>
        <v>64.051705335351727</v>
      </c>
      <c r="I68" s="58">
        <f t="shared" si="7"/>
        <v>-6.5049694152902333</v>
      </c>
      <c r="J68" s="58">
        <f t="shared" si="7"/>
        <v>-16.388442665637143</v>
      </c>
      <c r="K68" s="58">
        <f t="shared" si="7"/>
        <v>-14.588005381055964</v>
      </c>
      <c r="L68" s="58">
        <f t="shared" si="7"/>
        <v>23.525524584844476</v>
      </c>
      <c r="M68" s="58">
        <f t="shared" si="7"/>
        <v>11.123124633106258</v>
      </c>
      <c r="N68" s="58">
        <f t="shared" si="7"/>
        <v>6.595490508709247</v>
      </c>
      <c r="O68" s="58">
        <f t="shared" si="7"/>
        <v>15.920082866324364</v>
      </c>
      <c r="P68" s="58">
        <f t="shared" si="7"/>
        <v>23.463847546024127</v>
      </c>
      <c r="Q68" s="58">
        <f t="shared" si="7"/>
        <v>-15.601080945521048</v>
      </c>
      <c r="R68" s="58">
        <f t="shared" si="7"/>
        <v>16.092893305627797</v>
      </c>
      <c r="S68" s="58">
        <f t="shared" si="7"/>
        <v>-8.7904489770197642</v>
      </c>
      <c r="T68" s="58">
        <f t="shared" si="6"/>
        <v>8.1614221135576344</v>
      </c>
      <c r="U68" s="58">
        <f t="shared" si="6"/>
        <v>9.8547608177893125</v>
      </c>
      <c r="V68" s="58">
        <f t="shared" si="6"/>
        <v>-3.6177473856526632</v>
      </c>
      <c r="W68" s="58">
        <f t="shared" si="6"/>
        <v>93.187627361721667</v>
      </c>
      <c r="X68" s="58">
        <f t="shared" si="6"/>
        <v>-9.9216112914970722</v>
      </c>
      <c r="Y68" s="58">
        <f t="shared" si="6"/>
        <v>-36.953388342352675</v>
      </c>
      <c r="Z68" s="58">
        <f t="shared" si="6"/>
        <v>-4.3374213414522274</v>
      </c>
      <c r="AA68" s="58">
        <f t="shared" si="6"/>
        <v>-21.302162266463938</v>
      </c>
      <c r="AB68" s="58">
        <f t="shared" si="6"/>
        <v>-17.606011331973107</v>
      </c>
      <c r="AC68" s="58">
        <f t="shared" si="6"/>
        <v>6.2655192797490713</v>
      </c>
      <c r="AD68" s="59">
        <f t="shared" ref="AD68:AD92" si="8">IFERROR((POWER(AC10/C10,1/27)*100)-100,"--")</f>
        <v>5.9425160984327761</v>
      </c>
    </row>
    <row r="69" spans="1:30">
      <c r="A69" s="51" t="s">
        <v>7</v>
      </c>
      <c r="B69" s="51" t="s">
        <v>8</v>
      </c>
      <c r="C69" s="98" t="s">
        <v>57</v>
      </c>
      <c r="D69" s="58">
        <f t="shared" si="7"/>
        <v>112.3650705624278</v>
      </c>
      <c r="E69" s="58">
        <f t="shared" si="6"/>
        <v>18.388846576372543</v>
      </c>
      <c r="F69" s="58">
        <f t="shared" si="6"/>
        <v>15.105661337633961</v>
      </c>
      <c r="G69" s="58">
        <f t="shared" si="6"/>
        <v>14.399282783247088</v>
      </c>
      <c r="H69" s="58">
        <f t="shared" si="6"/>
        <v>10.92824981781051</v>
      </c>
      <c r="I69" s="58">
        <f t="shared" si="6"/>
        <v>-8.9021003449420277</v>
      </c>
      <c r="J69" s="58">
        <f t="shared" si="6"/>
        <v>4.4180480733465544</v>
      </c>
      <c r="K69" s="58">
        <f t="shared" si="6"/>
        <v>-10.441809569653373</v>
      </c>
      <c r="L69" s="58">
        <f t="shared" si="6"/>
        <v>20.738784059815131</v>
      </c>
      <c r="M69" s="58">
        <f t="shared" si="6"/>
        <v>18.29447923035292</v>
      </c>
      <c r="N69" s="58">
        <f t="shared" si="6"/>
        <v>40.755041691920979</v>
      </c>
      <c r="O69" s="58">
        <f t="shared" si="6"/>
        <v>21.252349692340871</v>
      </c>
      <c r="P69" s="58">
        <f t="shared" si="6"/>
        <v>-1.0795243715623855</v>
      </c>
      <c r="Q69" s="58">
        <f t="shared" si="6"/>
        <v>-22.693771302401913</v>
      </c>
      <c r="R69" s="58">
        <f t="shared" si="6"/>
        <v>8.2289790990546265</v>
      </c>
      <c r="S69" s="58">
        <f t="shared" si="6"/>
        <v>-6.272904476665687</v>
      </c>
      <c r="T69" s="58">
        <f t="shared" si="6"/>
        <v>-2.1761495448394328</v>
      </c>
      <c r="U69" s="58">
        <f t="shared" si="6"/>
        <v>-0.84112517413302612</v>
      </c>
      <c r="V69" s="58">
        <f t="shared" si="6"/>
        <v>1.6888523958300254</v>
      </c>
      <c r="W69" s="58">
        <f t="shared" si="6"/>
        <v>2.1392318842964784</v>
      </c>
      <c r="X69" s="58">
        <f t="shared" si="6"/>
        <v>-16.818236717149944</v>
      </c>
      <c r="Y69" s="58">
        <f t="shared" si="6"/>
        <v>-1.317538248117188</v>
      </c>
      <c r="Z69" s="58">
        <f t="shared" si="6"/>
        <v>-7.9392264850556558</v>
      </c>
      <c r="AA69" s="58">
        <f t="shared" si="6"/>
        <v>8.7546698302848114</v>
      </c>
      <c r="AB69" s="58">
        <f t="shared" si="6"/>
        <v>-11.454036861811247</v>
      </c>
      <c r="AC69" s="58">
        <f t="shared" si="6"/>
        <v>14.985800318814483</v>
      </c>
      <c r="AD69" s="59">
        <f t="shared" si="8"/>
        <v>6.132131690587812</v>
      </c>
    </row>
    <row r="70" spans="1:30">
      <c r="A70" s="51" t="s">
        <v>9</v>
      </c>
      <c r="B70" s="51" t="s">
        <v>10</v>
      </c>
      <c r="C70" s="98" t="s">
        <v>57</v>
      </c>
      <c r="D70" s="58">
        <f t="shared" si="7"/>
        <v>14.751277692624612</v>
      </c>
      <c r="E70" s="58">
        <f t="shared" si="6"/>
        <v>-16.24368007155752</v>
      </c>
      <c r="F70" s="58">
        <f t="shared" si="6"/>
        <v>16.216806350165143</v>
      </c>
      <c r="G70" s="58">
        <f t="shared" si="6"/>
        <v>5.5069336500141048</v>
      </c>
      <c r="H70" s="58">
        <f t="shared" si="6"/>
        <v>13.453585428805212</v>
      </c>
      <c r="I70" s="58">
        <f t="shared" si="6"/>
        <v>-5.2176354358820163</v>
      </c>
      <c r="J70" s="58">
        <f t="shared" si="6"/>
        <v>-5.1020633463659379</v>
      </c>
      <c r="K70" s="58">
        <f t="shared" si="6"/>
        <v>5.3516679983237339</v>
      </c>
      <c r="L70" s="58">
        <f t="shared" si="6"/>
        <v>12.196803033007058</v>
      </c>
      <c r="M70" s="58">
        <f t="shared" si="6"/>
        <v>-7.4179354199437171</v>
      </c>
      <c r="N70" s="58">
        <f t="shared" si="6"/>
        <v>-8.8400783433316263</v>
      </c>
      <c r="O70" s="58">
        <f t="shared" si="6"/>
        <v>-6.3753592988220902</v>
      </c>
      <c r="P70" s="58">
        <f t="shared" si="6"/>
        <v>10.503434432153</v>
      </c>
      <c r="Q70" s="58">
        <f t="shared" si="6"/>
        <v>-6.451729460644998</v>
      </c>
      <c r="R70" s="58">
        <f t="shared" si="6"/>
        <v>15.504062145945767</v>
      </c>
      <c r="S70" s="58">
        <f t="shared" si="6"/>
        <v>5.6518461355026517</v>
      </c>
      <c r="T70" s="58">
        <f t="shared" si="6"/>
        <v>-50.086864576931134</v>
      </c>
      <c r="U70" s="58">
        <f t="shared" si="6"/>
        <v>-54.385953600958601</v>
      </c>
      <c r="V70" s="58">
        <f t="shared" si="6"/>
        <v>-16.972489370444777</v>
      </c>
      <c r="W70" s="58">
        <f t="shared" si="6"/>
        <v>100.24780268567665</v>
      </c>
      <c r="X70" s="58">
        <f t="shared" si="6"/>
        <v>22.134864936907078</v>
      </c>
      <c r="Y70" s="58">
        <f t="shared" si="6"/>
        <v>40.936144042114108</v>
      </c>
      <c r="Z70" s="58">
        <f t="shared" si="6"/>
        <v>-66.109672312746312</v>
      </c>
      <c r="AA70" s="58">
        <f t="shared" si="6"/>
        <v>1.2604386783169588</v>
      </c>
      <c r="AB70" s="58">
        <f t="shared" si="6"/>
        <v>167.50984246444659</v>
      </c>
      <c r="AC70" s="58">
        <f t="shared" si="6"/>
        <v>34.750261584158636</v>
      </c>
      <c r="AD70" s="59">
        <f t="shared" si="8"/>
        <v>0.49333991162541224</v>
      </c>
    </row>
    <row r="71" spans="1:30">
      <c r="A71" s="51" t="s">
        <v>11</v>
      </c>
      <c r="B71" s="51" t="s">
        <v>12</v>
      </c>
      <c r="C71" s="98" t="s">
        <v>57</v>
      </c>
      <c r="D71" s="58">
        <f t="shared" si="7"/>
        <v>6.7961341612694071</v>
      </c>
      <c r="E71" s="58">
        <f t="shared" si="6"/>
        <v>4.8912954108438385</v>
      </c>
      <c r="F71" s="58">
        <f t="shared" si="6"/>
        <v>0.10776906936504815</v>
      </c>
      <c r="G71" s="58">
        <f t="shared" si="6"/>
        <v>23.600155029598398</v>
      </c>
      <c r="H71" s="58">
        <f t="shared" si="6"/>
        <v>13.038849932379293</v>
      </c>
      <c r="I71" s="58">
        <f t="shared" si="6"/>
        <v>-27.090967163146246</v>
      </c>
      <c r="J71" s="58">
        <f t="shared" si="6"/>
        <v>-9.9232885380159956</v>
      </c>
      <c r="K71" s="58">
        <f t="shared" si="6"/>
        <v>-15.986740859775708</v>
      </c>
      <c r="L71" s="58">
        <f t="shared" si="6"/>
        <v>61.97137269330733</v>
      </c>
      <c r="M71" s="58">
        <f t="shared" si="6"/>
        <v>24.284118024803718</v>
      </c>
      <c r="N71" s="58">
        <f t="shared" si="6"/>
        <v>-12.040336789450024</v>
      </c>
      <c r="O71" s="58">
        <f t="shared" si="6"/>
        <v>-28.11153179734373</v>
      </c>
      <c r="P71" s="58">
        <f t="shared" si="6"/>
        <v>-11.124313014475462</v>
      </c>
      <c r="Q71" s="58">
        <f t="shared" si="6"/>
        <v>-38.650448168870469</v>
      </c>
      <c r="R71" s="58">
        <f t="shared" si="6"/>
        <v>42.462039911711344</v>
      </c>
      <c r="S71" s="58">
        <f t="shared" si="6"/>
        <v>-3.0639524885269793</v>
      </c>
      <c r="T71" s="58">
        <f t="shared" si="6"/>
        <v>39.758956317047932</v>
      </c>
      <c r="U71" s="58">
        <f t="shared" si="6"/>
        <v>5.5756162292638862</v>
      </c>
      <c r="V71" s="58">
        <f t="shared" si="6"/>
        <v>7.6239841430362674</v>
      </c>
      <c r="W71" s="58">
        <f t="shared" si="6"/>
        <v>11.208218680240051</v>
      </c>
      <c r="X71" s="58">
        <f t="shared" si="6"/>
        <v>-11.807172496691408</v>
      </c>
      <c r="Y71" s="58">
        <f t="shared" si="6"/>
        <v>1.1383409282955483</v>
      </c>
      <c r="Z71" s="58">
        <f t="shared" si="6"/>
        <v>-8.3934808808366625</v>
      </c>
      <c r="AA71" s="58">
        <f t="shared" si="6"/>
        <v>-6.6027767918764368</v>
      </c>
      <c r="AB71" s="58">
        <f t="shared" si="6"/>
        <v>-47.052850672045842</v>
      </c>
      <c r="AC71" s="58">
        <f t="shared" si="6"/>
        <v>-0.74736650439078289</v>
      </c>
      <c r="AD71" s="59">
        <f t="shared" si="8"/>
        <v>-1.9548091246015105</v>
      </c>
    </row>
    <row r="72" spans="1:30">
      <c r="A72" s="51" t="s">
        <v>13</v>
      </c>
      <c r="B72" s="51" t="s">
        <v>14</v>
      </c>
      <c r="C72" s="98" t="s">
        <v>57</v>
      </c>
      <c r="D72" s="58">
        <f t="shared" si="7"/>
        <v>16.831415744503133</v>
      </c>
      <c r="E72" s="58">
        <f t="shared" si="6"/>
        <v>-3.3015200875797319</v>
      </c>
      <c r="F72" s="58">
        <f t="shared" si="6"/>
        <v>-2.5622730370721172</v>
      </c>
      <c r="G72" s="58">
        <f t="shared" si="6"/>
        <v>35.233722446653815</v>
      </c>
      <c r="H72" s="58">
        <f t="shared" si="6"/>
        <v>46.088372807412213</v>
      </c>
      <c r="I72" s="58">
        <f t="shared" si="6"/>
        <v>-13.048036950754479</v>
      </c>
      <c r="J72" s="58">
        <f t="shared" si="6"/>
        <v>-21.239146928569141</v>
      </c>
      <c r="K72" s="58">
        <f t="shared" si="6"/>
        <v>-13.767234804266693</v>
      </c>
      <c r="L72" s="58">
        <f t="shared" si="6"/>
        <v>50.288457584231935</v>
      </c>
      <c r="M72" s="58">
        <f t="shared" si="6"/>
        <v>24.408520235251615</v>
      </c>
      <c r="N72" s="58">
        <f t="shared" si="6"/>
        <v>-40.044466126647748</v>
      </c>
      <c r="O72" s="58">
        <f t="shared" si="6"/>
        <v>-37.559768272265792</v>
      </c>
      <c r="P72" s="58">
        <f t="shared" si="6"/>
        <v>-10.842358987802896</v>
      </c>
      <c r="Q72" s="58">
        <f t="shared" si="6"/>
        <v>-42.963159784864345</v>
      </c>
      <c r="R72" s="58">
        <f t="shared" si="6"/>
        <v>18.648523819797134</v>
      </c>
      <c r="S72" s="58">
        <f t="shared" si="6"/>
        <v>0.76284858884537243</v>
      </c>
      <c r="T72" s="58">
        <f t="shared" si="6"/>
        <v>48.346047482074567</v>
      </c>
      <c r="U72" s="58">
        <f t="shared" si="6"/>
        <v>-5.9631160564384658</v>
      </c>
      <c r="V72" s="58">
        <f t="shared" si="6"/>
        <v>-6.0082105216268928</v>
      </c>
      <c r="W72" s="58">
        <f t="shared" si="6"/>
        <v>-7.4553043049791654</v>
      </c>
      <c r="X72" s="58">
        <f t="shared" si="6"/>
        <v>-12.728523363182418</v>
      </c>
      <c r="Y72" s="58">
        <f t="shared" si="6"/>
        <v>-3.8735572902985922</v>
      </c>
      <c r="Z72" s="58">
        <f t="shared" si="6"/>
        <v>5.5456347428271613</v>
      </c>
      <c r="AA72" s="58">
        <f t="shared" si="6"/>
        <v>26.229803486542934</v>
      </c>
      <c r="AB72" s="58">
        <f t="shared" si="6"/>
        <v>-14.158970683245627</v>
      </c>
      <c r="AC72" s="58">
        <f t="shared" si="6"/>
        <v>-0.50752582148047054</v>
      </c>
      <c r="AD72" s="59">
        <f t="shared" si="8"/>
        <v>-1.6791344059385267</v>
      </c>
    </row>
    <row r="73" spans="1:30">
      <c r="A73" s="51" t="s">
        <v>15</v>
      </c>
      <c r="B73" s="51" t="s">
        <v>16</v>
      </c>
      <c r="C73" s="98" t="s">
        <v>57</v>
      </c>
      <c r="D73" s="58">
        <f t="shared" si="7"/>
        <v>26.874295322177957</v>
      </c>
      <c r="E73" s="58">
        <f t="shared" si="6"/>
        <v>-4.1893783522842512</v>
      </c>
      <c r="F73" s="58">
        <f t="shared" si="6"/>
        <v>7.7616001297515709</v>
      </c>
      <c r="G73" s="58">
        <f t="shared" si="6"/>
        <v>54.44801968204672</v>
      </c>
      <c r="H73" s="58">
        <f t="shared" si="6"/>
        <v>-21.581990045653527</v>
      </c>
      <c r="I73" s="58">
        <f t="shared" si="6"/>
        <v>-20.962668818873411</v>
      </c>
      <c r="J73" s="58">
        <f t="shared" si="6"/>
        <v>-3.583095976490398</v>
      </c>
      <c r="K73" s="58">
        <f t="shared" si="6"/>
        <v>17.975791713542733</v>
      </c>
      <c r="L73" s="58">
        <f t="shared" si="6"/>
        <v>10.040223974041851</v>
      </c>
      <c r="M73" s="58">
        <f t="shared" si="6"/>
        <v>-2.3599879373606143</v>
      </c>
      <c r="N73" s="58">
        <f t="shared" si="6"/>
        <v>-12.973404399043233</v>
      </c>
      <c r="O73" s="58">
        <f t="shared" si="6"/>
        <v>-1.5367774668231675</v>
      </c>
      <c r="P73" s="58">
        <f t="shared" si="6"/>
        <v>-5.8861549965672566</v>
      </c>
      <c r="Q73" s="58">
        <f t="shared" si="6"/>
        <v>4.6342709585994726</v>
      </c>
      <c r="R73" s="58">
        <f t="shared" si="6"/>
        <v>3.9991061644454504</v>
      </c>
      <c r="S73" s="58">
        <f t="shared" si="6"/>
        <v>1.1032033887650385</v>
      </c>
      <c r="T73" s="58">
        <f t="shared" si="6"/>
        <v>-2.7299485203847524</v>
      </c>
      <c r="U73" s="58">
        <f t="shared" si="6"/>
        <v>12.461879056669844</v>
      </c>
      <c r="V73" s="58">
        <f t="shared" si="6"/>
        <v>-1.7135394105882256</v>
      </c>
      <c r="W73" s="58">
        <f t="shared" si="6"/>
        <v>11.993514594859406</v>
      </c>
      <c r="X73" s="58">
        <f t="shared" si="6"/>
        <v>2.6675996317675441</v>
      </c>
      <c r="Y73" s="58">
        <f t="shared" si="6"/>
        <v>4.3822353378845378</v>
      </c>
      <c r="Z73" s="58">
        <f t="shared" si="6"/>
        <v>15.439813455414125</v>
      </c>
      <c r="AA73" s="58">
        <f t="shared" si="6"/>
        <v>13.366725775949462</v>
      </c>
      <c r="AB73" s="58">
        <f t="shared" si="6"/>
        <v>-17.914492500992381</v>
      </c>
      <c r="AC73" s="58">
        <f t="shared" si="6"/>
        <v>-6.8493608708048725</v>
      </c>
      <c r="AD73" s="59">
        <f t="shared" si="8"/>
        <v>2.1068330041020573</v>
      </c>
    </row>
    <row r="74" spans="1:30">
      <c r="A74" s="51" t="s">
        <v>17</v>
      </c>
      <c r="B74" s="51" t="s">
        <v>18</v>
      </c>
      <c r="C74" s="98" t="s">
        <v>57</v>
      </c>
      <c r="D74" s="58">
        <f t="shared" si="7"/>
        <v>-0.28415368133771324</v>
      </c>
      <c r="E74" s="58">
        <f t="shared" si="6"/>
        <v>97.258299266112857</v>
      </c>
      <c r="F74" s="58">
        <f t="shared" si="6"/>
        <v>-28.976619171973994</v>
      </c>
      <c r="G74" s="58">
        <f t="shared" si="6"/>
        <v>17.832985698974312</v>
      </c>
      <c r="H74" s="58">
        <f t="shared" si="6"/>
        <v>47.338046443880671</v>
      </c>
      <c r="I74" s="58">
        <f t="shared" si="6"/>
        <v>-52.479407669324779</v>
      </c>
      <c r="J74" s="58">
        <f t="shared" si="6"/>
        <v>24.135992341734351</v>
      </c>
      <c r="K74" s="58">
        <f t="shared" si="6"/>
        <v>41.757207338915578</v>
      </c>
      <c r="L74" s="58">
        <f t="shared" si="6"/>
        <v>-11.756487454986399</v>
      </c>
      <c r="M74" s="58">
        <f t="shared" si="6"/>
        <v>13.433640621963633</v>
      </c>
      <c r="N74" s="58">
        <f t="shared" si="6"/>
        <v>19.302613598954935</v>
      </c>
      <c r="O74" s="58">
        <f t="shared" si="6"/>
        <v>-13.855195515685864</v>
      </c>
      <c r="P74" s="58">
        <f t="shared" si="6"/>
        <v>-10.030096877679171</v>
      </c>
      <c r="Q74" s="58">
        <f t="shared" si="6"/>
        <v>-55.2178274332569</v>
      </c>
      <c r="R74" s="58">
        <f t="shared" si="6"/>
        <v>-21.917531733813263</v>
      </c>
      <c r="S74" s="58">
        <f t="shared" si="6"/>
        <v>-8.4150342375984906</v>
      </c>
      <c r="T74" s="58">
        <f t="shared" si="6"/>
        <v>1.6719852975454899</v>
      </c>
      <c r="U74" s="58">
        <f t="shared" si="6"/>
        <v>-1.4210588887851827</v>
      </c>
      <c r="V74" s="58">
        <f t="shared" si="6"/>
        <v>243.09431718664621</v>
      </c>
      <c r="W74" s="58">
        <f t="shared" si="6"/>
        <v>-2.5590335306036422</v>
      </c>
      <c r="X74" s="58">
        <f t="shared" si="6"/>
        <v>-66.713050915598643</v>
      </c>
      <c r="Y74" s="58">
        <f t="shared" si="6"/>
        <v>2.7942608661466863</v>
      </c>
      <c r="Z74" s="58">
        <f t="shared" si="6"/>
        <v>6.6268525950175388</v>
      </c>
      <c r="AA74" s="58">
        <f t="shared" si="6"/>
        <v>-10.334784514368451</v>
      </c>
      <c r="AB74" s="58">
        <f t="shared" si="6"/>
        <v>5.1774871975401453</v>
      </c>
      <c r="AC74" s="58">
        <f t="shared" si="6"/>
        <v>12.557839734202219</v>
      </c>
      <c r="AD74" s="59">
        <f t="shared" si="8"/>
        <v>-0.9154222977161055</v>
      </c>
    </row>
    <row r="75" spans="1:30">
      <c r="A75" s="51" t="s">
        <v>19</v>
      </c>
      <c r="B75" s="51" t="s">
        <v>20</v>
      </c>
      <c r="C75" s="98" t="s">
        <v>57</v>
      </c>
      <c r="D75" s="58">
        <f t="shared" si="7"/>
        <v>-47.945011414341067</v>
      </c>
      <c r="E75" s="58">
        <f t="shared" si="6"/>
        <v>-10.454651352381617</v>
      </c>
      <c r="F75" s="58">
        <f t="shared" si="6"/>
        <v>-7.4466825701587709</v>
      </c>
      <c r="G75" s="58">
        <f t="shared" si="6"/>
        <v>-24.194333640270813</v>
      </c>
      <c r="H75" s="58">
        <f t="shared" si="6"/>
        <v>34.108823948301023</v>
      </c>
      <c r="I75" s="58">
        <f t="shared" si="6"/>
        <v>-13.242795370225551</v>
      </c>
      <c r="J75" s="58">
        <f t="shared" si="6"/>
        <v>-9.7590783228482962</v>
      </c>
      <c r="K75" s="58">
        <f t="shared" si="6"/>
        <v>67.881008890763439</v>
      </c>
      <c r="L75" s="58">
        <f t="shared" si="6"/>
        <v>3.4852931136694991</v>
      </c>
      <c r="M75" s="58">
        <f t="shared" si="6"/>
        <v>-63.021498740596343</v>
      </c>
      <c r="N75" s="58">
        <f t="shared" si="6"/>
        <v>-11.056795147401075</v>
      </c>
      <c r="O75" s="58">
        <f t="shared" si="6"/>
        <v>-18.776324429101777</v>
      </c>
      <c r="P75" s="58">
        <f t="shared" si="6"/>
        <v>2.5326599651594393</v>
      </c>
      <c r="Q75" s="58">
        <f t="shared" si="6"/>
        <v>-44.896637409411099</v>
      </c>
      <c r="R75" s="58">
        <f t="shared" si="6"/>
        <v>3.7090800149198486</v>
      </c>
      <c r="S75" s="58">
        <f t="shared" si="6"/>
        <v>-6.6856791455706741</v>
      </c>
      <c r="T75" s="58">
        <f t="shared" si="6"/>
        <v>46.720125427192869</v>
      </c>
      <c r="U75" s="58">
        <f t="shared" si="6"/>
        <v>-4.3901044375429024</v>
      </c>
      <c r="V75" s="58">
        <f t="shared" si="6"/>
        <v>-18.541778394953752</v>
      </c>
      <c r="W75" s="58">
        <f t="shared" si="6"/>
        <v>14.167925141473432</v>
      </c>
      <c r="X75" s="58">
        <f t="shared" si="6"/>
        <v>-9.4971333475805721</v>
      </c>
      <c r="Y75" s="58">
        <f t="shared" si="6"/>
        <v>12.675468607083801</v>
      </c>
      <c r="Z75" s="58">
        <f t="shared" si="6"/>
        <v>22.669411047532975</v>
      </c>
      <c r="AA75" s="58">
        <f t="shared" si="6"/>
        <v>0.17048448435363639</v>
      </c>
      <c r="AB75" s="58">
        <f t="shared" si="6"/>
        <v>-13.455728503935987</v>
      </c>
      <c r="AC75" s="58">
        <f t="shared" si="6"/>
        <v>29.757602076433727</v>
      </c>
      <c r="AD75" s="59">
        <f t="shared" si="8"/>
        <v>-6.5630291019803053</v>
      </c>
    </row>
    <row r="76" spans="1:30">
      <c r="A76" s="51" t="s">
        <v>21</v>
      </c>
      <c r="B76" s="51" t="s">
        <v>22</v>
      </c>
      <c r="C76" s="98" t="s">
        <v>57</v>
      </c>
      <c r="D76" s="58">
        <f t="shared" si="7"/>
        <v>-19.171630778554174</v>
      </c>
      <c r="E76" s="58">
        <f t="shared" si="6"/>
        <v>91.295274450059281</v>
      </c>
      <c r="F76" s="58">
        <f t="shared" si="6"/>
        <v>-25.48472177175293</v>
      </c>
      <c r="G76" s="58">
        <f t="shared" si="6"/>
        <v>20.774514803740914</v>
      </c>
      <c r="H76" s="58">
        <f t="shared" si="6"/>
        <v>55.737698313256544</v>
      </c>
      <c r="I76" s="58">
        <f t="shared" si="6"/>
        <v>251.31913490105455</v>
      </c>
      <c r="J76" s="58">
        <f t="shared" si="6"/>
        <v>-84.085588177405285</v>
      </c>
      <c r="K76" s="58">
        <f t="shared" si="6"/>
        <v>-25.777175657569856</v>
      </c>
      <c r="L76" s="58">
        <f t="shared" si="6"/>
        <v>186.26087563916911</v>
      </c>
      <c r="M76" s="58">
        <f t="shared" si="6"/>
        <v>78.402131532747774</v>
      </c>
      <c r="N76" s="58">
        <f t="shared" si="6"/>
        <v>-2.175023885828125</v>
      </c>
      <c r="O76" s="58">
        <f t="shared" si="6"/>
        <v>-3.4840542593168493</v>
      </c>
      <c r="P76" s="58">
        <f t="shared" si="6"/>
        <v>23.560869545746527</v>
      </c>
      <c r="Q76" s="58">
        <f t="shared" si="6"/>
        <v>-11.524743366866389</v>
      </c>
      <c r="R76" s="58">
        <f t="shared" si="6"/>
        <v>16.396980915571817</v>
      </c>
      <c r="S76" s="58">
        <f t="shared" si="6"/>
        <v>33.223589033689336</v>
      </c>
      <c r="T76" s="58">
        <f t="shared" si="6"/>
        <v>14.24870604983532</v>
      </c>
      <c r="U76" s="58">
        <f t="shared" si="6"/>
        <v>-4.3473933756187648</v>
      </c>
      <c r="V76" s="58">
        <f t="shared" si="6"/>
        <v>0.17009229580082774</v>
      </c>
      <c r="W76" s="58">
        <f t="shared" si="6"/>
        <v>7.0359110876432709</v>
      </c>
      <c r="X76" s="58">
        <f t="shared" si="6"/>
        <v>15.190960912740209</v>
      </c>
      <c r="Y76" s="58">
        <f t="shared" si="6"/>
        <v>10.045223266614897</v>
      </c>
      <c r="Z76" s="58">
        <f t="shared" si="6"/>
        <v>8.9158507967332525</v>
      </c>
      <c r="AA76" s="58">
        <f t="shared" si="6"/>
        <v>13.6894242169205</v>
      </c>
      <c r="AB76" s="58">
        <f t="shared" si="6"/>
        <v>10.211360772811801</v>
      </c>
      <c r="AC76" s="58">
        <f t="shared" si="6"/>
        <v>-4.4759408493834485</v>
      </c>
      <c r="AD76" s="59">
        <f t="shared" si="8"/>
        <v>10.335426126981289</v>
      </c>
    </row>
    <row r="77" spans="1:30">
      <c r="A77" s="51" t="s">
        <v>23</v>
      </c>
      <c r="B77" s="51" t="s">
        <v>24</v>
      </c>
      <c r="C77" s="98" t="s">
        <v>57</v>
      </c>
      <c r="D77" s="58">
        <f t="shared" si="7"/>
        <v>41.250349684661558</v>
      </c>
      <c r="E77" s="58">
        <f t="shared" si="6"/>
        <v>19.974022083346512</v>
      </c>
      <c r="F77" s="58">
        <f t="shared" si="6"/>
        <v>13.332867766748919</v>
      </c>
      <c r="G77" s="58">
        <f t="shared" si="6"/>
        <v>19.178475894947681</v>
      </c>
      <c r="H77" s="58">
        <f t="shared" si="6"/>
        <v>44.876432752553683</v>
      </c>
      <c r="I77" s="58">
        <f t="shared" si="6"/>
        <v>-25.994446476804072</v>
      </c>
      <c r="J77" s="58">
        <f t="shared" si="6"/>
        <v>-7.7010996866142705</v>
      </c>
      <c r="K77" s="58">
        <f t="shared" si="6"/>
        <v>10.67589921546255</v>
      </c>
      <c r="L77" s="58">
        <f t="shared" si="6"/>
        <v>8.3164387671905757</v>
      </c>
      <c r="M77" s="58">
        <f t="shared" si="6"/>
        <v>7.3101539472354631</v>
      </c>
      <c r="N77" s="58">
        <f t="shared" si="6"/>
        <v>3.3345252411231172</v>
      </c>
      <c r="O77" s="58">
        <f t="shared" si="6"/>
        <v>-1.917466588575266</v>
      </c>
      <c r="P77" s="58">
        <f t="shared" si="6"/>
        <v>-2.0859405177690604</v>
      </c>
      <c r="Q77" s="58">
        <f t="shared" si="6"/>
        <v>-27.857010012360377</v>
      </c>
      <c r="R77" s="58">
        <f t="shared" si="6"/>
        <v>33.830981779871991</v>
      </c>
      <c r="S77" s="58">
        <f t="shared" si="6"/>
        <v>-0.65087486567080077</v>
      </c>
      <c r="T77" s="58">
        <f t="shared" si="6"/>
        <v>-2.1228336763371658E-2</v>
      </c>
      <c r="U77" s="58">
        <f t="shared" si="6"/>
        <v>1.7382440368176333</v>
      </c>
      <c r="V77" s="58">
        <f t="shared" si="6"/>
        <v>5.0735266554376324</v>
      </c>
      <c r="W77" s="58">
        <f t="shared" si="6"/>
        <v>4.9403503666241022E-3</v>
      </c>
      <c r="X77" s="58">
        <f t="shared" si="6"/>
        <v>-1.9348633505932469</v>
      </c>
      <c r="Y77" s="58">
        <f t="shared" ref="E77:AC87" si="9">Y19/X19*100-100</f>
        <v>-50.39473937181517</v>
      </c>
      <c r="Z77" s="58">
        <f t="shared" si="9"/>
        <v>6.4439676165318787</v>
      </c>
      <c r="AA77" s="58">
        <f t="shared" si="9"/>
        <v>-0.22656058149178193</v>
      </c>
      <c r="AB77" s="58">
        <f t="shared" si="9"/>
        <v>97.500340006338121</v>
      </c>
      <c r="AC77" s="58">
        <f t="shared" si="9"/>
        <v>20.616399663456761</v>
      </c>
      <c r="AD77" s="59">
        <f t="shared" si="8"/>
        <v>4.9106955732088409</v>
      </c>
    </row>
    <row r="78" spans="1:30">
      <c r="A78" s="51" t="s">
        <v>25</v>
      </c>
      <c r="B78" s="51" t="s">
        <v>26</v>
      </c>
      <c r="C78" s="98" t="s">
        <v>57</v>
      </c>
      <c r="D78" s="58">
        <f t="shared" si="7"/>
        <v>96.616574741873421</v>
      </c>
      <c r="E78" s="58">
        <f t="shared" si="9"/>
        <v>-33.185116084927643</v>
      </c>
      <c r="F78" s="58">
        <f t="shared" si="9"/>
        <v>48.203230569310449</v>
      </c>
      <c r="G78" s="58">
        <f t="shared" si="9"/>
        <v>57.687793120577879</v>
      </c>
      <c r="H78" s="58">
        <f t="shared" si="9"/>
        <v>64.117760535651428</v>
      </c>
      <c r="I78" s="58">
        <f t="shared" si="9"/>
        <v>18.955438850666283</v>
      </c>
      <c r="J78" s="58">
        <f t="shared" si="9"/>
        <v>90.935800525335594</v>
      </c>
      <c r="K78" s="58">
        <f t="shared" si="9"/>
        <v>-27.254497704000229</v>
      </c>
      <c r="L78" s="58">
        <f t="shared" si="9"/>
        <v>-5.9643870793484837</v>
      </c>
      <c r="M78" s="58">
        <f t="shared" si="9"/>
        <v>-0.1191302550926423</v>
      </c>
      <c r="N78" s="58">
        <f t="shared" si="9"/>
        <v>21.824586727621906</v>
      </c>
      <c r="O78" s="58">
        <f t="shared" si="9"/>
        <v>15.609478611596515</v>
      </c>
      <c r="P78" s="58">
        <f t="shared" si="9"/>
        <v>3.980820119926733</v>
      </c>
      <c r="Q78" s="58">
        <f t="shared" si="9"/>
        <v>-16.761280997986532</v>
      </c>
      <c r="R78" s="58">
        <f t="shared" si="9"/>
        <v>23.59014601602891</v>
      </c>
      <c r="S78" s="58">
        <f t="shared" si="9"/>
        <v>11.644655175742756</v>
      </c>
      <c r="T78" s="58">
        <f t="shared" si="9"/>
        <v>16.219664057635796</v>
      </c>
      <c r="U78" s="58">
        <f t="shared" si="9"/>
        <v>18.826752560360177</v>
      </c>
      <c r="V78" s="58">
        <f t="shared" si="9"/>
        <v>10.436727692929423</v>
      </c>
      <c r="W78" s="58">
        <f t="shared" si="9"/>
        <v>-2.9029080784867034</v>
      </c>
      <c r="X78" s="58">
        <f t="shared" si="9"/>
        <v>3.5868893129828052</v>
      </c>
      <c r="Y78" s="58">
        <f t="shared" si="9"/>
        <v>-98.012080384048076</v>
      </c>
      <c r="Z78" s="58">
        <f t="shared" si="9"/>
        <v>27.477737841688395</v>
      </c>
      <c r="AA78" s="58">
        <f t="shared" si="9"/>
        <v>-4.862348075336044</v>
      </c>
      <c r="AB78" s="58">
        <f t="shared" si="9"/>
        <v>4736.1838521086429</v>
      </c>
      <c r="AC78" s="58">
        <f t="shared" si="9"/>
        <v>14.682750709240693</v>
      </c>
      <c r="AD78" s="59">
        <f t="shared" si="8"/>
        <v>12.979503304101186</v>
      </c>
    </row>
    <row r="79" spans="1:30">
      <c r="A79" s="51" t="s">
        <v>27</v>
      </c>
      <c r="B79" s="51" t="s">
        <v>28</v>
      </c>
      <c r="C79" s="98" t="s">
        <v>57</v>
      </c>
      <c r="D79" s="58">
        <f t="shared" si="7"/>
        <v>44.725566403198656</v>
      </c>
      <c r="E79" s="58">
        <f t="shared" si="9"/>
        <v>83.954578082755887</v>
      </c>
      <c r="F79" s="58">
        <f t="shared" si="9"/>
        <v>3.2662246036236411</v>
      </c>
      <c r="G79" s="58">
        <f t="shared" si="9"/>
        <v>18.961461598533731</v>
      </c>
      <c r="H79" s="58">
        <f t="shared" si="9"/>
        <v>12.932536404794547</v>
      </c>
      <c r="I79" s="58">
        <f t="shared" si="9"/>
        <v>10.00874105675355</v>
      </c>
      <c r="J79" s="58">
        <f t="shared" si="9"/>
        <v>23.788054133400323</v>
      </c>
      <c r="K79" s="58">
        <f t="shared" si="9"/>
        <v>21.001357574768392</v>
      </c>
      <c r="L79" s="58">
        <f t="shared" si="9"/>
        <v>29.975214062643659</v>
      </c>
      <c r="M79" s="58">
        <f t="shared" si="9"/>
        <v>16.257269921352346</v>
      </c>
      <c r="N79" s="58">
        <f t="shared" si="9"/>
        <v>15.510086040215327</v>
      </c>
      <c r="O79" s="58">
        <f t="shared" si="9"/>
        <v>6.3007912098554044</v>
      </c>
      <c r="P79" s="58">
        <f t="shared" si="9"/>
        <v>-6.1645370264725443</v>
      </c>
      <c r="Q79" s="58">
        <f t="shared" si="9"/>
        <v>-15.592404234078728</v>
      </c>
      <c r="R79" s="58">
        <f t="shared" si="9"/>
        <v>28.367695854234597</v>
      </c>
      <c r="S79" s="58">
        <f t="shared" si="9"/>
        <v>12.585912732107289</v>
      </c>
      <c r="T79" s="58">
        <f t="shared" si="9"/>
        <v>38.838895517346458</v>
      </c>
      <c r="U79" s="58">
        <f t="shared" si="9"/>
        <v>14.59558610131522</v>
      </c>
      <c r="V79" s="58">
        <f t="shared" si="9"/>
        <v>8.7723799994620038</v>
      </c>
      <c r="W79" s="58">
        <f t="shared" si="9"/>
        <v>-7.5327513728542925</v>
      </c>
      <c r="X79" s="58">
        <f t="shared" si="9"/>
        <v>-1.7966806438375045</v>
      </c>
      <c r="Y79" s="58">
        <f t="shared" si="9"/>
        <v>-0.27778779052053437</v>
      </c>
      <c r="Z79" s="58">
        <f t="shared" si="9"/>
        <v>10.22399403036529</v>
      </c>
      <c r="AA79" s="58">
        <f t="shared" si="9"/>
        <v>5.239930803059508</v>
      </c>
      <c r="AB79" s="58">
        <f t="shared" si="9"/>
        <v>2.5892603871825202</v>
      </c>
      <c r="AC79" s="58">
        <f t="shared" si="9"/>
        <v>23.166535610652687</v>
      </c>
      <c r="AD79" s="59">
        <f t="shared" si="8"/>
        <v>13.381275184107096</v>
      </c>
    </row>
    <row r="80" spans="1:30">
      <c r="A80" s="51" t="s">
        <v>29</v>
      </c>
      <c r="B80" s="51" t="s">
        <v>30</v>
      </c>
      <c r="C80" s="98" t="s">
        <v>57</v>
      </c>
      <c r="D80" s="58">
        <f t="shared" si="7"/>
        <v>27.349211536773765</v>
      </c>
      <c r="E80" s="58">
        <f t="shared" si="9"/>
        <v>42.144684589721436</v>
      </c>
      <c r="F80" s="58">
        <f t="shared" si="9"/>
        <v>6.8581172167901912</v>
      </c>
      <c r="G80" s="58">
        <f t="shared" si="9"/>
        <v>8.056213396963102</v>
      </c>
      <c r="H80" s="58">
        <f t="shared" si="9"/>
        <v>49.743563645225663</v>
      </c>
      <c r="I80" s="58">
        <f t="shared" si="9"/>
        <v>4.9962087064212284</v>
      </c>
      <c r="J80" s="58">
        <f t="shared" si="9"/>
        <v>8.3941526317915987</v>
      </c>
      <c r="K80" s="58">
        <f t="shared" si="9"/>
        <v>-1.7568893928068832</v>
      </c>
      <c r="L80" s="58">
        <f t="shared" si="9"/>
        <v>-1.2508874595861101</v>
      </c>
      <c r="M80" s="58">
        <f t="shared" si="9"/>
        <v>-20.154311796262945</v>
      </c>
      <c r="N80" s="58">
        <f t="shared" si="9"/>
        <v>-38.733640103816299</v>
      </c>
      <c r="O80" s="58">
        <f t="shared" si="9"/>
        <v>-66.128457849897501</v>
      </c>
      <c r="P80" s="58">
        <f t="shared" si="9"/>
        <v>-71.877582538172874</v>
      </c>
      <c r="Q80" s="58">
        <f t="shared" si="9"/>
        <v>-84.577114177735297</v>
      </c>
      <c r="R80" s="58">
        <f t="shared" si="9"/>
        <v>-76.555391173520562</v>
      </c>
      <c r="S80" s="58">
        <f t="shared" si="9"/>
        <v>126.2738630396023</v>
      </c>
      <c r="T80" s="58">
        <f t="shared" si="9"/>
        <v>98.021029544879809</v>
      </c>
      <c r="U80" s="58">
        <f t="shared" si="9"/>
        <v>-39.644496258703363</v>
      </c>
      <c r="V80" s="58">
        <f t="shared" si="9"/>
        <v>-21.873317916999383</v>
      </c>
      <c r="W80" s="58">
        <f t="shared" si="9"/>
        <v>-19.397162025550969</v>
      </c>
      <c r="X80" s="58">
        <f t="shared" si="9"/>
        <v>32.619562165920257</v>
      </c>
      <c r="Y80" s="58">
        <f t="shared" si="9"/>
        <v>-28.959368374493479</v>
      </c>
      <c r="Z80" s="58">
        <f t="shared" si="9"/>
        <v>-2.5477363083921603</v>
      </c>
      <c r="AA80" s="58">
        <f t="shared" si="9"/>
        <v>-48.429130096032758</v>
      </c>
      <c r="AB80" s="58">
        <f t="shared" si="9"/>
        <v>136.70503095184722</v>
      </c>
      <c r="AC80" s="58">
        <f t="shared" si="9"/>
        <v>-79.519374632260224</v>
      </c>
      <c r="AD80" s="59">
        <f t="shared" si="8"/>
        <v>-20.178814518219241</v>
      </c>
    </row>
    <row r="81" spans="1:30">
      <c r="A81" s="51" t="s">
        <v>31</v>
      </c>
      <c r="B81" s="51" t="s">
        <v>32</v>
      </c>
      <c r="C81" s="98" t="s">
        <v>57</v>
      </c>
      <c r="D81" s="58">
        <f t="shared" si="7"/>
        <v>343.27803212495434</v>
      </c>
      <c r="E81" s="58">
        <f t="shared" si="9"/>
        <v>-3.5171881044510656</v>
      </c>
      <c r="F81" s="58">
        <f t="shared" si="9"/>
        <v>11.677267078180506</v>
      </c>
      <c r="G81" s="58">
        <f t="shared" si="9"/>
        <v>8.6459973103569325</v>
      </c>
      <c r="H81" s="58">
        <f t="shared" si="9"/>
        <v>36.244519580270463</v>
      </c>
      <c r="I81" s="58">
        <f t="shared" si="9"/>
        <v>-44.147745949742564</v>
      </c>
      <c r="J81" s="58">
        <f t="shared" si="9"/>
        <v>-16.022856905679177</v>
      </c>
      <c r="K81" s="58">
        <f t="shared" si="9"/>
        <v>26.199267691231782</v>
      </c>
      <c r="L81" s="58">
        <f t="shared" si="9"/>
        <v>21.587580281567327</v>
      </c>
      <c r="M81" s="58">
        <f t="shared" si="9"/>
        <v>-15.913601313851515</v>
      </c>
      <c r="N81" s="58">
        <f t="shared" si="9"/>
        <v>8.771805942781441</v>
      </c>
      <c r="O81" s="58">
        <f t="shared" si="9"/>
        <v>-5.3522352779482532</v>
      </c>
      <c r="P81" s="58">
        <f t="shared" si="9"/>
        <v>-2.8760524563299725</v>
      </c>
      <c r="Q81" s="58">
        <f t="shared" si="9"/>
        <v>3.4208010340764758</v>
      </c>
      <c r="R81" s="58">
        <f t="shared" si="9"/>
        <v>23.762001518188953</v>
      </c>
      <c r="S81" s="58">
        <f t="shared" si="9"/>
        <v>25.767884341664995</v>
      </c>
      <c r="T81" s="58">
        <f t="shared" si="9"/>
        <v>2.1697234489525385</v>
      </c>
      <c r="U81" s="58">
        <f t="shared" si="9"/>
        <v>1.7530747511539886</v>
      </c>
      <c r="V81" s="58">
        <f t="shared" si="9"/>
        <v>-0.44608956049376047</v>
      </c>
      <c r="W81" s="58">
        <f t="shared" si="9"/>
        <v>23.405425793702307</v>
      </c>
      <c r="X81" s="58">
        <f t="shared" si="9"/>
        <v>-1.6894863883364621</v>
      </c>
      <c r="Y81" s="58">
        <f t="shared" si="9"/>
        <v>-16.985464100493559</v>
      </c>
      <c r="Z81" s="58">
        <f t="shared" si="9"/>
        <v>-5.1874201810850309</v>
      </c>
      <c r="AA81" s="58">
        <f t="shared" si="9"/>
        <v>-3.9328402053621261</v>
      </c>
      <c r="AB81" s="58">
        <f t="shared" si="9"/>
        <v>19.334717926478035</v>
      </c>
      <c r="AC81" s="58">
        <f t="shared" si="9"/>
        <v>31.994379472090287</v>
      </c>
      <c r="AD81" s="59">
        <f t="shared" si="8"/>
        <v>9.0211912959009055</v>
      </c>
    </row>
    <row r="82" spans="1:30">
      <c r="A82" s="51" t="s">
        <v>33</v>
      </c>
      <c r="B82" s="51" t="s">
        <v>34</v>
      </c>
      <c r="C82" s="98" t="s">
        <v>57</v>
      </c>
      <c r="D82" s="58">
        <f t="shared" si="7"/>
        <v>294.8773399617213</v>
      </c>
      <c r="E82" s="58">
        <f t="shared" si="9"/>
        <v>32.121275408750478</v>
      </c>
      <c r="F82" s="58">
        <f t="shared" si="9"/>
        <v>6.0519438706761974</v>
      </c>
      <c r="G82" s="58">
        <f t="shared" si="9"/>
        <v>49.614669209514432</v>
      </c>
      <c r="H82" s="58">
        <f t="shared" si="9"/>
        <v>9.4749699260536744</v>
      </c>
      <c r="I82" s="58">
        <f t="shared" si="9"/>
        <v>-49.498987833133825</v>
      </c>
      <c r="J82" s="58">
        <f t="shared" si="9"/>
        <v>4.1268874100823751</v>
      </c>
      <c r="K82" s="58">
        <f t="shared" si="9"/>
        <v>30.924368311370614</v>
      </c>
      <c r="L82" s="58">
        <f t="shared" si="9"/>
        <v>-9.4669778159893809</v>
      </c>
      <c r="M82" s="58">
        <f t="shared" si="9"/>
        <v>-6.6671018168494243</v>
      </c>
      <c r="N82" s="58">
        <f t="shared" si="9"/>
        <v>18.739469985950265</v>
      </c>
      <c r="O82" s="58">
        <f t="shared" si="9"/>
        <v>-39.767109023161218</v>
      </c>
      <c r="P82" s="58">
        <f t="shared" si="9"/>
        <v>-81.742975304730493</v>
      </c>
      <c r="Q82" s="58">
        <f t="shared" si="9"/>
        <v>42.950511387696025</v>
      </c>
      <c r="R82" s="58">
        <f t="shared" si="9"/>
        <v>-6.2040032578341879</v>
      </c>
      <c r="S82" s="58">
        <f t="shared" si="9"/>
        <v>-20.879760766254734</v>
      </c>
      <c r="T82" s="58">
        <f t="shared" si="9"/>
        <v>26.252614182773243</v>
      </c>
      <c r="U82" s="58">
        <f t="shared" si="9"/>
        <v>-2.3298058481228736</v>
      </c>
      <c r="V82" s="58">
        <f t="shared" si="9"/>
        <v>63.994716809755005</v>
      </c>
      <c r="W82" s="58">
        <f t="shared" si="9"/>
        <v>-2.846913220589812</v>
      </c>
      <c r="X82" s="58">
        <f t="shared" si="9"/>
        <v>-20.808631466665275</v>
      </c>
      <c r="Y82" s="58">
        <f t="shared" si="9"/>
        <v>1099.9063641609082</v>
      </c>
      <c r="Z82" s="58">
        <f t="shared" si="9"/>
        <v>4.75479962298526</v>
      </c>
      <c r="AA82" s="58">
        <f t="shared" si="9"/>
        <v>15.54531514297895</v>
      </c>
      <c r="AB82" s="58">
        <f t="shared" si="9"/>
        <v>-88.325680276281133</v>
      </c>
      <c r="AC82" s="58">
        <f t="shared" si="9"/>
        <v>-1.3183319417265267</v>
      </c>
      <c r="AD82" s="59">
        <f t="shared" si="8"/>
        <v>2.4078062575935348</v>
      </c>
    </row>
    <row r="83" spans="1:30">
      <c r="A83" s="51" t="s">
        <v>35</v>
      </c>
      <c r="B83" s="51" t="s">
        <v>36</v>
      </c>
      <c r="C83" s="98" t="s">
        <v>57</v>
      </c>
      <c r="D83" s="58">
        <f t="shared" si="7"/>
        <v>228.20645194794145</v>
      </c>
      <c r="E83" s="58">
        <f t="shared" si="9"/>
        <v>45.673390684017335</v>
      </c>
      <c r="F83" s="58">
        <f t="shared" si="9"/>
        <v>26.636579104853624</v>
      </c>
      <c r="G83" s="58">
        <f t="shared" si="9"/>
        <v>34.527584057706576</v>
      </c>
      <c r="H83" s="58">
        <f t="shared" si="9"/>
        <v>24.11950458858982</v>
      </c>
      <c r="I83" s="58">
        <f t="shared" si="9"/>
        <v>10.887822562881539</v>
      </c>
      <c r="J83" s="58">
        <f t="shared" si="9"/>
        <v>-7.4909248178387173</v>
      </c>
      <c r="K83" s="58">
        <f t="shared" si="9"/>
        <v>12.153777772377737</v>
      </c>
      <c r="L83" s="58">
        <f t="shared" si="9"/>
        <v>3.1271577183210013</v>
      </c>
      <c r="M83" s="58">
        <f t="shared" si="9"/>
        <v>-20.440489985270631</v>
      </c>
      <c r="N83" s="58">
        <f t="shared" si="9"/>
        <v>-5.6411671410216968E-2</v>
      </c>
      <c r="O83" s="58">
        <f t="shared" si="9"/>
        <v>3.8237320084620592</v>
      </c>
      <c r="P83" s="58">
        <f t="shared" si="9"/>
        <v>-11.261801159501161</v>
      </c>
      <c r="Q83" s="58">
        <f t="shared" si="9"/>
        <v>3.7829416058427228</v>
      </c>
      <c r="R83" s="58">
        <f t="shared" si="9"/>
        <v>54.30129231380235</v>
      </c>
      <c r="S83" s="58">
        <f t="shared" si="9"/>
        <v>16.677291806167148</v>
      </c>
      <c r="T83" s="58">
        <f t="shared" si="9"/>
        <v>10.351390890901484</v>
      </c>
      <c r="U83" s="58">
        <f t="shared" si="9"/>
        <v>-5.4658179701788612</v>
      </c>
      <c r="V83" s="58">
        <f t="shared" si="9"/>
        <v>12.904157576369684</v>
      </c>
      <c r="W83" s="58">
        <f t="shared" si="9"/>
        <v>-5.2888351804986229</v>
      </c>
      <c r="X83" s="58">
        <f t="shared" si="9"/>
        <v>10.061409254384373</v>
      </c>
      <c r="Y83" s="58">
        <f t="shared" si="9"/>
        <v>6.7838944701194492</v>
      </c>
      <c r="Z83" s="58">
        <f t="shared" si="9"/>
        <v>24.195164658696683</v>
      </c>
      <c r="AA83" s="58">
        <f t="shared" si="9"/>
        <v>12.209400419643401</v>
      </c>
      <c r="AB83" s="58">
        <f t="shared" si="9"/>
        <v>-2.3398859849454396</v>
      </c>
      <c r="AC83" s="58">
        <f t="shared" si="9"/>
        <v>8.7058108963217933</v>
      </c>
      <c r="AD83" s="59">
        <f t="shared" si="8"/>
        <v>13.675947537316915</v>
      </c>
    </row>
    <row r="84" spans="1:30">
      <c r="A84" s="51" t="s">
        <v>37</v>
      </c>
      <c r="B84" s="51" t="s">
        <v>38</v>
      </c>
      <c r="C84" s="98" t="s">
        <v>57</v>
      </c>
      <c r="D84" s="58">
        <f t="shared" si="7"/>
        <v>3.0189459621030323</v>
      </c>
      <c r="E84" s="58">
        <f t="shared" si="9"/>
        <v>18.709288964015798</v>
      </c>
      <c r="F84" s="58">
        <f t="shared" si="9"/>
        <v>96.170256123346434</v>
      </c>
      <c r="G84" s="58">
        <f t="shared" si="9"/>
        <v>31.946971633361187</v>
      </c>
      <c r="H84" s="58">
        <f t="shared" si="9"/>
        <v>29.489574850440647</v>
      </c>
      <c r="I84" s="58">
        <f t="shared" si="9"/>
        <v>-28.978735919742078</v>
      </c>
      <c r="J84" s="58">
        <f t="shared" si="9"/>
        <v>-19.299278371489521</v>
      </c>
      <c r="K84" s="58">
        <f t="shared" si="9"/>
        <v>-29.360887554694287</v>
      </c>
      <c r="L84" s="58">
        <f t="shared" si="9"/>
        <v>173.17280597760305</v>
      </c>
      <c r="M84" s="58">
        <f t="shared" si="9"/>
        <v>-12.115726966751453</v>
      </c>
      <c r="N84" s="58">
        <f t="shared" si="9"/>
        <v>-44.422307178783704</v>
      </c>
      <c r="O84" s="58">
        <f t="shared" si="9"/>
        <v>-27.636102864744373</v>
      </c>
      <c r="P84" s="58">
        <f t="shared" si="9"/>
        <v>-17.247881582931825</v>
      </c>
      <c r="Q84" s="58">
        <f t="shared" si="9"/>
        <v>0.79640548135513711</v>
      </c>
      <c r="R84" s="58">
        <f t="shared" si="9"/>
        <v>-29.273148806824722</v>
      </c>
      <c r="S84" s="58">
        <f t="shared" si="9"/>
        <v>-15.532698279486269</v>
      </c>
      <c r="T84" s="58">
        <f t="shared" si="9"/>
        <v>5.5529479801451629</v>
      </c>
      <c r="U84" s="58">
        <f t="shared" si="9"/>
        <v>-8.759786469350388</v>
      </c>
      <c r="V84" s="58">
        <f t="shared" si="9"/>
        <v>-5.8555918786265266</v>
      </c>
      <c r="W84" s="58">
        <f t="shared" si="9"/>
        <v>-17.139254913502285</v>
      </c>
      <c r="X84" s="58">
        <f t="shared" si="9"/>
        <v>-47.385416662871727</v>
      </c>
      <c r="Y84" s="58">
        <f t="shared" si="9"/>
        <v>-45.053052115150237</v>
      </c>
      <c r="Z84" s="58">
        <f t="shared" si="9"/>
        <v>-24.2182307635629</v>
      </c>
      <c r="AA84" s="58">
        <f t="shared" si="9"/>
        <v>-85.64437773366258</v>
      </c>
      <c r="AB84" s="58">
        <f t="shared" si="9"/>
        <v>288.44930768344972</v>
      </c>
      <c r="AC84" s="58">
        <f t="shared" si="9"/>
        <v>-99.945728029367913</v>
      </c>
      <c r="AD84" s="59">
        <f t="shared" si="8"/>
        <v>-31.289670248826297</v>
      </c>
    </row>
    <row r="85" spans="1:30">
      <c r="A85" s="51" t="s">
        <v>39</v>
      </c>
      <c r="B85" s="51" t="s">
        <v>40</v>
      </c>
      <c r="C85" s="98" t="s">
        <v>57</v>
      </c>
      <c r="D85" s="58">
        <f t="shared" si="7"/>
        <v>94.690761404052182</v>
      </c>
      <c r="E85" s="58">
        <f t="shared" si="9"/>
        <v>49.306598115442455</v>
      </c>
      <c r="F85" s="58">
        <f t="shared" si="9"/>
        <v>63.783707252590915</v>
      </c>
      <c r="G85" s="58">
        <f t="shared" si="9"/>
        <v>93.846817294426188</v>
      </c>
      <c r="H85" s="58">
        <f t="shared" si="9"/>
        <v>188.93817691367587</v>
      </c>
      <c r="I85" s="58">
        <f t="shared" si="9"/>
        <v>-13.422495386303808</v>
      </c>
      <c r="J85" s="58">
        <f t="shared" si="9"/>
        <v>-45.006869741003378</v>
      </c>
      <c r="K85" s="58">
        <f t="shared" si="9"/>
        <v>-8.8922599370547744</v>
      </c>
      <c r="L85" s="58">
        <f t="shared" si="9"/>
        <v>76.468851386941708</v>
      </c>
      <c r="M85" s="58">
        <f t="shared" si="9"/>
        <v>37.528426866441777</v>
      </c>
      <c r="N85" s="58">
        <f t="shared" si="9"/>
        <v>70.519632346525441</v>
      </c>
      <c r="O85" s="58">
        <f t="shared" si="9"/>
        <v>-5.6852931963219362</v>
      </c>
      <c r="P85" s="58">
        <f t="shared" si="9"/>
        <v>40.405011403122103</v>
      </c>
      <c r="Q85" s="58">
        <f t="shared" si="9"/>
        <v>-25.008564295562934</v>
      </c>
      <c r="R85" s="58">
        <f t="shared" si="9"/>
        <v>28.468416083602619</v>
      </c>
      <c r="S85" s="58">
        <f t="shared" si="9"/>
        <v>8.9260384415151179</v>
      </c>
      <c r="T85" s="58">
        <f t="shared" si="9"/>
        <v>9.5546329566073922</v>
      </c>
      <c r="U85" s="58">
        <f t="shared" si="9"/>
        <v>22.174899165522689</v>
      </c>
      <c r="V85" s="58">
        <f t="shared" si="9"/>
        <v>-4.6752149937483836</v>
      </c>
      <c r="W85" s="58">
        <f t="shared" si="9"/>
        <v>-4.5051359237122597</v>
      </c>
      <c r="X85" s="58">
        <f t="shared" si="9"/>
        <v>28.713808340567397</v>
      </c>
      <c r="Y85" s="58">
        <f t="shared" si="9"/>
        <v>15.342710654184046</v>
      </c>
      <c r="Z85" s="58">
        <f t="shared" si="9"/>
        <v>19.251579856169414</v>
      </c>
      <c r="AA85" s="58">
        <f t="shared" si="9"/>
        <v>5.6770782021099251</v>
      </c>
      <c r="AB85" s="58">
        <f t="shared" si="9"/>
        <v>-10.724167420346035</v>
      </c>
      <c r="AC85" s="58">
        <f t="shared" si="9"/>
        <v>59.641712888960768</v>
      </c>
      <c r="AD85" s="59">
        <f t="shared" si="8"/>
        <v>22.031089837261831</v>
      </c>
    </row>
    <row r="86" spans="1:30">
      <c r="A86" s="51" t="s">
        <v>41</v>
      </c>
      <c r="B86" s="51" t="s">
        <v>42</v>
      </c>
      <c r="C86" s="98" t="s">
        <v>57</v>
      </c>
      <c r="D86" s="58">
        <f t="shared" si="7"/>
        <v>5.8891073553422473</v>
      </c>
      <c r="E86" s="58">
        <f t="shared" si="9"/>
        <v>32.75292216586115</v>
      </c>
      <c r="F86" s="58">
        <f t="shared" si="9"/>
        <v>23.621052283954299</v>
      </c>
      <c r="G86" s="58">
        <f t="shared" si="9"/>
        <v>-2.035581107645811</v>
      </c>
      <c r="H86" s="58">
        <f t="shared" si="9"/>
        <v>17.639959122119194</v>
      </c>
      <c r="I86" s="58">
        <f t="shared" si="9"/>
        <v>30.56391750017545</v>
      </c>
      <c r="J86" s="58">
        <f t="shared" si="9"/>
        <v>-7.4197291988771497</v>
      </c>
      <c r="K86" s="58">
        <f t="shared" si="9"/>
        <v>8.7606764906253716</v>
      </c>
      <c r="L86" s="58">
        <f t="shared" si="9"/>
        <v>8.3084006211689285</v>
      </c>
      <c r="M86" s="58">
        <f t="shared" si="9"/>
        <v>-5.8546985151106838</v>
      </c>
      <c r="N86" s="58">
        <f t="shared" si="9"/>
        <v>11.231526306518887</v>
      </c>
      <c r="O86" s="58">
        <f t="shared" si="9"/>
        <v>24.304165088810393</v>
      </c>
      <c r="P86" s="58">
        <f t="shared" si="9"/>
        <v>51.175671744678368</v>
      </c>
      <c r="Q86" s="58">
        <f t="shared" si="9"/>
        <v>-2.8828185079803319</v>
      </c>
      <c r="R86" s="58">
        <f t="shared" si="9"/>
        <v>18.497579111330381</v>
      </c>
      <c r="S86" s="58">
        <f t="shared" si="9"/>
        <v>10.265317974675582</v>
      </c>
      <c r="T86" s="58">
        <f t="shared" si="9"/>
        <v>26.053984914610879</v>
      </c>
      <c r="U86" s="58">
        <f t="shared" si="9"/>
        <v>36.160150889433851</v>
      </c>
      <c r="V86" s="58">
        <f t="shared" si="9"/>
        <v>-1.8698933058258547</v>
      </c>
      <c r="W86" s="58">
        <f t="shared" si="9"/>
        <v>2.0906337741745062</v>
      </c>
      <c r="X86" s="58">
        <f t="shared" si="9"/>
        <v>40.841603623620784</v>
      </c>
      <c r="Y86" s="58">
        <f t="shared" si="9"/>
        <v>31.873964369841673</v>
      </c>
      <c r="Z86" s="58">
        <f t="shared" si="9"/>
        <v>15.452189771479311</v>
      </c>
      <c r="AA86" s="58">
        <f t="shared" si="9"/>
        <v>-8.6394192650913197</v>
      </c>
      <c r="AB86" s="58">
        <f t="shared" si="9"/>
        <v>-16.534577101379227</v>
      </c>
      <c r="AC86" s="58">
        <f t="shared" si="9"/>
        <v>10.20787738493776</v>
      </c>
      <c r="AD86" s="59">
        <f t="shared" si="8"/>
        <v>12.14148698525949</v>
      </c>
    </row>
    <row r="87" spans="1:30">
      <c r="A87" s="51" t="s">
        <v>43</v>
      </c>
      <c r="B87" s="51" t="s">
        <v>44</v>
      </c>
      <c r="C87" s="98" t="s">
        <v>57</v>
      </c>
      <c r="D87" s="58">
        <f t="shared" si="7"/>
        <v>32.290526347500844</v>
      </c>
      <c r="E87" s="58">
        <f t="shared" si="9"/>
        <v>11.900352315847584</v>
      </c>
      <c r="F87" s="58">
        <f t="shared" si="9"/>
        <v>36.794754042382181</v>
      </c>
      <c r="G87" s="58">
        <f t="shared" si="9"/>
        <v>-4.6885478602186055</v>
      </c>
      <c r="H87" s="58">
        <f t="shared" si="9"/>
        <v>14.538439573023581</v>
      </c>
      <c r="I87" s="58">
        <f t="shared" si="9"/>
        <v>1.0555142295629878</v>
      </c>
      <c r="J87" s="58">
        <f t="shared" si="9"/>
        <v>-18.160565785832546</v>
      </c>
      <c r="K87" s="58">
        <f t="shared" si="9"/>
        <v>-16.579520309666137</v>
      </c>
      <c r="L87" s="58">
        <f t="shared" si="9"/>
        <v>-19.275372581640752</v>
      </c>
      <c r="M87" s="58">
        <f t="shared" si="9"/>
        <v>-16.71718331581539</v>
      </c>
      <c r="N87" s="58">
        <f t="shared" si="9"/>
        <v>8.3699699741656417</v>
      </c>
      <c r="O87" s="58">
        <f t="shared" si="9"/>
        <v>86.616006166474477</v>
      </c>
      <c r="P87" s="58">
        <f t="shared" si="9"/>
        <v>32.564040162991887</v>
      </c>
      <c r="Q87" s="58">
        <f t="shared" si="9"/>
        <v>-32.422492564585653</v>
      </c>
      <c r="R87" s="58">
        <f t="shared" si="9"/>
        <v>-2.4351054272477057</v>
      </c>
      <c r="S87" s="58">
        <f t="shared" si="9"/>
        <v>-6.2032551301606986</v>
      </c>
      <c r="T87" s="58">
        <f t="shared" si="9"/>
        <v>31.354487296038144</v>
      </c>
      <c r="U87" s="58">
        <f t="shared" si="9"/>
        <v>10.828954411294148</v>
      </c>
      <c r="V87" s="58">
        <f t="shared" si="9"/>
        <v>3.6239702883046618</v>
      </c>
      <c r="W87" s="58">
        <f t="shared" si="9"/>
        <v>22.757985313921196</v>
      </c>
      <c r="X87" s="58">
        <f t="shared" si="9"/>
        <v>-24.22870801240326</v>
      </c>
      <c r="Y87" s="58">
        <f t="shared" si="9"/>
        <v>0.43707167299902494</v>
      </c>
      <c r="Z87" s="58">
        <f t="shared" si="9"/>
        <v>17.201237203478485</v>
      </c>
      <c r="AA87" s="58">
        <f t="shared" si="9"/>
        <v>-9.4177582897959411</v>
      </c>
      <c r="AB87" s="58">
        <f t="shared" si="9"/>
        <v>-71.342660964944642</v>
      </c>
      <c r="AC87" s="58">
        <f t="shared" si="9"/>
        <v>1.7801095713850117</v>
      </c>
      <c r="AD87" s="59">
        <f t="shared" si="8"/>
        <v>-1.0997395512622461</v>
      </c>
    </row>
    <row r="88" spans="1:30">
      <c r="A88" s="51" t="s">
        <v>45</v>
      </c>
      <c r="B88" s="51" t="s">
        <v>46</v>
      </c>
      <c r="C88" s="98" t="s">
        <v>57</v>
      </c>
      <c r="D88" s="58">
        <f t="shared" si="7"/>
        <v>46.481231603848613</v>
      </c>
      <c r="E88" s="58">
        <f t="shared" ref="E88:AC92" si="10">E30/D30*100-100</f>
        <v>33.128092713181417</v>
      </c>
      <c r="F88" s="58">
        <f t="shared" si="10"/>
        <v>15.916316890509236</v>
      </c>
      <c r="G88" s="58">
        <f t="shared" si="10"/>
        <v>13.185646890286407</v>
      </c>
      <c r="H88" s="58">
        <f t="shared" si="10"/>
        <v>22.448341409623907</v>
      </c>
      <c r="I88" s="58">
        <f t="shared" si="10"/>
        <v>7.9878196577103324</v>
      </c>
      <c r="J88" s="58">
        <f t="shared" si="10"/>
        <v>16.223058897754655</v>
      </c>
      <c r="K88" s="58">
        <f t="shared" si="10"/>
        <v>18.676927560854281</v>
      </c>
      <c r="L88" s="58">
        <f t="shared" si="10"/>
        <v>11.847875029567831</v>
      </c>
      <c r="M88" s="58">
        <f t="shared" si="10"/>
        <v>24.309452878332621</v>
      </c>
      <c r="N88" s="58">
        <f t="shared" si="10"/>
        <v>7.196268179243944</v>
      </c>
      <c r="O88" s="58">
        <f t="shared" si="10"/>
        <v>13.698745036565512</v>
      </c>
      <c r="P88" s="58">
        <f t="shared" si="10"/>
        <v>10.321702958203332</v>
      </c>
      <c r="Q88" s="58">
        <f t="shared" si="10"/>
        <v>0.99235308011952839</v>
      </c>
      <c r="R88" s="58">
        <f t="shared" si="10"/>
        <v>15.098913535488762</v>
      </c>
      <c r="S88" s="58">
        <f t="shared" si="10"/>
        <v>3.9611800798532926</v>
      </c>
      <c r="T88" s="58">
        <f t="shared" si="10"/>
        <v>2.0866463196444869</v>
      </c>
      <c r="U88" s="58">
        <f t="shared" si="10"/>
        <v>8.7014664557169397</v>
      </c>
      <c r="V88" s="58">
        <f t="shared" si="10"/>
        <v>12.0773404930749</v>
      </c>
      <c r="W88" s="58">
        <f t="shared" si="10"/>
        <v>9.5086356537508152</v>
      </c>
      <c r="X88" s="58">
        <f t="shared" si="10"/>
        <v>8.3397988451378637</v>
      </c>
      <c r="Y88" s="58">
        <f t="shared" si="10"/>
        <v>2.4424817744924638</v>
      </c>
      <c r="Z88" s="58">
        <f t="shared" si="10"/>
        <v>13.180742098280376</v>
      </c>
      <c r="AA88" s="58">
        <f t="shared" si="10"/>
        <v>0.36869340963376374</v>
      </c>
      <c r="AB88" s="58">
        <f t="shared" si="10"/>
        <v>2.9762706856844829</v>
      </c>
      <c r="AC88" s="58">
        <f t="shared" si="10"/>
        <v>12.661359559176361</v>
      </c>
      <c r="AD88" s="59">
        <f t="shared" si="8"/>
        <v>11.936672471515749</v>
      </c>
    </row>
    <row r="89" spans="1:30">
      <c r="A89" s="51" t="s">
        <v>47</v>
      </c>
      <c r="B89" s="51" t="s">
        <v>48</v>
      </c>
      <c r="C89" s="98" t="s">
        <v>57</v>
      </c>
      <c r="D89" s="58">
        <f t="shared" si="7"/>
        <v>-11.930239705221908</v>
      </c>
      <c r="E89" s="58">
        <f t="shared" si="10"/>
        <v>15.844495759534908</v>
      </c>
      <c r="F89" s="58">
        <f t="shared" si="10"/>
        <v>38.739915274251615</v>
      </c>
      <c r="G89" s="58">
        <f t="shared" si="10"/>
        <v>51.955595008404458</v>
      </c>
      <c r="H89" s="58">
        <f t="shared" si="10"/>
        <v>43.139831547148219</v>
      </c>
      <c r="I89" s="58">
        <f t="shared" si="10"/>
        <v>50.175521937573052</v>
      </c>
      <c r="J89" s="58">
        <f t="shared" si="10"/>
        <v>-10.400302583386107</v>
      </c>
      <c r="K89" s="58">
        <f t="shared" si="10"/>
        <v>23.839835808454239</v>
      </c>
      <c r="L89" s="58">
        <f t="shared" si="10"/>
        <v>51.654118854041968</v>
      </c>
      <c r="M89" s="58">
        <f t="shared" si="10"/>
        <v>-42.237190132604255</v>
      </c>
      <c r="N89" s="58">
        <f t="shared" si="10"/>
        <v>50.689469313248878</v>
      </c>
      <c r="O89" s="58">
        <f t="shared" si="10"/>
        <v>12.228125507144668</v>
      </c>
      <c r="P89" s="58">
        <f t="shared" si="10"/>
        <v>-40.284078193343987</v>
      </c>
      <c r="Q89" s="58">
        <f t="shared" si="10"/>
        <v>5.8965787098051834</v>
      </c>
      <c r="R89" s="58">
        <f t="shared" si="10"/>
        <v>-2.6451004006662657</v>
      </c>
      <c r="S89" s="58">
        <f t="shared" si="10"/>
        <v>-11.823706681123042</v>
      </c>
      <c r="T89" s="58">
        <f t="shared" si="10"/>
        <v>-7.5407587854643907</v>
      </c>
      <c r="U89" s="58">
        <f t="shared" si="10"/>
        <v>4.2740495003048125</v>
      </c>
      <c r="V89" s="58">
        <f t="shared" si="10"/>
        <v>7.893428179456194</v>
      </c>
      <c r="W89" s="58">
        <f t="shared" si="10"/>
        <v>1.2486875414345491</v>
      </c>
      <c r="X89" s="58">
        <f t="shared" si="10"/>
        <v>-7.3921429503204195</v>
      </c>
      <c r="Y89" s="58">
        <f t="shared" si="10"/>
        <v>-10.59115159468152</v>
      </c>
      <c r="Z89" s="58">
        <f t="shared" si="10"/>
        <v>5.1274781953809452</v>
      </c>
      <c r="AA89" s="58">
        <f t="shared" si="10"/>
        <v>-4.0743797483760602</v>
      </c>
      <c r="AB89" s="58">
        <f t="shared" si="10"/>
        <v>-9.5704416846076441</v>
      </c>
      <c r="AC89" s="58">
        <f t="shared" si="10"/>
        <v>20.680447798676965</v>
      </c>
      <c r="AD89" s="59">
        <f t="shared" si="8"/>
        <v>5.2289665100126399</v>
      </c>
    </row>
    <row r="90" spans="1:30">
      <c r="A90" s="51" t="s">
        <v>49</v>
      </c>
      <c r="B90" s="51" t="s">
        <v>50</v>
      </c>
      <c r="C90" s="98" t="s">
        <v>57</v>
      </c>
      <c r="D90" s="58">
        <f t="shared" si="7"/>
        <v>16.316110517364123</v>
      </c>
      <c r="E90" s="58">
        <f t="shared" si="10"/>
        <v>29.554076439447954</v>
      </c>
      <c r="F90" s="58">
        <f t="shared" si="10"/>
        <v>-8.912450109836584</v>
      </c>
      <c r="G90" s="58">
        <f t="shared" si="10"/>
        <v>9.268421753002599</v>
      </c>
      <c r="H90" s="58">
        <f t="shared" si="10"/>
        <v>-24.503259397762648</v>
      </c>
      <c r="I90" s="58">
        <f t="shared" si="10"/>
        <v>26.434811706314633</v>
      </c>
      <c r="J90" s="58">
        <f t="shared" si="10"/>
        <v>118.5352630780188</v>
      </c>
      <c r="K90" s="58">
        <f t="shared" si="10"/>
        <v>-16.5823651157082</v>
      </c>
      <c r="L90" s="58">
        <f t="shared" si="10"/>
        <v>8.8829906922333493</v>
      </c>
      <c r="M90" s="58">
        <f t="shared" si="10"/>
        <v>5.0157858806467459</v>
      </c>
      <c r="N90" s="58">
        <f t="shared" si="10"/>
        <v>-3.0881999810117122</v>
      </c>
      <c r="O90" s="58">
        <f t="shared" si="10"/>
        <v>-29.436350147736007</v>
      </c>
      <c r="P90" s="58">
        <f t="shared" si="10"/>
        <v>17.410771154696363</v>
      </c>
      <c r="Q90" s="58">
        <f t="shared" si="10"/>
        <v>-16.88638232146063</v>
      </c>
      <c r="R90" s="58">
        <f t="shared" si="10"/>
        <v>20.786221468655157</v>
      </c>
      <c r="S90" s="58">
        <f t="shared" si="10"/>
        <v>2.5213302782670866</v>
      </c>
      <c r="T90" s="58">
        <f t="shared" si="10"/>
        <v>50.575454211445333</v>
      </c>
      <c r="U90" s="58">
        <f t="shared" si="10"/>
        <v>14.821516440900012</v>
      </c>
      <c r="V90" s="58">
        <f t="shared" si="10"/>
        <v>-10.79052984934404</v>
      </c>
      <c r="W90" s="58">
        <f t="shared" si="10"/>
        <v>-10.271885542331816</v>
      </c>
      <c r="X90" s="58">
        <f t="shared" si="10"/>
        <v>8.4071616765259591</v>
      </c>
      <c r="Y90" s="58">
        <f t="shared" si="10"/>
        <v>-10.622462558393835</v>
      </c>
      <c r="Z90" s="58">
        <f t="shared" si="10"/>
        <v>-4.1102888665045896</v>
      </c>
      <c r="AA90" s="58">
        <f t="shared" si="10"/>
        <v>7.1708735970386499</v>
      </c>
      <c r="AB90" s="58">
        <f t="shared" si="10"/>
        <v>35.355095700536793</v>
      </c>
      <c r="AC90" s="58">
        <f t="shared" si="10"/>
        <v>4.6977393723738601</v>
      </c>
      <c r="AD90" s="59">
        <f t="shared" si="8"/>
        <v>5.9946544080758315</v>
      </c>
    </row>
    <row r="91" spans="1:30">
      <c r="A91" s="51" t="s">
        <v>51</v>
      </c>
      <c r="B91" s="51" t="s">
        <v>52</v>
      </c>
      <c r="C91" s="98" t="s">
        <v>57</v>
      </c>
      <c r="D91" s="58">
        <f t="shared" si="7"/>
        <v>51.88953056174239</v>
      </c>
      <c r="E91" s="58">
        <f t="shared" si="10"/>
        <v>59.732076533548991</v>
      </c>
      <c r="F91" s="58">
        <f t="shared" si="10"/>
        <v>34.314874119602024</v>
      </c>
      <c r="G91" s="58">
        <f t="shared" si="10"/>
        <v>18.445996056503233</v>
      </c>
      <c r="H91" s="58">
        <f t="shared" si="10"/>
        <v>20.319672103008912</v>
      </c>
      <c r="I91" s="58">
        <f t="shared" si="10"/>
        <v>18.521016113654667</v>
      </c>
      <c r="J91" s="58">
        <f t="shared" si="10"/>
        <v>2.8634765842858059</v>
      </c>
      <c r="K91" s="58">
        <f t="shared" si="10"/>
        <v>-7.8182310662785994</v>
      </c>
      <c r="L91" s="58">
        <f t="shared" si="10"/>
        <v>8.3074907112747383</v>
      </c>
      <c r="M91" s="58">
        <f t="shared" si="10"/>
        <v>39.693887437383779</v>
      </c>
      <c r="N91" s="58">
        <f t="shared" si="10"/>
        <v>22.788259700668803</v>
      </c>
      <c r="O91" s="58">
        <f t="shared" si="10"/>
        <v>-11.77376008080121</v>
      </c>
      <c r="P91" s="58">
        <f t="shared" si="10"/>
        <v>3.5696050968221584</v>
      </c>
      <c r="Q91" s="58">
        <f t="shared" si="10"/>
        <v>-16.184861682340582</v>
      </c>
      <c r="R91" s="58">
        <f t="shared" si="10"/>
        <v>33.315006119256594</v>
      </c>
      <c r="S91" s="58">
        <f t="shared" si="10"/>
        <v>5.1208766573039668</v>
      </c>
      <c r="T91" s="58">
        <f t="shared" si="10"/>
        <v>10.319172335903005</v>
      </c>
      <c r="U91" s="58">
        <f t="shared" si="10"/>
        <v>9.8387237624078381</v>
      </c>
      <c r="V91" s="58">
        <f t="shared" si="10"/>
        <v>14.780808034972239</v>
      </c>
      <c r="W91" s="58">
        <f t="shared" si="10"/>
        <v>0.77729152162511639</v>
      </c>
      <c r="X91" s="58">
        <f t="shared" si="10"/>
        <v>2.2077415403056762</v>
      </c>
      <c r="Y91" s="58">
        <f t="shared" si="10"/>
        <v>7.1098447683582719</v>
      </c>
      <c r="Z91" s="58">
        <f t="shared" si="10"/>
        <v>5.5059444448129824</v>
      </c>
      <c r="AA91" s="58">
        <f t="shared" si="10"/>
        <v>4.4331098852745896</v>
      </c>
      <c r="AB91" s="58">
        <f t="shared" si="10"/>
        <v>-16.168898068912441</v>
      </c>
      <c r="AC91" s="58">
        <f t="shared" si="10"/>
        <v>3.9252396138110583</v>
      </c>
      <c r="AD91" s="59">
        <f t="shared" si="8"/>
        <v>10.638872234619143</v>
      </c>
    </row>
    <row r="92" spans="1:30">
      <c r="B92" s="51" t="s">
        <v>53</v>
      </c>
      <c r="C92" s="98" t="s">
        <v>57</v>
      </c>
      <c r="D92" s="58">
        <f t="shared" si="7"/>
        <v>80.596838077252642</v>
      </c>
      <c r="E92" s="58">
        <f t="shared" si="10"/>
        <v>25.621533963022245</v>
      </c>
      <c r="F92" s="58">
        <f t="shared" si="10"/>
        <v>17.096554956035789</v>
      </c>
      <c r="G92" s="58">
        <f t="shared" si="10"/>
        <v>22.907413140527467</v>
      </c>
      <c r="H92" s="58">
        <f t="shared" si="10"/>
        <v>29.126230174687038</v>
      </c>
      <c r="I92" s="58">
        <f t="shared" si="10"/>
        <v>-3.5959489790692345</v>
      </c>
      <c r="J92" s="58">
        <f t="shared" si="10"/>
        <v>-2.5971052100487526</v>
      </c>
      <c r="K92" s="58">
        <f t="shared" si="10"/>
        <v>1.5346442936461813E-2</v>
      </c>
      <c r="L92" s="58">
        <f t="shared" si="10"/>
        <v>11.374004181640046</v>
      </c>
      <c r="M92" s="58">
        <f t="shared" si="10"/>
        <v>3.0327249404510326</v>
      </c>
      <c r="N92" s="58">
        <f t="shared" si="10"/>
        <v>16.674283538411146</v>
      </c>
      <c r="O92" s="58">
        <f t="shared" si="10"/>
        <v>10.485654160196603</v>
      </c>
      <c r="P92" s="58">
        <f t="shared" si="10"/>
        <v>2.8157772421875507</v>
      </c>
      <c r="Q92" s="58">
        <f t="shared" si="10"/>
        <v>-14.374156017618674</v>
      </c>
      <c r="R92" s="58">
        <f t="shared" si="10"/>
        <v>21.65545272454446</v>
      </c>
      <c r="S92" s="58">
        <f t="shared" si="10"/>
        <v>2.4303314414540864</v>
      </c>
      <c r="T92" s="58">
        <f t="shared" si="10"/>
        <v>5.1298063471013364</v>
      </c>
      <c r="U92" s="58">
        <f t="shared" si="10"/>
        <v>2.6279950140256148</v>
      </c>
      <c r="V92" s="58">
        <f t="shared" si="10"/>
        <v>14.595911513088495</v>
      </c>
      <c r="W92" s="58">
        <f t="shared" si="10"/>
        <v>18.999680137700054</v>
      </c>
      <c r="X92" s="58">
        <f t="shared" si="10"/>
        <v>-4.9510185943058929</v>
      </c>
      <c r="Y92" s="58">
        <f t="shared" si="10"/>
        <v>-11.976114530186308</v>
      </c>
      <c r="Z92" s="58">
        <f t="shared" si="10"/>
        <v>6.6004866556742741</v>
      </c>
      <c r="AA92" s="58">
        <f t="shared" si="10"/>
        <v>1.6343459813898988</v>
      </c>
      <c r="AB92" s="58">
        <f t="shared" si="10"/>
        <v>-3.4817696608291442</v>
      </c>
      <c r="AC92" s="58">
        <f t="shared" si="10"/>
        <v>10.950748161336548</v>
      </c>
      <c r="AD92" s="59">
        <f t="shared" si="8"/>
        <v>8.5564625042966185</v>
      </c>
    </row>
    <row r="93" spans="1:30" ht="14" thickBot="1">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row>
    <row r="94" spans="1:30" ht="14" thickTop="1">
      <c r="A94" s="138" t="s">
        <v>506</v>
      </c>
      <c r="B94" s="139"/>
      <c r="C94" s="139"/>
      <c r="D94" s="139"/>
      <c r="E94" s="139"/>
      <c r="F94" s="139"/>
      <c r="G94" s="139"/>
      <c r="H94" s="139"/>
      <c r="I94" s="139"/>
      <c r="J94" s="139"/>
      <c r="K94" s="139"/>
      <c r="L94" s="139"/>
      <c r="M94" s="139"/>
      <c r="N94" s="139"/>
      <c r="O94" s="139"/>
      <c r="P94" s="139"/>
      <c r="Q94" s="139"/>
      <c r="R94" s="139"/>
      <c r="S94" s="139"/>
      <c r="T94" s="139"/>
      <c r="U94" s="139"/>
      <c r="V94" s="139"/>
      <c r="W94" s="139"/>
      <c r="X94" s="139"/>
      <c r="Y94" s="139"/>
      <c r="Z94" s="139"/>
      <c r="AA94" s="139"/>
      <c r="AB94" s="139"/>
      <c r="AC94" s="139"/>
      <c r="AD94" s="139"/>
    </row>
  </sheetData>
  <mergeCells count="6">
    <mergeCell ref="A94:AD94"/>
    <mergeCell ref="A2:AD2"/>
    <mergeCell ref="A4:AD4"/>
    <mergeCell ref="C7:AD7"/>
    <mergeCell ref="C36:AD36"/>
    <mergeCell ref="C65:AD65"/>
  </mergeCells>
  <hyperlinks>
    <hyperlink ref="A1" location="ÍNDICE!A1" display="ÍNDICE" xr:uid="{00000000-0004-0000-0A00-000000000000}"/>
  </hyperlinks>
  <pageMargins left="0.75" right="0.75" top="1" bottom="1" header="0.5" footer="0.5"/>
  <pageSetup paperSize="9" orientation="portrait" horizontalDpi="4294967292" verticalDpi="4294967292"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F96"/>
  <sheetViews>
    <sheetView zoomScaleNormal="100" workbookViewId="0"/>
  </sheetViews>
  <sheetFormatPr baseColWidth="10" defaultColWidth="11.5" defaultRowHeight="13"/>
  <cols>
    <col min="1" max="1" width="13.83203125" style="44" customWidth="1"/>
    <col min="2" max="2" width="35.83203125" style="44" customWidth="1"/>
    <col min="3" max="29" width="11.5" style="44" customWidth="1"/>
    <col min="30" max="30" width="12" style="44" bestFit="1" customWidth="1"/>
    <col min="31" max="16384" width="11.5" style="44"/>
  </cols>
  <sheetData>
    <row r="1" spans="1:32">
      <c r="A1" s="174" t="s">
        <v>60</v>
      </c>
    </row>
    <row r="2" spans="1:32">
      <c r="A2" s="140" t="s">
        <v>63</v>
      </c>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row>
    <row r="3" spans="1:32">
      <c r="A3" s="115"/>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32"/>
      <c r="AC3" s="133"/>
    </row>
    <row r="4" spans="1:32">
      <c r="A4" s="140" t="s">
        <v>500</v>
      </c>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row>
    <row r="5" spans="1:32" ht="14" thickBot="1">
      <c r="A5" s="46"/>
      <c r="B5" s="46"/>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row>
    <row r="6" spans="1:32" ht="14" thickTop="1">
      <c r="C6" s="48">
        <v>1995</v>
      </c>
      <c r="D6" s="48">
        <v>1996</v>
      </c>
      <c r="E6" s="48">
        <v>1997</v>
      </c>
      <c r="F6" s="48">
        <v>1998</v>
      </c>
      <c r="G6" s="48">
        <v>1999</v>
      </c>
      <c r="H6" s="48">
        <v>2000</v>
      </c>
      <c r="I6" s="48">
        <v>2001</v>
      </c>
      <c r="J6" s="48">
        <v>2002</v>
      </c>
      <c r="K6" s="48">
        <v>2003</v>
      </c>
      <c r="L6" s="48">
        <v>2004</v>
      </c>
      <c r="M6" s="48">
        <v>2005</v>
      </c>
      <c r="N6" s="48">
        <v>2006</v>
      </c>
      <c r="O6" s="48">
        <v>2007</v>
      </c>
      <c r="P6" s="48">
        <v>2008</v>
      </c>
      <c r="Q6" s="48">
        <v>2009</v>
      </c>
      <c r="R6" s="48">
        <v>2010</v>
      </c>
      <c r="S6" s="48">
        <v>2011</v>
      </c>
      <c r="T6" s="48">
        <v>2012</v>
      </c>
      <c r="U6" s="48">
        <v>2013</v>
      </c>
      <c r="V6" s="48">
        <v>2014</v>
      </c>
      <c r="W6" s="48">
        <v>2015</v>
      </c>
      <c r="X6" s="48">
        <v>2016</v>
      </c>
      <c r="Y6" s="48">
        <v>2017</v>
      </c>
      <c r="Z6" s="48">
        <v>2018</v>
      </c>
      <c r="AA6" s="48">
        <v>2019</v>
      </c>
      <c r="AB6" s="48">
        <v>2020</v>
      </c>
      <c r="AC6" s="48">
        <v>2021</v>
      </c>
      <c r="AD6" s="48" t="s">
        <v>505</v>
      </c>
    </row>
    <row r="7" spans="1:32" ht="14" thickBot="1">
      <c r="A7" s="62"/>
      <c r="B7" s="62"/>
      <c r="C7" s="141" t="s">
        <v>2</v>
      </c>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row>
    <row r="8" spans="1:32" ht="14" thickTop="1">
      <c r="C8" s="45"/>
      <c r="D8" s="45"/>
      <c r="E8" s="45"/>
      <c r="F8" s="45"/>
      <c r="G8" s="45"/>
      <c r="H8" s="45"/>
      <c r="I8" s="45"/>
      <c r="J8" s="45"/>
      <c r="K8" s="45"/>
    </row>
    <row r="9" spans="1:32">
      <c r="A9" s="63" t="s">
        <v>3</v>
      </c>
      <c r="B9" s="63" t="s">
        <v>4</v>
      </c>
      <c r="C9" s="64">
        <v>34.067166999999998</v>
      </c>
      <c r="D9" s="64">
        <v>37.199922000000001</v>
      </c>
      <c r="E9" s="64">
        <v>79.948950999999994</v>
      </c>
      <c r="F9" s="64">
        <v>75.135093999999995</v>
      </c>
      <c r="G9" s="64">
        <v>59.249088999999998</v>
      </c>
      <c r="H9" s="64">
        <v>87.972318999999999</v>
      </c>
      <c r="I9" s="64">
        <v>80.970063999999994</v>
      </c>
      <c r="J9" s="64">
        <v>51.934168999999997</v>
      </c>
      <c r="K9" s="64">
        <v>36.312294999999999</v>
      </c>
      <c r="L9" s="64">
        <v>29.871191</v>
      </c>
      <c r="M9" s="64">
        <v>24.783383000000001</v>
      </c>
      <c r="N9" s="64">
        <v>60.146610000000003</v>
      </c>
      <c r="O9" s="64">
        <v>67.245000000000005</v>
      </c>
      <c r="P9" s="64">
        <v>44.962924000000001</v>
      </c>
      <c r="Q9" s="65">
        <v>22.991564</v>
      </c>
      <c r="R9" s="66">
        <v>28.998915</v>
      </c>
      <c r="S9" s="50">
        <v>32.284111000000003</v>
      </c>
      <c r="T9" s="50">
        <v>31.618490999999999</v>
      </c>
      <c r="U9" s="50">
        <v>30.493210999999999</v>
      </c>
      <c r="V9" s="50">
        <v>32.166646</v>
      </c>
      <c r="W9" s="50">
        <v>31.322785999999997</v>
      </c>
      <c r="X9" s="50">
        <v>41.302244999999999</v>
      </c>
      <c r="Y9" s="50">
        <v>218.662724</v>
      </c>
      <c r="Z9" s="50">
        <v>262.80667399999999</v>
      </c>
      <c r="AA9" s="50">
        <v>254.56710099999998</v>
      </c>
      <c r="AB9" s="50">
        <v>200.78648200000001</v>
      </c>
      <c r="AC9" s="50">
        <v>269.93625600000001</v>
      </c>
      <c r="AD9" s="67">
        <f>SUM(C9:AC9)</f>
        <v>2227.7353839999996</v>
      </c>
    </row>
    <row r="10" spans="1:32">
      <c r="A10" s="68" t="s">
        <v>5</v>
      </c>
      <c r="B10" s="68" t="s">
        <v>6</v>
      </c>
      <c r="C10" s="64">
        <v>1094.832218</v>
      </c>
      <c r="D10" s="64">
        <v>1716.496607</v>
      </c>
      <c r="E10" s="64">
        <v>2420.2347850000001</v>
      </c>
      <c r="F10" s="64">
        <v>3164.709515</v>
      </c>
      <c r="G10" s="64">
        <v>3678.5258269999999</v>
      </c>
      <c r="H10" s="64">
        <v>4524.3187600000001</v>
      </c>
      <c r="I10" s="64">
        <v>4248.7716810000002</v>
      </c>
      <c r="J10" s="64">
        <v>2970.210959</v>
      </c>
      <c r="K10" s="64">
        <v>2547.1694550000002</v>
      </c>
      <c r="L10" s="64">
        <v>2940.7415999999998</v>
      </c>
      <c r="M10" s="64">
        <v>2939.6084900000001</v>
      </c>
      <c r="N10" s="64">
        <v>3529.6790369999999</v>
      </c>
      <c r="O10" s="64">
        <v>3936.33124</v>
      </c>
      <c r="P10" s="64">
        <v>4824.8243620000003</v>
      </c>
      <c r="Q10" s="65">
        <v>3649.1097329999998</v>
      </c>
      <c r="R10" s="66">
        <v>4452.8278710000004</v>
      </c>
      <c r="S10" s="50">
        <v>4549.2338529999997</v>
      </c>
      <c r="T10" s="50">
        <v>3871.2294299999999</v>
      </c>
      <c r="U10" s="50">
        <v>3811.3670590000002</v>
      </c>
      <c r="V10" s="50">
        <v>3864.7996800000001</v>
      </c>
      <c r="W10" s="50">
        <v>6352.5122789999996</v>
      </c>
      <c r="X10" s="50">
        <v>4931.3193079999992</v>
      </c>
      <c r="Y10" s="50">
        <v>3213.9647809999997</v>
      </c>
      <c r="Z10" s="50">
        <v>3175.2166720000009</v>
      </c>
      <c r="AA10" s="50">
        <v>2911.925432</v>
      </c>
      <c r="AB10" s="50">
        <v>2222.34555</v>
      </c>
      <c r="AC10" s="50">
        <v>2375.675013</v>
      </c>
      <c r="AD10" s="67">
        <f t="shared" ref="AD10:AD34" si="0">SUM(C10:AC10)</f>
        <v>93917.981197000001</v>
      </c>
    </row>
    <row r="11" spans="1:32">
      <c r="A11" s="68" t="s">
        <v>7</v>
      </c>
      <c r="B11" s="68" t="s">
        <v>8</v>
      </c>
      <c r="C11" s="64">
        <v>1232.0927320000001</v>
      </c>
      <c r="D11" s="64">
        <v>1631.0738120000001</v>
      </c>
      <c r="E11" s="64">
        <v>1964.5575819999999</v>
      </c>
      <c r="F11" s="64">
        <v>2481.0911630000001</v>
      </c>
      <c r="G11" s="64">
        <v>2486.251581</v>
      </c>
      <c r="H11" s="64">
        <v>2814.6622040000002</v>
      </c>
      <c r="I11" s="64">
        <v>2616.0945419999998</v>
      </c>
      <c r="J11" s="64">
        <v>2088.9065449999998</v>
      </c>
      <c r="K11" s="64">
        <v>1863.7819589999999</v>
      </c>
      <c r="L11" s="64">
        <v>1720.0604149999999</v>
      </c>
      <c r="M11" s="64">
        <v>1732.3887609999999</v>
      </c>
      <c r="N11" s="64">
        <v>1956.4995449999999</v>
      </c>
      <c r="O11" s="64">
        <v>1828.3168310000001</v>
      </c>
      <c r="P11" s="64">
        <v>2097.955215</v>
      </c>
      <c r="Q11" s="65">
        <v>1568.4669349999999</v>
      </c>
      <c r="R11" s="66">
        <v>1862.882848</v>
      </c>
      <c r="S11" s="52">
        <v>2034.467893</v>
      </c>
      <c r="T11" s="52">
        <v>2344.7872269999998</v>
      </c>
      <c r="U11" s="52">
        <v>2540.19974</v>
      </c>
      <c r="V11" s="52">
        <v>2847.6837020000003</v>
      </c>
      <c r="W11" s="52">
        <v>3555.3966619999997</v>
      </c>
      <c r="X11" s="52">
        <v>2093.9762329999994</v>
      </c>
      <c r="Y11" s="52">
        <v>1642.8382589999999</v>
      </c>
      <c r="Z11" s="52">
        <v>1663.3285379999998</v>
      </c>
      <c r="AA11" s="52">
        <v>1626.1061520000001</v>
      </c>
      <c r="AB11" s="52">
        <v>993.38465600000006</v>
      </c>
      <c r="AC11" s="52">
        <v>1119.9139030000001</v>
      </c>
      <c r="AD11" s="67">
        <f t="shared" si="0"/>
        <v>54407.165635000005</v>
      </c>
    </row>
    <row r="12" spans="1:32" ht="15">
      <c r="A12" s="68" t="s">
        <v>9</v>
      </c>
      <c r="B12" s="68" t="s">
        <v>10</v>
      </c>
      <c r="C12" s="64">
        <v>157.27613299999999</v>
      </c>
      <c r="D12" s="64">
        <v>329.91630400000003</v>
      </c>
      <c r="E12" s="64">
        <v>330.33942000000002</v>
      </c>
      <c r="F12" s="64">
        <v>323.53467799999999</v>
      </c>
      <c r="G12" s="64">
        <v>406.30266799999998</v>
      </c>
      <c r="H12" s="64">
        <v>624.17302500000005</v>
      </c>
      <c r="I12" s="64">
        <v>607.49104199999999</v>
      </c>
      <c r="J12" s="64">
        <v>431.25717800000001</v>
      </c>
      <c r="K12" s="64">
        <v>393.389385</v>
      </c>
      <c r="L12" s="64">
        <v>371.82794999999999</v>
      </c>
      <c r="M12" s="64">
        <v>374.15038299999998</v>
      </c>
      <c r="N12" s="64">
        <v>357.89774299999999</v>
      </c>
      <c r="O12" s="64">
        <v>362.55263500000001</v>
      </c>
      <c r="P12" s="64">
        <v>438.36658399999999</v>
      </c>
      <c r="Q12" s="65">
        <v>476.22238800000002</v>
      </c>
      <c r="R12" s="66">
        <v>531.95732599999997</v>
      </c>
      <c r="S12" s="52">
        <v>485.02211499999999</v>
      </c>
      <c r="T12" s="52">
        <v>240.20993300000001</v>
      </c>
      <c r="U12" s="52">
        <v>79.601500000000001</v>
      </c>
      <c r="V12" s="52">
        <v>76.842146999999997</v>
      </c>
      <c r="W12" s="52">
        <v>208.34808900000002</v>
      </c>
      <c r="X12" s="52">
        <v>182.90563099999997</v>
      </c>
      <c r="Y12" s="52">
        <v>143.81695199999999</v>
      </c>
      <c r="Z12" s="52">
        <v>159.40966400000002</v>
      </c>
      <c r="AA12" s="52">
        <v>167.36102199999999</v>
      </c>
      <c r="AB12" s="52">
        <v>263.15314599999999</v>
      </c>
      <c r="AC12" s="52">
        <v>246.12672700000002</v>
      </c>
      <c r="AD12" s="67">
        <f t="shared" si="0"/>
        <v>8769.4517680000008</v>
      </c>
      <c r="AF12" s="69"/>
    </row>
    <row r="13" spans="1:32" ht="15">
      <c r="A13" s="68" t="s">
        <v>11</v>
      </c>
      <c r="B13" s="68" t="s">
        <v>12</v>
      </c>
      <c r="C13" s="64">
        <v>464.82493199999999</v>
      </c>
      <c r="D13" s="64">
        <v>494.09594399999997</v>
      </c>
      <c r="E13" s="64">
        <v>699.67039199999999</v>
      </c>
      <c r="F13" s="64">
        <v>797.25132599999995</v>
      </c>
      <c r="G13" s="64">
        <v>994.08278800000005</v>
      </c>
      <c r="H13" s="64">
        <v>1187.138594</v>
      </c>
      <c r="I13" s="64">
        <v>1126.6235300000001</v>
      </c>
      <c r="J13" s="64">
        <v>905.987618</v>
      </c>
      <c r="K13" s="64">
        <v>916.31879300000003</v>
      </c>
      <c r="L13" s="64">
        <v>855.028415</v>
      </c>
      <c r="M13" s="64">
        <v>897.54529300000002</v>
      </c>
      <c r="N13" s="64">
        <v>905.73144200000002</v>
      </c>
      <c r="O13" s="64">
        <v>777.55868999999996</v>
      </c>
      <c r="P13" s="64">
        <v>829.19083000000001</v>
      </c>
      <c r="Q13" s="65">
        <v>521.64873899999998</v>
      </c>
      <c r="R13" s="66">
        <v>582.93739200000005</v>
      </c>
      <c r="S13" s="52">
        <v>574.10751900000002</v>
      </c>
      <c r="T13" s="52">
        <v>556.10347999999999</v>
      </c>
      <c r="U13" s="52">
        <v>547.48466900000005</v>
      </c>
      <c r="V13" s="52">
        <v>524.31677300000001</v>
      </c>
      <c r="W13" s="52">
        <v>623.114013</v>
      </c>
      <c r="X13" s="52">
        <v>600.90326100000004</v>
      </c>
      <c r="Y13" s="52">
        <v>596.848795</v>
      </c>
      <c r="Z13" s="52">
        <v>617.56077800000003</v>
      </c>
      <c r="AA13" s="52">
        <v>617.82303400000001</v>
      </c>
      <c r="AB13" s="52">
        <v>241.65582800000001</v>
      </c>
      <c r="AC13" s="52">
        <v>309.96699000000001</v>
      </c>
      <c r="AD13" s="67">
        <f t="shared" si="0"/>
        <v>18765.519858</v>
      </c>
      <c r="AF13" s="69"/>
    </row>
    <row r="14" spans="1:32" ht="15">
      <c r="A14" s="68" t="s">
        <v>13</v>
      </c>
      <c r="B14" s="68" t="s">
        <v>14</v>
      </c>
      <c r="C14" s="64">
        <v>469.59245900000002</v>
      </c>
      <c r="D14" s="64">
        <v>464.89877799999999</v>
      </c>
      <c r="E14" s="64">
        <v>654.90635499999996</v>
      </c>
      <c r="F14" s="64">
        <v>762.25640599999997</v>
      </c>
      <c r="G14" s="64">
        <v>936.23346800000002</v>
      </c>
      <c r="H14" s="64">
        <v>1131.0372709999999</v>
      </c>
      <c r="I14" s="64">
        <v>1157.497269</v>
      </c>
      <c r="J14" s="64">
        <v>913.77597600000001</v>
      </c>
      <c r="K14" s="64">
        <v>913.55956200000003</v>
      </c>
      <c r="L14" s="64">
        <v>878.65094599999998</v>
      </c>
      <c r="M14" s="64">
        <v>912.94805799999995</v>
      </c>
      <c r="N14" s="64">
        <v>911.58837300000005</v>
      </c>
      <c r="O14" s="64">
        <v>783.64140199999997</v>
      </c>
      <c r="P14" s="64">
        <v>858.90340500000002</v>
      </c>
      <c r="Q14" s="65">
        <v>519.730774</v>
      </c>
      <c r="R14" s="66">
        <v>573.36758099999997</v>
      </c>
      <c r="S14" s="52">
        <v>533.65207299999997</v>
      </c>
      <c r="T14" s="52">
        <v>488.23363799999998</v>
      </c>
      <c r="U14" s="52">
        <v>482.72878800000001</v>
      </c>
      <c r="V14" s="52">
        <v>519.73728100000005</v>
      </c>
      <c r="W14" s="52">
        <v>549.29449799999998</v>
      </c>
      <c r="X14" s="52">
        <v>405.06519900000001</v>
      </c>
      <c r="Y14" s="52">
        <v>358.023774</v>
      </c>
      <c r="Z14" s="52">
        <v>353.95840600000002</v>
      </c>
      <c r="AA14" s="52">
        <v>401.88986999999997</v>
      </c>
      <c r="AB14" s="52">
        <v>382.23819500000002</v>
      </c>
      <c r="AC14" s="52">
        <v>382.41208499999999</v>
      </c>
      <c r="AD14" s="67">
        <f t="shared" si="0"/>
        <v>17699.821889999999</v>
      </c>
      <c r="AF14" s="69"/>
    </row>
    <row r="15" spans="1:32" ht="15">
      <c r="A15" s="68" t="s">
        <v>15</v>
      </c>
      <c r="B15" s="68" t="s">
        <v>16</v>
      </c>
      <c r="C15" s="64">
        <v>78.596148999999997</v>
      </c>
      <c r="D15" s="64">
        <v>108.550391</v>
      </c>
      <c r="E15" s="64">
        <v>149.93396899999999</v>
      </c>
      <c r="F15" s="64">
        <v>201.46608599999999</v>
      </c>
      <c r="G15" s="64">
        <v>191.23948999999999</v>
      </c>
      <c r="H15" s="64">
        <v>191.95536000000001</v>
      </c>
      <c r="I15" s="64">
        <v>203.349827</v>
      </c>
      <c r="J15" s="64">
        <v>177.201244</v>
      </c>
      <c r="K15" s="64">
        <v>219.53582800000001</v>
      </c>
      <c r="L15" s="64">
        <v>212.919814</v>
      </c>
      <c r="M15" s="64">
        <v>170.11114599999999</v>
      </c>
      <c r="N15" s="64">
        <v>173.99189999999999</v>
      </c>
      <c r="O15" s="64">
        <v>171.43917200000001</v>
      </c>
      <c r="P15" s="64">
        <v>148.06568200000001</v>
      </c>
      <c r="Q15" s="65">
        <v>108.618831</v>
      </c>
      <c r="R15" s="66">
        <v>136.00705300000001</v>
      </c>
      <c r="S15" s="52">
        <v>222.23533499999999</v>
      </c>
      <c r="T15" s="52">
        <v>264.83067399999999</v>
      </c>
      <c r="U15" s="52">
        <v>223.33332999999999</v>
      </c>
      <c r="V15" s="52">
        <v>219.251597</v>
      </c>
      <c r="W15" s="52">
        <v>247.21454399999999</v>
      </c>
      <c r="X15" s="52">
        <v>193.56230399999998</v>
      </c>
      <c r="Y15" s="52">
        <v>173.15843000000001</v>
      </c>
      <c r="Z15" s="52">
        <v>231.67996399999998</v>
      </c>
      <c r="AA15" s="52">
        <v>214.13647499999999</v>
      </c>
      <c r="AB15" s="52">
        <v>140.287046</v>
      </c>
      <c r="AC15" s="52">
        <v>147.04805999999999</v>
      </c>
      <c r="AD15" s="67">
        <f t="shared" si="0"/>
        <v>4919.719701</v>
      </c>
      <c r="AF15" s="69"/>
    </row>
    <row r="16" spans="1:32" ht="15">
      <c r="A16" s="68" t="s">
        <v>17</v>
      </c>
      <c r="B16" s="68" t="s">
        <v>18</v>
      </c>
      <c r="C16" s="64">
        <v>811.34176100000002</v>
      </c>
      <c r="D16" s="64">
        <v>1202.54466</v>
      </c>
      <c r="E16" s="64">
        <v>1442.2426949999999</v>
      </c>
      <c r="F16" s="64">
        <v>1672.4309249999999</v>
      </c>
      <c r="G16" s="64">
        <v>1727.6610250000001</v>
      </c>
      <c r="H16" s="64">
        <v>2230.3422970000001</v>
      </c>
      <c r="I16" s="64">
        <v>1588.2649730000001</v>
      </c>
      <c r="J16" s="64">
        <v>1041.170353</v>
      </c>
      <c r="K16" s="64">
        <v>947.22200999999995</v>
      </c>
      <c r="L16" s="64">
        <v>778.28230299999996</v>
      </c>
      <c r="M16" s="64">
        <v>639.48632199999997</v>
      </c>
      <c r="N16" s="64">
        <v>656.47089000000005</v>
      </c>
      <c r="O16" s="64">
        <v>554.02690199999995</v>
      </c>
      <c r="P16" s="64">
        <v>366.39625699999999</v>
      </c>
      <c r="Q16" s="65">
        <v>288.58289000000002</v>
      </c>
      <c r="R16" s="66">
        <v>316.33292299999999</v>
      </c>
      <c r="S16" s="52">
        <v>329.18243100000001</v>
      </c>
      <c r="T16" s="52">
        <v>386.539108</v>
      </c>
      <c r="U16" s="52">
        <v>421.92889200000002</v>
      </c>
      <c r="V16" s="52">
        <v>458.32495799999998</v>
      </c>
      <c r="W16" s="52">
        <v>440.32715699999994</v>
      </c>
      <c r="X16" s="52">
        <v>418.84689600000002</v>
      </c>
      <c r="Y16" s="52">
        <v>441.20434599999999</v>
      </c>
      <c r="Z16" s="52">
        <v>337.184978</v>
      </c>
      <c r="AA16" s="52">
        <v>329.00650200000001</v>
      </c>
      <c r="AB16" s="52">
        <v>297.58886200000006</v>
      </c>
      <c r="AC16" s="52">
        <v>420.33032800000007</v>
      </c>
      <c r="AD16" s="67">
        <f t="shared" si="0"/>
        <v>20543.263644000002</v>
      </c>
      <c r="AF16" s="69"/>
    </row>
    <row r="17" spans="1:32" ht="15">
      <c r="A17" s="68" t="s">
        <v>19</v>
      </c>
      <c r="B17" s="68" t="s">
        <v>20</v>
      </c>
      <c r="C17" s="64">
        <v>521.41697899999997</v>
      </c>
      <c r="D17" s="64">
        <v>702.80876999999998</v>
      </c>
      <c r="E17" s="64">
        <v>781.15777400000002</v>
      </c>
      <c r="F17" s="64">
        <v>981.72131400000001</v>
      </c>
      <c r="G17" s="64">
        <v>1206.3260969999999</v>
      </c>
      <c r="H17" s="64">
        <v>1633.280248</v>
      </c>
      <c r="I17" s="64">
        <v>1211.342576</v>
      </c>
      <c r="J17" s="64">
        <v>976.34492799999998</v>
      </c>
      <c r="K17" s="64">
        <v>1010.008088</v>
      </c>
      <c r="L17" s="64">
        <v>807.72866299999998</v>
      </c>
      <c r="M17" s="64">
        <v>532.52295100000003</v>
      </c>
      <c r="N17" s="64">
        <v>561.97416099999998</v>
      </c>
      <c r="O17" s="64">
        <v>552.246849</v>
      </c>
      <c r="P17" s="64">
        <v>342.04145699999998</v>
      </c>
      <c r="Q17" s="65">
        <v>224.82244700000001</v>
      </c>
      <c r="R17" s="66">
        <v>277.121039</v>
      </c>
      <c r="S17" s="52">
        <v>267.592062</v>
      </c>
      <c r="T17" s="52">
        <v>240.468412</v>
      </c>
      <c r="U17" s="52">
        <v>251.024171</v>
      </c>
      <c r="V17" s="52">
        <v>252.10663</v>
      </c>
      <c r="W17" s="52">
        <v>249.674824</v>
      </c>
      <c r="X17" s="52">
        <v>215.219168</v>
      </c>
      <c r="Y17" s="52">
        <v>203.943308</v>
      </c>
      <c r="Z17" s="52">
        <v>234.204691</v>
      </c>
      <c r="AA17" s="52">
        <v>225.7747</v>
      </c>
      <c r="AB17" s="52">
        <v>165.915155</v>
      </c>
      <c r="AC17" s="52">
        <v>196.81047700000002</v>
      </c>
      <c r="AD17" s="67">
        <f t="shared" si="0"/>
        <v>14825.597939000001</v>
      </c>
      <c r="AF17" s="69"/>
    </row>
    <row r="18" spans="1:32" ht="15">
      <c r="A18" s="68" t="s">
        <v>21</v>
      </c>
      <c r="B18" s="68" t="s">
        <v>22</v>
      </c>
      <c r="C18" s="64">
        <v>69.230188999999996</v>
      </c>
      <c r="D18" s="64">
        <v>64.174806000000004</v>
      </c>
      <c r="E18" s="64">
        <v>69.280435999999995</v>
      </c>
      <c r="F18" s="64">
        <v>79.544850999999994</v>
      </c>
      <c r="G18" s="64">
        <v>81.272619000000006</v>
      </c>
      <c r="H18" s="64">
        <v>89.763211999999996</v>
      </c>
      <c r="I18" s="64">
        <v>82.612954000000002</v>
      </c>
      <c r="J18" s="64">
        <v>55.151198000000001</v>
      </c>
      <c r="K18" s="64">
        <v>49.978202000000003</v>
      </c>
      <c r="L18" s="64">
        <v>63.646608999999998</v>
      </c>
      <c r="M18" s="64">
        <v>69.482557</v>
      </c>
      <c r="N18" s="64">
        <v>74.368741</v>
      </c>
      <c r="O18" s="64">
        <v>85.706518000000003</v>
      </c>
      <c r="P18" s="64">
        <v>94.387991999999997</v>
      </c>
      <c r="Q18" s="65">
        <v>72.903261000000001</v>
      </c>
      <c r="R18" s="66">
        <v>87.996358999999998</v>
      </c>
      <c r="S18" s="52">
        <v>114.285765</v>
      </c>
      <c r="T18" s="52">
        <v>99.067864999999998</v>
      </c>
      <c r="U18" s="52">
        <v>106.72494399999999</v>
      </c>
      <c r="V18" s="52">
        <v>118.437956</v>
      </c>
      <c r="W18" s="52">
        <v>116.083786</v>
      </c>
      <c r="X18" s="52">
        <v>107.40195199999999</v>
      </c>
      <c r="Y18" s="52">
        <v>93.027878999999999</v>
      </c>
      <c r="Z18" s="52">
        <v>98.166268000000002</v>
      </c>
      <c r="AA18" s="52">
        <v>100.59670199999999</v>
      </c>
      <c r="AB18" s="52">
        <v>112.90772300000002</v>
      </c>
      <c r="AC18" s="52">
        <v>120.68131200000002</v>
      </c>
      <c r="AD18" s="67">
        <f t="shared" si="0"/>
        <v>2376.8826559999998</v>
      </c>
      <c r="AF18" s="69"/>
    </row>
    <row r="19" spans="1:32" ht="15">
      <c r="A19" s="68" t="s">
        <v>23</v>
      </c>
      <c r="B19" s="68" t="s">
        <v>24</v>
      </c>
      <c r="C19" s="64">
        <v>968.30520200000001</v>
      </c>
      <c r="D19" s="64">
        <v>1407.8107090000001</v>
      </c>
      <c r="E19" s="64">
        <v>1744.593222</v>
      </c>
      <c r="F19" s="64">
        <v>2050.4850200000001</v>
      </c>
      <c r="G19" s="64">
        <v>2487.080543</v>
      </c>
      <c r="H19" s="64">
        <v>3031.5279860000001</v>
      </c>
      <c r="I19" s="64">
        <v>2714.7029320000001</v>
      </c>
      <c r="J19" s="64">
        <v>2816.4590619999999</v>
      </c>
      <c r="K19" s="64">
        <v>2725.6387300000001</v>
      </c>
      <c r="L19" s="64">
        <v>2709.2052739999999</v>
      </c>
      <c r="M19" s="64">
        <v>2648.5143090000001</v>
      </c>
      <c r="N19" s="64">
        <v>2670.979304</v>
      </c>
      <c r="O19" s="64">
        <v>2591.3536469999999</v>
      </c>
      <c r="P19" s="64">
        <v>2362.136767</v>
      </c>
      <c r="Q19" s="65">
        <v>1674.090001</v>
      </c>
      <c r="R19" s="66">
        <v>2179.74692</v>
      </c>
      <c r="S19" s="52">
        <v>2317.64752</v>
      </c>
      <c r="T19" s="52">
        <v>2408.1219030000002</v>
      </c>
      <c r="U19" s="52">
        <v>2608.3656769999998</v>
      </c>
      <c r="V19" s="52">
        <v>2693.4944959999998</v>
      </c>
      <c r="W19" s="52">
        <v>2726.6836549999998</v>
      </c>
      <c r="X19" s="52">
        <v>2609.6754610000003</v>
      </c>
      <c r="Y19" s="52">
        <v>745.97824800000001</v>
      </c>
      <c r="Z19" s="52">
        <v>779.41904800000009</v>
      </c>
      <c r="AA19" s="52">
        <v>749.36969799999997</v>
      </c>
      <c r="AB19" s="52">
        <v>2295.0935340000005</v>
      </c>
      <c r="AC19" s="52">
        <v>2702.2705970000006</v>
      </c>
      <c r="AD19" s="67">
        <f t="shared" si="0"/>
        <v>59418.749465000001</v>
      </c>
      <c r="AF19" s="69"/>
    </row>
    <row r="20" spans="1:32" ht="15">
      <c r="A20" s="68" t="s">
        <v>25</v>
      </c>
      <c r="B20" s="68" t="s">
        <v>26</v>
      </c>
      <c r="C20" s="64">
        <v>95.008601999999996</v>
      </c>
      <c r="D20" s="64">
        <v>129.532614</v>
      </c>
      <c r="E20" s="64">
        <v>171.92950300000001</v>
      </c>
      <c r="F20" s="64">
        <v>194.55748500000001</v>
      </c>
      <c r="G20" s="64">
        <v>243.62697</v>
      </c>
      <c r="H20" s="64">
        <v>284.63088299999998</v>
      </c>
      <c r="I20" s="64">
        <v>281.63419599999997</v>
      </c>
      <c r="J20" s="64">
        <v>297.39329900000001</v>
      </c>
      <c r="K20" s="64">
        <v>328.28720900000002</v>
      </c>
      <c r="L20" s="64">
        <v>339.15635800000001</v>
      </c>
      <c r="M20" s="64">
        <v>307.09788800000001</v>
      </c>
      <c r="N20" s="64">
        <v>374.129863</v>
      </c>
      <c r="O20" s="64">
        <v>504.96865600000001</v>
      </c>
      <c r="P20" s="64">
        <v>482.032872</v>
      </c>
      <c r="Q20" s="65">
        <v>352.72043400000001</v>
      </c>
      <c r="R20" s="66">
        <v>468.86078400000002</v>
      </c>
      <c r="S20" s="52">
        <v>566.92467799999997</v>
      </c>
      <c r="T20" s="52">
        <v>714.57864300000006</v>
      </c>
      <c r="U20" s="52">
        <v>884.43982400000004</v>
      </c>
      <c r="V20" s="52">
        <v>839.95702000000006</v>
      </c>
      <c r="W20" s="52">
        <v>843.51036700000009</v>
      </c>
      <c r="X20" s="52">
        <v>864.38679499999989</v>
      </c>
      <c r="Y20" s="52">
        <v>14.053583</v>
      </c>
      <c r="Z20" s="52">
        <v>11.020769</v>
      </c>
      <c r="AA20" s="52">
        <v>28.740604999999999</v>
      </c>
      <c r="AB20" s="52">
        <v>811.07331599999998</v>
      </c>
      <c r="AC20" s="52">
        <v>887.72245500000008</v>
      </c>
      <c r="AD20" s="67">
        <f t="shared" si="0"/>
        <v>11321.975671000004</v>
      </c>
      <c r="AF20" s="69"/>
    </row>
    <row r="21" spans="1:32" ht="15">
      <c r="A21" s="68" t="s">
        <v>27</v>
      </c>
      <c r="B21" s="68" t="s">
        <v>28</v>
      </c>
      <c r="C21" s="64">
        <v>377.141391</v>
      </c>
      <c r="D21" s="64">
        <v>470.98357399999998</v>
      </c>
      <c r="E21" s="64">
        <v>533.17090599999995</v>
      </c>
      <c r="F21" s="64">
        <v>644.74835599999994</v>
      </c>
      <c r="G21" s="64">
        <v>717.42071499999997</v>
      </c>
      <c r="H21" s="64">
        <v>837.85892999999999</v>
      </c>
      <c r="I21" s="64">
        <v>900.398011</v>
      </c>
      <c r="J21" s="64">
        <v>887.39401199999998</v>
      </c>
      <c r="K21" s="64">
        <v>855.55995199999995</v>
      </c>
      <c r="L21" s="64">
        <v>1012.866598</v>
      </c>
      <c r="M21" s="64">
        <v>1209.7747830000001</v>
      </c>
      <c r="N21" s="64">
        <v>1430.514156</v>
      </c>
      <c r="O21" s="64">
        <v>1489.4212640000001</v>
      </c>
      <c r="P21" s="64">
        <v>1400.358575</v>
      </c>
      <c r="Q21" s="65">
        <v>969.58559500000001</v>
      </c>
      <c r="R21" s="66">
        <v>1456.149447</v>
      </c>
      <c r="S21" s="52">
        <v>1547.6736109999999</v>
      </c>
      <c r="T21" s="52">
        <v>1721.1967910000001</v>
      </c>
      <c r="U21" s="52">
        <v>1912.764799</v>
      </c>
      <c r="V21" s="52">
        <v>1997.2823539999999</v>
      </c>
      <c r="W21" s="52">
        <v>2006.566104</v>
      </c>
      <c r="X21" s="52">
        <v>2005.722724</v>
      </c>
      <c r="Y21" s="52">
        <v>2045.1382610000001</v>
      </c>
      <c r="Z21" s="52">
        <v>2118.01818</v>
      </c>
      <c r="AA21" s="52">
        <v>2115.7211139999999</v>
      </c>
      <c r="AB21" s="52">
        <v>1856.1610870000002</v>
      </c>
      <c r="AC21" s="52">
        <v>2263.6121899999998</v>
      </c>
      <c r="AD21" s="67">
        <f t="shared" si="0"/>
        <v>36783.203479999996</v>
      </c>
      <c r="AF21" s="69"/>
    </row>
    <row r="22" spans="1:32" ht="15">
      <c r="A22" s="68" t="s">
        <v>29</v>
      </c>
      <c r="B22" s="68" t="s">
        <v>30</v>
      </c>
      <c r="C22" s="64">
        <v>1127.8146609999999</v>
      </c>
      <c r="D22" s="64">
        <v>1507.5145990000001</v>
      </c>
      <c r="E22" s="64">
        <v>1786.9975770000001</v>
      </c>
      <c r="F22" s="64">
        <v>2356.696504</v>
      </c>
      <c r="G22" s="64">
        <v>2655.7851730000002</v>
      </c>
      <c r="H22" s="64">
        <v>2826.436921</v>
      </c>
      <c r="I22" s="64">
        <v>2294.8732</v>
      </c>
      <c r="J22" s="64">
        <v>1864.5349040000001</v>
      </c>
      <c r="K22" s="64">
        <v>1174.5380789999999</v>
      </c>
      <c r="L22" s="64">
        <v>927.42828599999996</v>
      </c>
      <c r="M22" s="64">
        <v>639.49917400000004</v>
      </c>
      <c r="N22" s="64">
        <v>328.29808800000001</v>
      </c>
      <c r="O22" s="64">
        <v>79.869574</v>
      </c>
      <c r="P22" s="64">
        <v>26.354482999999998</v>
      </c>
      <c r="Q22" s="65">
        <v>7.4545260000000004</v>
      </c>
      <c r="R22" s="66">
        <v>2.5443280000000001</v>
      </c>
      <c r="S22" s="52">
        <v>4.1243080000000001</v>
      </c>
      <c r="T22" s="52">
        <v>6.6469009999999997</v>
      </c>
      <c r="U22" s="52">
        <v>2.7195550000000002</v>
      </c>
      <c r="V22" s="52">
        <v>2.5615790000000001</v>
      </c>
      <c r="W22" s="52">
        <v>2.8165839999999998</v>
      </c>
      <c r="X22" s="52">
        <v>2.3457429999999997</v>
      </c>
      <c r="Y22" s="52">
        <v>2.9457529999999998</v>
      </c>
      <c r="Z22" s="52">
        <v>3.2949310000000001</v>
      </c>
      <c r="AA22" s="52">
        <v>1.9719100000000001</v>
      </c>
      <c r="AB22" s="52">
        <v>1.7514260000000001</v>
      </c>
      <c r="AC22" s="52">
        <v>1.3266040000000001</v>
      </c>
      <c r="AD22" s="67">
        <f t="shared" si="0"/>
        <v>19639.145370999999</v>
      </c>
      <c r="AF22" s="69"/>
    </row>
    <row r="23" spans="1:32" ht="15">
      <c r="A23" s="68" t="s">
        <v>31</v>
      </c>
      <c r="B23" s="68" t="s">
        <v>32</v>
      </c>
      <c r="C23" s="64">
        <v>682.39658099999997</v>
      </c>
      <c r="D23" s="64">
        <v>2998.3865959999998</v>
      </c>
      <c r="E23" s="64">
        <v>3347.3463139999999</v>
      </c>
      <c r="F23" s="64">
        <v>4035.7469000000001</v>
      </c>
      <c r="G23" s="64">
        <v>5550.5068570000003</v>
      </c>
      <c r="H23" s="64">
        <v>8300.372867</v>
      </c>
      <c r="I23" s="64">
        <v>5121.5053029999999</v>
      </c>
      <c r="J23" s="64">
        <v>3749.3327210000002</v>
      </c>
      <c r="K23" s="64">
        <v>3575.8084210000002</v>
      </c>
      <c r="L23" s="64">
        <v>2788.9383170000001</v>
      </c>
      <c r="M23" s="64">
        <v>1730.6989510000001</v>
      </c>
      <c r="N23" s="64">
        <v>1884.3221619999999</v>
      </c>
      <c r="O23" s="64">
        <v>1659.182828</v>
      </c>
      <c r="P23" s="64">
        <v>1528.9276970000001</v>
      </c>
      <c r="Q23" s="65">
        <v>1150.8127509999999</v>
      </c>
      <c r="R23" s="66">
        <v>1227.1414010000001</v>
      </c>
      <c r="S23" s="52">
        <v>1397.9312849999999</v>
      </c>
      <c r="T23" s="52">
        <v>1805.094709</v>
      </c>
      <c r="U23" s="52">
        <v>1402.468744</v>
      </c>
      <c r="V23" s="52">
        <v>1239.8509199999999</v>
      </c>
      <c r="W23" s="52">
        <v>1289.990209</v>
      </c>
      <c r="X23" s="52">
        <v>1330.1861740000002</v>
      </c>
      <c r="Y23" s="52">
        <v>1363.2935419999999</v>
      </c>
      <c r="Z23" s="52">
        <v>1362.22615</v>
      </c>
      <c r="AA23" s="52">
        <v>1341.6252990000003</v>
      </c>
      <c r="AB23" s="52">
        <v>1386.0996010000003</v>
      </c>
      <c r="AC23" s="52">
        <v>1522.1279639999998</v>
      </c>
      <c r="AD23" s="67">
        <f t="shared" si="0"/>
        <v>64772.321263999984</v>
      </c>
      <c r="AF23" s="69"/>
    </row>
    <row r="24" spans="1:32" ht="15">
      <c r="A24" s="68" t="s">
        <v>33</v>
      </c>
      <c r="B24" s="68" t="s">
        <v>34</v>
      </c>
      <c r="C24" s="64">
        <v>109.121307</v>
      </c>
      <c r="D24" s="64">
        <v>297.68065100000001</v>
      </c>
      <c r="E24" s="64">
        <v>324.90022499999998</v>
      </c>
      <c r="F24" s="64">
        <v>353.77528000000001</v>
      </c>
      <c r="G24" s="64">
        <v>397.67612500000001</v>
      </c>
      <c r="H24" s="64">
        <v>498.84126099999997</v>
      </c>
      <c r="I24" s="64">
        <v>388.67274099999997</v>
      </c>
      <c r="J24" s="64">
        <v>309.75762400000002</v>
      </c>
      <c r="K24" s="64">
        <v>292.29800499999999</v>
      </c>
      <c r="L24" s="64">
        <v>339.48566699999998</v>
      </c>
      <c r="M24" s="64">
        <v>309.04062499999998</v>
      </c>
      <c r="N24" s="64">
        <v>382.70966700000002</v>
      </c>
      <c r="O24" s="64">
        <v>278.65645699999999</v>
      </c>
      <c r="P24" s="64">
        <v>125.599236</v>
      </c>
      <c r="Q24" s="65">
        <v>120.851947</v>
      </c>
      <c r="R24" s="66">
        <v>112.502318</v>
      </c>
      <c r="S24" s="52">
        <v>109.714702</v>
      </c>
      <c r="T24" s="52">
        <v>103.55586099999999</v>
      </c>
      <c r="U24" s="52">
        <v>107.449494</v>
      </c>
      <c r="V24" s="52">
        <v>117.69252</v>
      </c>
      <c r="W24" s="52">
        <v>126.047223</v>
      </c>
      <c r="X24" s="52">
        <v>126.539366</v>
      </c>
      <c r="Y24" s="52">
        <v>765.37022899999999</v>
      </c>
      <c r="Z24" s="52">
        <v>808.68853700000011</v>
      </c>
      <c r="AA24" s="52">
        <v>804.80959500000006</v>
      </c>
      <c r="AB24" s="52">
        <v>110.347758</v>
      </c>
      <c r="AC24" s="52">
        <v>114.08273899999998</v>
      </c>
      <c r="AD24" s="67">
        <f t="shared" si="0"/>
        <v>7935.8671599999998</v>
      </c>
      <c r="AF24" s="69"/>
    </row>
    <row r="25" spans="1:32" ht="15">
      <c r="A25" s="68" t="s">
        <v>35</v>
      </c>
      <c r="B25" s="68" t="s">
        <v>36</v>
      </c>
      <c r="C25" s="64">
        <v>712.68018099999995</v>
      </c>
      <c r="D25" s="64">
        <v>1654.416737</v>
      </c>
      <c r="E25" s="64">
        <v>2142.3644119999999</v>
      </c>
      <c r="F25" s="64">
        <v>2456.3644949999998</v>
      </c>
      <c r="G25" s="64">
        <v>3468.0685229999999</v>
      </c>
      <c r="H25" s="64">
        <v>4752.140077</v>
      </c>
      <c r="I25" s="64">
        <v>4571.4083259999998</v>
      </c>
      <c r="J25" s="64">
        <v>3478.5961940000002</v>
      </c>
      <c r="K25" s="64">
        <v>3031.894808</v>
      </c>
      <c r="L25" s="64">
        <v>3128.581005</v>
      </c>
      <c r="M25" s="64">
        <v>2910.3624220000002</v>
      </c>
      <c r="N25" s="64">
        <v>2808.4077379999999</v>
      </c>
      <c r="O25" s="64">
        <v>2628.9802359999999</v>
      </c>
      <c r="P25" s="64">
        <v>2552.6550459999999</v>
      </c>
      <c r="Q25" s="65">
        <v>1909.3814640000001</v>
      </c>
      <c r="R25" s="66">
        <v>2087.7844890000001</v>
      </c>
      <c r="S25" s="52">
        <v>2101.0225099999998</v>
      </c>
      <c r="T25" s="52">
        <v>2391.4104769999999</v>
      </c>
      <c r="U25" s="52">
        <v>2067.9785080000001</v>
      </c>
      <c r="V25" s="52">
        <v>2101.17821</v>
      </c>
      <c r="W25" s="52">
        <v>3115.2834460000004</v>
      </c>
      <c r="X25" s="52">
        <v>3174.3551550000011</v>
      </c>
      <c r="Y25" s="52">
        <v>2148.636094</v>
      </c>
      <c r="Z25" s="52">
        <v>2301.6605600000003</v>
      </c>
      <c r="AA25" s="52">
        <v>2239.1895939999995</v>
      </c>
      <c r="AB25" s="52">
        <v>1870.4370589999996</v>
      </c>
      <c r="AC25" s="52">
        <v>2038.7006870000002</v>
      </c>
      <c r="AD25" s="67">
        <f t="shared" si="0"/>
        <v>69843.93845300001</v>
      </c>
      <c r="AF25" s="69"/>
    </row>
    <row r="26" spans="1:32" ht="15">
      <c r="A26" s="68" t="s">
        <v>37</v>
      </c>
      <c r="B26" s="68" t="s">
        <v>38</v>
      </c>
      <c r="C26" s="64">
        <v>140.29353499999999</v>
      </c>
      <c r="D26" s="64">
        <v>175.25687099999999</v>
      </c>
      <c r="E26" s="64">
        <v>227.448421</v>
      </c>
      <c r="F26" s="64">
        <v>261.457671</v>
      </c>
      <c r="G26" s="64">
        <v>339.34196300000002</v>
      </c>
      <c r="H26" s="64">
        <v>442.697991</v>
      </c>
      <c r="I26" s="64">
        <v>380.05454800000001</v>
      </c>
      <c r="J26" s="64">
        <v>380.82487700000001</v>
      </c>
      <c r="K26" s="64">
        <v>410.88656500000002</v>
      </c>
      <c r="L26" s="64">
        <v>439.053246</v>
      </c>
      <c r="M26" s="64">
        <v>310.53161</v>
      </c>
      <c r="N26" s="64">
        <v>544.45491300000003</v>
      </c>
      <c r="O26" s="64">
        <v>448.93056300000001</v>
      </c>
      <c r="P26" s="64">
        <v>328.91356400000001</v>
      </c>
      <c r="Q26" s="65">
        <v>286.853972</v>
      </c>
      <c r="R26" s="66">
        <v>281.49792200000002</v>
      </c>
      <c r="S26" s="52">
        <v>246.10829699999999</v>
      </c>
      <c r="T26" s="52">
        <v>189.38882699999999</v>
      </c>
      <c r="U26" s="52">
        <v>200.51935700000001</v>
      </c>
      <c r="V26" s="52">
        <v>218.33616800000001</v>
      </c>
      <c r="W26" s="52">
        <v>175.510401</v>
      </c>
      <c r="X26" s="52">
        <v>136.65520900000001</v>
      </c>
      <c r="Y26" s="52">
        <v>28.452400000000004</v>
      </c>
      <c r="Z26" s="52">
        <v>28.019459000000005</v>
      </c>
      <c r="AA26" s="52">
        <v>19.092748</v>
      </c>
      <c r="AB26" s="52">
        <v>47.194457999999997</v>
      </c>
      <c r="AC26" s="52">
        <v>33.981926999999999</v>
      </c>
      <c r="AD26" s="67">
        <f t="shared" si="0"/>
        <v>6721.7574830000003</v>
      </c>
      <c r="AF26" s="69"/>
    </row>
    <row r="27" spans="1:32">
      <c r="A27" s="68" t="s">
        <v>39</v>
      </c>
      <c r="B27" s="68" t="s">
        <v>40</v>
      </c>
      <c r="C27" s="64">
        <v>25.369821000000002</v>
      </c>
      <c r="D27" s="64">
        <v>86.673513999999997</v>
      </c>
      <c r="E27" s="64">
        <v>51.200313000000001</v>
      </c>
      <c r="F27" s="64">
        <v>65.315673000000004</v>
      </c>
      <c r="G27" s="64">
        <v>79.988832000000002</v>
      </c>
      <c r="H27" s="64">
        <v>123.718333</v>
      </c>
      <c r="I27" s="64">
        <v>111.49361399999999</v>
      </c>
      <c r="J27" s="64">
        <v>69.050577000000004</v>
      </c>
      <c r="K27" s="64">
        <v>65.329123999999993</v>
      </c>
      <c r="L27" s="64">
        <v>84.186089999999993</v>
      </c>
      <c r="M27" s="64">
        <v>142.408593</v>
      </c>
      <c r="N27" s="64">
        <v>171.86313100000001</v>
      </c>
      <c r="O27" s="64">
        <v>146.36318399999999</v>
      </c>
      <c r="P27" s="64">
        <v>160.120589</v>
      </c>
      <c r="Q27" s="65">
        <v>130.625497</v>
      </c>
      <c r="R27" s="66">
        <v>157.43862799999999</v>
      </c>
      <c r="S27" s="52">
        <v>163.18087800000001</v>
      </c>
      <c r="T27" s="52">
        <v>185.16114099999999</v>
      </c>
      <c r="U27" s="52">
        <v>230.743405</v>
      </c>
      <c r="V27" s="52">
        <v>264.63141000000002</v>
      </c>
      <c r="W27" s="52">
        <v>268.25353100000001</v>
      </c>
      <c r="X27" s="52">
        <v>297.93733200000003</v>
      </c>
      <c r="Y27" s="52">
        <v>289.89496400000002</v>
      </c>
      <c r="Z27" s="52">
        <v>357.533165</v>
      </c>
      <c r="AA27" s="52">
        <v>345.66974299999998</v>
      </c>
      <c r="AB27" s="52">
        <v>325.255923</v>
      </c>
      <c r="AC27" s="52">
        <v>550.20217300000002</v>
      </c>
      <c r="AD27" s="67">
        <f t="shared" si="0"/>
        <v>4949.6091779999997</v>
      </c>
      <c r="AE27" s="53"/>
      <c r="AF27" s="53"/>
    </row>
    <row r="28" spans="1:32" ht="15">
      <c r="A28" s="68" t="s">
        <v>41</v>
      </c>
      <c r="B28" s="68" t="s">
        <v>42</v>
      </c>
      <c r="C28" s="64">
        <v>54.868074</v>
      </c>
      <c r="D28" s="64">
        <v>73.313299000000001</v>
      </c>
      <c r="E28" s="64">
        <v>114.721749</v>
      </c>
      <c r="F28" s="64">
        <v>132.97669300000001</v>
      </c>
      <c r="G28" s="64">
        <v>176.15698</v>
      </c>
      <c r="H28" s="64">
        <v>380.10681899999997</v>
      </c>
      <c r="I28" s="64">
        <v>298.51503700000001</v>
      </c>
      <c r="J28" s="64">
        <v>350.30036100000001</v>
      </c>
      <c r="K28" s="64">
        <v>368.03447399999999</v>
      </c>
      <c r="L28" s="64">
        <v>306.41307399999999</v>
      </c>
      <c r="M28" s="64">
        <v>205.677672</v>
      </c>
      <c r="N28" s="64">
        <v>147.87887799999999</v>
      </c>
      <c r="O28" s="64">
        <v>112.93696799999999</v>
      </c>
      <c r="P28" s="64">
        <v>197.085567</v>
      </c>
      <c r="Q28" s="65">
        <v>164.31888599999999</v>
      </c>
      <c r="R28" s="66">
        <v>188.04575700000001</v>
      </c>
      <c r="S28" s="52">
        <v>193.515412</v>
      </c>
      <c r="T28" s="52">
        <v>197.11153300000001</v>
      </c>
      <c r="U28" s="52">
        <v>169.97441900000001</v>
      </c>
      <c r="V28" s="52">
        <v>189.71926999999999</v>
      </c>
      <c r="W28" s="52">
        <v>141.59437299999996</v>
      </c>
      <c r="X28" s="52">
        <v>173.32649499999997</v>
      </c>
      <c r="Y28" s="52">
        <v>187.39562800000002</v>
      </c>
      <c r="Z28" s="52">
        <v>205.005055</v>
      </c>
      <c r="AA28" s="52">
        <v>174.212975</v>
      </c>
      <c r="AB28" s="52">
        <v>154.49851900000002</v>
      </c>
      <c r="AC28" s="52">
        <v>224.39401999999998</v>
      </c>
      <c r="AD28" s="67">
        <f t="shared" si="0"/>
        <v>5282.0979870000001</v>
      </c>
      <c r="AF28" s="69"/>
    </row>
    <row r="29" spans="1:32" ht="15">
      <c r="A29" s="68" t="s">
        <v>43</v>
      </c>
      <c r="B29" s="68" t="s">
        <v>44</v>
      </c>
      <c r="C29" s="64">
        <v>196.463256</v>
      </c>
      <c r="D29" s="64">
        <v>200.455735</v>
      </c>
      <c r="E29" s="64">
        <v>317.939798</v>
      </c>
      <c r="F29" s="64">
        <v>320.397582</v>
      </c>
      <c r="G29" s="64">
        <v>262.23361199999999</v>
      </c>
      <c r="H29" s="64">
        <v>316.09325999999999</v>
      </c>
      <c r="I29" s="64">
        <v>412.59579300000001</v>
      </c>
      <c r="J29" s="64">
        <v>330.32001400000001</v>
      </c>
      <c r="K29" s="64">
        <v>178.43920700000001</v>
      </c>
      <c r="L29" s="64">
        <v>171.47038699999999</v>
      </c>
      <c r="M29" s="64">
        <v>184.97842</v>
      </c>
      <c r="N29" s="64">
        <v>179.96704199999999</v>
      </c>
      <c r="O29" s="64">
        <v>284.876439</v>
      </c>
      <c r="P29" s="64">
        <v>378.43525599999998</v>
      </c>
      <c r="Q29" s="65">
        <v>279.93120099999999</v>
      </c>
      <c r="R29" s="66">
        <v>310.717761</v>
      </c>
      <c r="S29" s="52">
        <v>326.435833</v>
      </c>
      <c r="T29" s="52">
        <v>345.77810599999998</v>
      </c>
      <c r="U29" s="52">
        <v>349.57529399999999</v>
      </c>
      <c r="V29" s="52">
        <v>344.01171199999999</v>
      </c>
      <c r="W29" s="52">
        <v>337.854805</v>
      </c>
      <c r="X29" s="52">
        <v>330.58222799999999</v>
      </c>
      <c r="Y29" s="52">
        <v>317.72792799999996</v>
      </c>
      <c r="Z29" s="52">
        <v>390.34469300000001</v>
      </c>
      <c r="AA29" s="52">
        <v>381.77664300000004</v>
      </c>
      <c r="AB29" s="52">
        <v>145.89699300000007</v>
      </c>
      <c r="AC29" s="52">
        <v>148.44326100000001</v>
      </c>
      <c r="AD29" s="67">
        <f t="shared" si="0"/>
        <v>7743.7422590000006</v>
      </c>
      <c r="AF29" s="69"/>
    </row>
    <row r="30" spans="1:32" ht="15">
      <c r="A30" s="68" t="s">
        <v>45</v>
      </c>
      <c r="B30" s="68" t="s">
        <v>46</v>
      </c>
      <c r="C30" s="64">
        <v>175.57748900000001</v>
      </c>
      <c r="D30" s="64">
        <v>225.656274</v>
      </c>
      <c r="E30" s="64">
        <v>289.014771</v>
      </c>
      <c r="F30" s="64">
        <v>324.76930900000002</v>
      </c>
      <c r="G30" s="64">
        <v>476.64606199999997</v>
      </c>
      <c r="H30" s="64">
        <v>611.58457999999996</v>
      </c>
      <c r="I30" s="64">
        <v>634.88975300000004</v>
      </c>
      <c r="J30" s="64">
        <v>770.88079100000004</v>
      </c>
      <c r="K30" s="64">
        <v>951.27586899999994</v>
      </c>
      <c r="L30" s="64">
        <v>969.69656599999996</v>
      </c>
      <c r="M30" s="64">
        <v>1081.961691</v>
      </c>
      <c r="N30" s="64">
        <v>1251.637248</v>
      </c>
      <c r="O30" s="64">
        <v>1261.257169</v>
      </c>
      <c r="P30" s="64">
        <v>1486.028196</v>
      </c>
      <c r="Q30" s="65">
        <v>1543.7578739999999</v>
      </c>
      <c r="R30" s="66">
        <v>1711.2587799999999</v>
      </c>
      <c r="S30" s="52">
        <v>1832.183499</v>
      </c>
      <c r="T30" s="52">
        <v>1872.3171669999999</v>
      </c>
      <c r="U30" s="52">
        <v>1976.7558739999999</v>
      </c>
      <c r="V30" s="52">
        <v>2151.8217719999998</v>
      </c>
      <c r="W30" s="52">
        <v>2309.5234599999994</v>
      </c>
      <c r="X30" s="52">
        <v>2488.7394830000003</v>
      </c>
      <c r="Y30" s="52">
        <v>2450.2304019999997</v>
      </c>
      <c r="Z30" s="52">
        <v>2601.0755249999997</v>
      </c>
      <c r="AA30" s="52">
        <v>2783.8534620000009</v>
      </c>
      <c r="AB30" s="52">
        <v>2685.4232490000004</v>
      </c>
      <c r="AC30" s="52">
        <v>2916.1121679999997</v>
      </c>
      <c r="AD30" s="67">
        <f t="shared" si="0"/>
        <v>39833.928482999996</v>
      </c>
      <c r="AF30" s="69"/>
    </row>
    <row r="31" spans="1:32" ht="15">
      <c r="A31" s="68" t="s">
        <v>47</v>
      </c>
      <c r="B31" s="68" t="s">
        <v>48</v>
      </c>
      <c r="C31" s="64">
        <v>30.536968999999999</v>
      </c>
      <c r="D31" s="64">
        <v>36.408340000000003</v>
      </c>
      <c r="E31" s="64">
        <v>41.493834</v>
      </c>
      <c r="F31" s="64">
        <v>45.314808999999997</v>
      </c>
      <c r="G31" s="64">
        <v>39.865962000000003</v>
      </c>
      <c r="H31" s="64">
        <v>41.882846000000001</v>
      </c>
      <c r="I31" s="64">
        <v>41.612910999999997</v>
      </c>
      <c r="J31" s="64">
        <v>34.321998000000001</v>
      </c>
      <c r="K31" s="64">
        <v>128.924496</v>
      </c>
      <c r="L31" s="64">
        <v>35.640524999999997</v>
      </c>
      <c r="M31" s="64">
        <v>22.901574</v>
      </c>
      <c r="N31" s="64">
        <v>32.929637999999997</v>
      </c>
      <c r="O31" s="64">
        <v>28.909645000000001</v>
      </c>
      <c r="P31" s="64">
        <v>22.674046000000001</v>
      </c>
      <c r="Q31" s="65">
        <v>15.099468999999999</v>
      </c>
      <c r="R31" s="66">
        <v>15.62707</v>
      </c>
      <c r="S31" s="52">
        <v>14.197271000000001</v>
      </c>
      <c r="T31" s="52">
        <v>14.584630000000001</v>
      </c>
      <c r="U31" s="52">
        <v>13.172133000000001</v>
      </c>
      <c r="V31" s="52">
        <v>14.050968999999998</v>
      </c>
      <c r="W31" s="52">
        <v>11.476068</v>
      </c>
      <c r="X31" s="52">
        <v>10.659155000000002</v>
      </c>
      <c r="Y31" s="52">
        <v>8.9071470000000001</v>
      </c>
      <c r="Z31" s="52">
        <v>7.1543159999999997</v>
      </c>
      <c r="AA31" s="52">
        <v>7.755681</v>
      </c>
      <c r="AB31" s="52">
        <v>6.8114039999999996</v>
      </c>
      <c r="AC31" s="52">
        <v>5.951511</v>
      </c>
      <c r="AD31" s="67">
        <f t="shared" si="0"/>
        <v>728.864417</v>
      </c>
      <c r="AF31" s="69"/>
    </row>
    <row r="32" spans="1:32" ht="15">
      <c r="A32" s="68" t="s">
        <v>49</v>
      </c>
      <c r="B32" s="68" t="s">
        <v>50</v>
      </c>
      <c r="C32" s="64">
        <v>16.545231999999999</v>
      </c>
      <c r="D32" s="64">
        <v>22.678093000000001</v>
      </c>
      <c r="E32" s="64">
        <v>24.081394</v>
      </c>
      <c r="F32" s="64">
        <v>29.415972</v>
      </c>
      <c r="G32" s="64">
        <v>33.951878999999998</v>
      </c>
      <c r="H32" s="64">
        <v>34.892780000000002</v>
      </c>
      <c r="I32" s="64">
        <v>28.547495999999999</v>
      </c>
      <c r="J32" s="64">
        <v>28.141703</v>
      </c>
      <c r="K32" s="64">
        <v>26.601526</v>
      </c>
      <c r="L32" s="64">
        <v>23.897563999999999</v>
      </c>
      <c r="M32" s="64">
        <v>26.470828000000001</v>
      </c>
      <c r="N32" s="64">
        <v>28.568028000000002</v>
      </c>
      <c r="O32" s="64">
        <v>31.039926999999999</v>
      </c>
      <c r="P32" s="64">
        <v>27.815297000000001</v>
      </c>
      <c r="Q32" s="65">
        <v>21.499179999999999</v>
      </c>
      <c r="R32" s="66">
        <v>21.317882000000001</v>
      </c>
      <c r="S32" s="52">
        <v>28.480018999999999</v>
      </c>
      <c r="T32" s="52">
        <v>28.894981000000001</v>
      </c>
      <c r="U32" s="52">
        <v>26.379673</v>
      </c>
      <c r="V32" s="52">
        <v>28.066739000000002</v>
      </c>
      <c r="W32" s="52">
        <v>25.312182</v>
      </c>
      <c r="X32" s="52">
        <v>21.450593999999999</v>
      </c>
      <c r="Y32" s="52">
        <v>21.118543000000003</v>
      </c>
      <c r="Z32" s="52">
        <v>21.152370999999999</v>
      </c>
      <c r="AA32" s="52">
        <v>23.623512000000002</v>
      </c>
      <c r="AB32" s="52">
        <v>18.11477</v>
      </c>
      <c r="AC32" s="52">
        <v>17.391998000000001</v>
      </c>
      <c r="AD32" s="67">
        <f t="shared" si="0"/>
        <v>685.4501630000002</v>
      </c>
      <c r="AF32" s="69"/>
    </row>
    <row r="33" spans="1:32" ht="15">
      <c r="A33" s="68" t="s">
        <v>51</v>
      </c>
      <c r="B33" s="68" t="s">
        <v>52</v>
      </c>
      <c r="C33" s="64">
        <v>854.69205399999998</v>
      </c>
      <c r="D33" s="64">
        <v>1176.0249960000001</v>
      </c>
      <c r="E33" s="64">
        <v>1349.351928</v>
      </c>
      <c r="F33" s="64">
        <v>1574.445766</v>
      </c>
      <c r="G33" s="64">
        <v>1729.6612359999999</v>
      </c>
      <c r="H33" s="64">
        <v>1964.227089</v>
      </c>
      <c r="I33" s="64">
        <v>1814.3851810000001</v>
      </c>
      <c r="J33" s="64">
        <v>1878.1250319999999</v>
      </c>
      <c r="K33" s="64">
        <v>1833.2150569999999</v>
      </c>
      <c r="L33" s="64">
        <v>1829.1643019999999</v>
      </c>
      <c r="M33" s="64">
        <v>1928.286063</v>
      </c>
      <c r="N33" s="64">
        <v>2058.261567</v>
      </c>
      <c r="O33" s="64">
        <v>2132.645258</v>
      </c>
      <c r="P33" s="64">
        <v>2208.4908569999998</v>
      </c>
      <c r="Q33" s="65">
        <v>1765.640985</v>
      </c>
      <c r="R33" s="66">
        <v>6190.3265760000004</v>
      </c>
      <c r="S33" s="52">
        <v>2310.201697</v>
      </c>
      <c r="T33" s="52">
        <v>2618.3092630000001</v>
      </c>
      <c r="U33" s="52">
        <v>2811.343562</v>
      </c>
      <c r="V33" s="52">
        <v>2894.6125959999999</v>
      </c>
      <c r="W33" s="52">
        <v>2938.7040079999997</v>
      </c>
      <c r="X33" s="52">
        <v>2790.5579169999996</v>
      </c>
      <c r="Y33" s="52">
        <v>2849.4726460000002</v>
      </c>
      <c r="Z33" s="52">
        <v>2951.2491900000005</v>
      </c>
      <c r="AA33" s="52">
        <v>2990.2502280000003</v>
      </c>
      <c r="AB33" s="52">
        <v>2455.3623169999987</v>
      </c>
      <c r="AC33" s="52">
        <v>2574.7993689999994</v>
      </c>
      <c r="AD33" s="67">
        <f t="shared" si="0"/>
        <v>62471.80674</v>
      </c>
      <c r="AF33" s="69"/>
    </row>
    <row r="34" spans="1:32" ht="15">
      <c r="A34" s="68"/>
      <c r="B34" s="68" t="s">
        <v>53</v>
      </c>
      <c r="C34" s="64">
        <f t="shared" ref="C34:W34" si="1">SUM(C9:C33)</f>
        <v>10500.085073999999</v>
      </c>
      <c r="D34" s="64">
        <f t="shared" si="1"/>
        <v>17214.552596000001</v>
      </c>
      <c r="E34" s="64">
        <f t="shared" si="1"/>
        <v>21058.826725999999</v>
      </c>
      <c r="F34" s="64">
        <f t="shared" si="1"/>
        <v>25385.608873000005</v>
      </c>
      <c r="G34" s="64">
        <f t="shared" si="1"/>
        <v>30425.156083999998</v>
      </c>
      <c r="H34" s="64">
        <f t="shared" si="1"/>
        <v>38961.655913000002</v>
      </c>
      <c r="I34" s="64">
        <f t="shared" si="1"/>
        <v>32918.307499999995</v>
      </c>
      <c r="J34" s="64">
        <f t="shared" si="1"/>
        <v>26857.373337000005</v>
      </c>
      <c r="K34" s="64">
        <f t="shared" si="1"/>
        <v>24844.007099000006</v>
      </c>
      <c r="L34" s="64">
        <f t="shared" si="1"/>
        <v>23763.941165</v>
      </c>
      <c r="M34" s="64">
        <f t="shared" si="1"/>
        <v>21951.231947</v>
      </c>
      <c r="N34" s="64">
        <f t="shared" si="1"/>
        <v>23483.269865000002</v>
      </c>
      <c r="O34" s="64">
        <f t="shared" si="1"/>
        <v>22798.45705400001</v>
      </c>
      <c r="P34" s="64">
        <f t="shared" si="1"/>
        <v>23332.722755999996</v>
      </c>
      <c r="Q34" s="64">
        <f t="shared" si="1"/>
        <v>17845.721344000001</v>
      </c>
      <c r="R34" s="64">
        <f t="shared" si="1"/>
        <v>25261.389370000001</v>
      </c>
      <c r="S34" s="64">
        <f t="shared" si="1"/>
        <v>22301.404676999995</v>
      </c>
      <c r="T34" s="64">
        <f t="shared" si="1"/>
        <v>23125.239191000004</v>
      </c>
      <c r="U34" s="70">
        <f t="shared" si="1"/>
        <v>23259.536622</v>
      </c>
      <c r="V34" s="70">
        <f t="shared" si="1"/>
        <v>24010.935105000004</v>
      </c>
      <c r="W34" s="70">
        <f t="shared" si="1"/>
        <v>28692.415053999997</v>
      </c>
      <c r="X34" s="70">
        <f>SUM(X9:X33)</f>
        <v>25553.622028000005</v>
      </c>
      <c r="Y34" s="70">
        <f t="shared" ref="Y34:Z34" si="2">SUM(Y9:Y33)</f>
        <v>20324.104616000004</v>
      </c>
      <c r="Z34" s="70">
        <f t="shared" si="2"/>
        <v>21079.378582000005</v>
      </c>
      <c r="AA34" s="70">
        <f>SUM(AA9:AA33)</f>
        <v>20856.849796999995</v>
      </c>
      <c r="AB34" s="70">
        <v>19189.784056999993</v>
      </c>
      <c r="AC34" s="70">
        <v>21590.020814000021</v>
      </c>
      <c r="AD34" s="67">
        <f t="shared" si="0"/>
        <v>636585.59724599984</v>
      </c>
      <c r="AF34" s="69"/>
    </row>
    <row r="35" spans="1:32" ht="16" thickBot="1">
      <c r="A35" s="47"/>
      <c r="B35" s="131"/>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67"/>
      <c r="AF35" s="69"/>
    </row>
    <row r="36" spans="1:32" ht="16" thickTop="1">
      <c r="A36" s="68"/>
      <c r="B36" s="71"/>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F36" s="69"/>
    </row>
    <row r="37" spans="1:32" ht="19" thickBot="1">
      <c r="A37" s="60"/>
      <c r="B37" s="60"/>
      <c r="C37" s="144" t="s">
        <v>55</v>
      </c>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F37" s="69"/>
    </row>
    <row r="38" spans="1:32" ht="14" thickTop="1">
      <c r="A38" s="56"/>
      <c r="B38" s="56"/>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row>
    <row r="39" spans="1:32">
      <c r="A39" s="49" t="s">
        <v>3</v>
      </c>
      <c r="B39" s="49" t="s">
        <v>4</v>
      </c>
      <c r="C39" s="119">
        <f>C9/C$34*100</f>
        <v>0.32444658076491317</v>
      </c>
      <c r="D39" s="119">
        <f t="shared" ref="D39:AD48" si="3">D9/D$34*100</f>
        <v>0.21609578170880742</v>
      </c>
      <c r="E39" s="119">
        <f t="shared" si="3"/>
        <v>0.37964579907622342</v>
      </c>
      <c r="F39" s="119">
        <f t="shared" si="3"/>
        <v>0.29597515023527077</v>
      </c>
      <c r="G39" s="119">
        <f t="shared" si="3"/>
        <v>0.19473717352976191</v>
      </c>
      <c r="H39" s="119">
        <f t="shared" si="3"/>
        <v>0.22579204332700609</v>
      </c>
      <c r="I39" s="119">
        <f t="shared" si="3"/>
        <v>0.24597274328274624</v>
      </c>
      <c r="J39" s="119">
        <f t="shared" si="3"/>
        <v>0.19337024640623734</v>
      </c>
      <c r="K39" s="119">
        <f t="shared" si="3"/>
        <v>0.14616118428601479</v>
      </c>
      <c r="L39" s="119">
        <f t="shared" si="3"/>
        <v>0.12569965054447652</v>
      </c>
      <c r="M39" s="119">
        <f t="shared" si="3"/>
        <v>0.11290201415500536</v>
      </c>
      <c r="N39" s="119">
        <f t="shared" si="3"/>
        <v>0.25612536220794307</v>
      </c>
      <c r="O39" s="119">
        <f t="shared" si="3"/>
        <v>0.29495417098062704</v>
      </c>
      <c r="P39" s="119">
        <f t="shared" si="3"/>
        <v>0.1927032882968526</v>
      </c>
      <c r="Q39" s="119">
        <f t="shared" si="3"/>
        <v>0.12883516197976558</v>
      </c>
      <c r="R39" s="119">
        <f t="shared" si="3"/>
        <v>0.11479540802470123</v>
      </c>
      <c r="S39" s="119">
        <f t="shared" si="3"/>
        <v>0.14476267960508976</v>
      </c>
      <c r="T39" s="119">
        <f t="shared" si="3"/>
        <v>0.13672719550639476</v>
      </c>
      <c r="U39" s="119">
        <f t="shared" si="3"/>
        <v>0.13109982152936803</v>
      </c>
      <c r="V39" s="119">
        <f t="shared" si="3"/>
        <v>0.13396665252450604</v>
      </c>
      <c r="W39" s="119">
        <f t="shared" si="3"/>
        <v>0.10916747837729783</v>
      </c>
      <c r="X39" s="119">
        <f t="shared" si="3"/>
        <v>0.16162970930204598</v>
      </c>
      <c r="Y39" s="119">
        <f t="shared" si="3"/>
        <v>1.0758787564390873</v>
      </c>
      <c r="Z39" s="119">
        <f t="shared" si="3"/>
        <v>1.2467477301461558</v>
      </c>
      <c r="AA39" s="119">
        <f t="shared" si="3"/>
        <v>1.2205443462349541</v>
      </c>
      <c r="AB39" s="119">
        <f t="shared" si="3"/>
        <v>1.0463196532258929</v>
      </c>
      <c r="AC39" s="119">
        <f t="shared" si="3"/>
        <v>1.2502825186021136</v>
      </c>
      <c r="AD39" s="119">
        <f t="shared" si="3"/>
        <v>0.34995064193058106</v>
      </c>
    </row>
    <row r="40" spans="1:32">
      <c r="A40" s="51" t="s">
        <v>5</v>
      </c>
      <c r="B40" s="51" t="s">
        <v>6</v>
      </c>
      <c r="C40" s="119">
        <f t="shared" ref="C40:R64" si="4">C10/C$34*100</f>
        <v>10.426889023127929</v>
      </c>
      <c r="D40" s="119">
        <f t="shared" si="4"/>
        <v>9.9711949957900607</v>
      </c>
      <c r="E40" s="119">
        <f t="shared" si="4"/>
        <v>11.492733268049969</v>
      </c>
      <c r="F40" s="119">
        <f t="shared" si="4"/>
        <v>12.466549574731562</v>
      </c>
      <c r="G40" s="119">
        <f t="shared" si="4"/>
        <v>12.090409057702306</v>
      </c>
      <c r="H40" s="119">
        <f t="shared" si="4"/>
        <v>11.612234269771911</v>
      </c>
      <c r="I40" s="119">
        <f t="shared" si="4"/>
        <v>12.907017412726947</v>
      </c>
      <c r="J40" s="119">
        <f t="shared" si="4"/>
        <v>11.059201217224377</v>
      </c>
      <c r="K40" s="119">
        <f t="shared" si="4"/>
        <v>10.252651453728356</v>
      </c>
      <c r="L40" s="119">
        <f t="shared" si="4"/>
        <v>12.374805927945916</v>
      </c>
      <c r="M40" s="119">
        <f t="shared" si="4"/>
        <v>13.391542201811349</v>
      </c>
      <c r="N40" s="119">
        <f t="shared" si="4"/>
        <v>15.030611398205295</v>
      </c>
      <c r="O40" s="119">
        <f t="shared" si="4"/>
        <v>17.265779130037078</v>
      </c>
      <c r="P40" s="119">
        <f t="shared" si="4"/>
        <v>20.678359797333552</v>
      </c>
      <c r="Q40" s="119">
        <f t="shared" si="4"/>
        <v>20.448093202054203</v>
      </c>
      <c r="R40" s="119">
        <f t="shared" si="4"/>
        <v>17.627010952485868</v>
      </c>
      <c r="S40" s="119">
        <f t="shared" si="3"/>
        <v>20.39886688254996</v>
      </c>
      <c r="T40" s="119">
        <f t="shared" si="3"/>
        <v>16.740278437883678</v>
      </c>
      <c r="U40" s="119">
        <f t="shared" si="3"/>
        <v>16.386255328040473</v>
      </c>
      <c r="V40" s="119">
        <f t="shared" si="3"/>
        <v>16.095998190404504</v>
      </c>
      <c r="W40" s="119">
        <f t="shared" si="3"/>
        <v>22.140040380164507</v>
      </c>
      <c r="X40" s="119">
        <f t="shared" si="3"/>
        <v>19.297926934180129</v>
      </c>
      <c r="Y40" s="119">
        <f t="shared" si="3"/>
        <v>15.813561491264069</v>
      </c>
      <c r="Z40" s="119">
        <f t="shared" si="3"/>
        <v>15.063141731850511</v>
      </c>
      <c r="AA40" s="119">
        <f t="shared" si="3"/>
        <v>13.961482488207999</v>
      </c>
      <c r="AB40" s="119">
        <f t="shared" si="3"/>
        <v>11.580878364232241</v>
      </c>
      <c r="AC40" s="119">
        <f t="shared" si="3"/>
        <v>11.00357907695715</v>
      </c>
      <c r="AD40" s="119">
        <f t="shared" si="3"/>
        <v>14.753393982413126</v>
      </c>
    </row>
    <row r="41" spans="1:32">
      <c r="A41" s="51" t="s">
        <v>7</v>
      </c>
      <c r="B41" s="51" t="s">
        <v>8</v>
      </c>
      <c r="C41" s="119">
        <f t="shared" si="4"/>
        <v>11.734121422033731</v>
      </c>
      <c r="D41" s="119">
        <f t="shared" si="3"/>
        <v>9.4749706848553181</v>
      </c>
      <c r="E41" s="119">
        <f t="shared" si="3"/>
        <v>9.328903302929433</v>
      </c>
      <c r="F41" s="119">
        <f t="shared" si="3"/>
        <v>9.7736129765982298</v>
      </c>
      <c r="G41" s="119">
        <f t="shared" si="3"/>
        <v>8.1716970461409453</v>
      </c>
      <c r="H41" s="119">
        <f t="shared" si="3"/>
        <v>7.2241852612348962</v>
      </c>
      <c r="I41" s="119">
        <f t="shared" si="3"/>
        <v>7.9472328338873437</v>
      </c>
      <c r="J41" s="119">
        <f t="shared" si="3"/>
        <v>7.7777767720949171</v>
      </c>
      <c r="K41" s="119">
        <f t="shared" si="3"/>
        <v>7.5019377976068071</v>
      </c>
      <c r="L41" s="119">
        <f t="shared" si="3"/>
        <v>7.2381108969135921</v>
      </c>
      <c r="M41" s="119">
        <f t="shared" si="3"/>
        <v>7.8919887739455987</v>
      </c>
      <c r="N41" s="119">
        <f t="shared" si="3"/>
        <v>8.3314613179828552</v>
      </c>
      <c r="O41" s="119">
        <f t="shared" si="3"/>
        <v>8.0194761718719914</v>
      </c>
      <c r="P41" s="119">
        <f t="shared" si="3"/>
        <v>8.9914719209549254</v>
      </c>
      <c r="Q41" s="119">
        <f t="shared" si="3"/>
        <v>8.7890363452713096</v>
      </c>
      <c r="R41" s="119">
        <f t="shared" si="3"/>
        <v>7.37442751352516</v>
      </c>
      <c r="S41" s="119">
        <f t="shared" si="3"/>
        <v>9.1225997755118922</v>
      </c>
      <c r="T41" s="119">
        <f t="shared" si="3"/>
        <v>10.139515564070601</v>
      </c>
      <c r="U41" s="119">
        <f t="shared" si="3"/>
        <v>10.921110687980583</v>
      </c>
      <c r="V41" s="119">
        <f t="shared" si="3"/>
        <v>11.859945018996793</v>
      </c>
      <c r="W41" s="119">
        <f t="shared" si="3"/>
        <v>12.391416530496423</v>
      </c>
      <c r="X41" s="119">
        <f t="shared" si="3"/>
        <v>8.1944400316540467</v>
      </c>
      <c r="Y41" s="119">
        <f t="shared" si="3"/>
        <v>8.0832011546854936</v>
      </c>
      <c r="Z41" s="119">
        <f t="shared" si="3"/>
        <v>7.8907854495309486</v>
      </c>
      <c r="AA41" s="119">
        <f t="shared" si="3"/>
        <v>7.7965089063157356</v>
      </c>
      <c r="AB41" s="119">
        <f t="shared" si="3"/>
        <v>5.1766328013349172</v>
      </c>
      <c r="AC41" s="119">
        <f t="shared" si="3"/>
        <v>5.1871830631760822</v>
      </c>
      <c r="AD41" s="119">
        <f t="shared" si="3"/>
        <v>8.5467163992362671</v>
      </c>
    </row>
    <row r="42" spans="1:32">
      <c r="A42" s="51" t="s">
        <v>9</v>
      </c>
      <c r="B42" s="51" t="s">
        <v>10</v>
      </c>
      <c r="C42" s="119">
        <f t="shared" si="4"/>
        <v>1.4978557972777049</v>
      </c>
      <c r="D42" s="119">
        <f t="shared" si="3"/>
        <v>1.9164965348948997</v>
      </c>
      <c r="E42" s="119">
        <f t="shared" si="3"/>
        <v>1.5686506389843213</v>
      </c>
      <c r="F42" s="119">
        <f t="shared" si="3"/>
        <v>1.2744806698101683</v>
      </c>
      <c r="G42" s="119">
        <f t="shared" si="3"/>
        <v>1.3354168730581031</v>
      </c>
      <c r="H42" s="119">
        <f t="shared" si="3"/>
        <v>1.6020187293726846</v>
      </c>
      <c r="I42" s="119">
        <f t="shared" si="3"/>
        <v>1.8454504138768375</v>
      </c>
      <c r="J42" s="119">
        <f t="shared" si="3"/>
        <v>1.6057310318052564</v>
      </c>
      <c r="K42" s="119">
        <f t="shared" si="3"/>
        <v>1.5834377418763268</v>
      </c>
      <c r="L42" s="119">
        <f t="shared" si="3"/>
        <v>1.5646729110221647</v>
      </c>
      <c r="M42" s="119">
        <f t="shared" si="3"/>
        <v>1.7044618903547863</v>
      </c>
      <c r="N42" s="119">
        <f t="shared" si="3"/>
        <v>1.5240541247342172</v>
      </c>
      <c r="O42" s="119">
        <f t="shared" si="3"/>
        <v>1.5902507531157239</v>
      </c>
      <c r="P42" s="119">
        <f t="shared" si="3"/>
        <v>1.8787630941497144</v>
      </c>
      <c r="Q42" s="119">
        <f t="shared" si="3"/>
        <v>2.6685521914198951</v>
      </c>
      <c r="R42" s="119">
        <f t="shared" si="3"/>
        <v>2.1058118308874314</v>
      </c>
      <c r="S42" s="119">
        <f t="shared" si="3"/>
        <v>2.174850068974425</v>
      </c>
      <c r="T42" s="119">
        <f t="shared" si="3"/>
        <v>1.0387349121711404</v>
      </c>
      <c r="U42" s="119">
        <f t="shared" si="3"/>
        <v>0.34223166735277533</v>
      </c>
      <c r="V42" s="119">
        <f t="shared" si="3"/>
        <v>0.32002979752337296</v>
      </c>
      <c r="W42" s="119">
        <f t="shared" si="3"/>
        <v>0.72614343758753863</v>
      </c>
      <c r="X42" s="119">
        <f t="shared" si="3"/>
        <v>0.715771841657452</v>
      </c>
      <c r="Y42" s="119">
        <f t="shared" si="3"/>
        <v>0.70761765262112031</v>
      </c>
      <c r="Z42" s="119">
        <f t="shared" si="3"/>
        <v>0.75623512040398722</v>
      </c>
      <c r="AA42" s="119">
        <f t="shared" si="3"/>
        <v>0.802427133670363</v>
      </c>
      <c r="AB42" s="119">
        <f t="shared" si="3"/>
        <v>1.3713189539723234</v>
      </c>
      <c r="AC42" s="119">
        <f t="shared" si="3"/>
        <v>1.1400022682720132</v>
      </c>
      <c r="AD42" s="119">
        <f t="shared" si="3"/>
        <v>1.3775762137783909</v>
      </c>
    </row>
    <row r="43" spans="1:32">
      <c r="A43" s="51" t="s">
        <v>11</v>
      </c>
      <c r="B43" s="51" t="s">
        <v>12</v>
      </c>
      <c r="C43" s="119">
        <f t="shared" si="4"/>
        <v>4.4268682465343625</v>
      </c>
      <c r="D43" s="119">
        <f t="shared" si="3"/>
        <v>2.8702223961069357</v>
      </c>
      <c r="E43" s="119">
        <f t="shared" si="3"/>
        <v>3.3224566643884361</v>
      </c>
      <c r="F43" s="119">
        <f t="shared" si="3"/>
        <v>3.1405641282370507</v>
      </c>
      <c r="G43" s="119">
        <f t="shared" si="3"/>
        <v>3.2673054667508148</v>
      </c>
      <c r="H43" s="119">
        <f t="shared" si="3"/>
        <v>3.0469408093199082</v>
      </c>
      <c r="I43" s="119">
        <f t="shared" si="3"/>
        <v>3.4224831577382897</v>
      </c>
      <c r="J43" s="119">
        <f t="shared" si="3"/>
        <v>3.3733292032392019</v>
      </c>
      <c r="K43" s="119">
        <f t="shared" si="3"/>
        <v>3.6882890483350521</v>
      </c>
      <c r="L43" s="119">
        <f t="shared" si="3"/>
        <v>3.5980076245067578</v>
      </c>
      <c r="M43" s="119">
        <f t="shared" si="3"/>
        <v>4.0888151296796096</v>
      </c>
      <c r="N43" s="119">
        <f t="shared" si="3"/>
        <v>3.8569221714303201</v>
      </c>
      <c r="O43" s="119">
        <f t="shared" si="3"/>
        <v>3.4105759357235823</v>
      </c>
      <c r="P43" s="119">
        <f t="shared" si="3"/>
        <v>3.5537679792932613</v>
      </c>
      <c r="Q43" s="119">
        <f t="shared" si="3"/>
        <v>2.92310256864672</v>
      </c>
      <c r="R43" s="119">
        <f t="shared" si="3"/>
        <v>2.3076220530145766</v>
      </c>
      <c r="S43" s="119">
        <f t="shared" si="3"/>
        <v>2.5743110235208264</v>
      </c>
      <c r="T43" s="119">
        <f t="shared" si="3"/>
        <v>2.4047469321589854</v>
      </c>
      <c r="U43" s="119">
        <f t="shared" si="3"/>
        <v>2.3538072915956652</v>
      </c>
      <c r="V43" s="119">
        <f t="shared" si="3"/>
        <v>2.1836582819751031</v>
      </c>
      <c r="W43" s="119">
        <f t="shared" si="3"/>
        <v>2.1717029111257471</v>
      </c>
      <c r="X43" s="119">
        <f t="shared" si="3"/>
        <v>2.3515385033932534</v>
      </c>
      <c r="Y43" s="119">
        <f t="shared" si="3"/>
        <v>2.9366548060874234</v>
      </c>
      <c r="Z43" s="119">
        <f t="shared" si="3"/>
        <v>2.9296915732010449</v>
      </c>
      <c r="AA43" s="119">
        <f t="shared" si="3"/>
        <v>2.9622068529681136</v>
      </c>
      <c r="AB43" s="119">
        <f t="shared" si="3"/>
        <v>1.2592941498570407</v>
      </c>
      <c r="AC43" s="119">
        <f t="shared" si="3"/>
        <v>1.4356956515715924</v>
      </c>
      <c r="AD43" s="119">
        <f t="shared" si="3"/>
        <v>2.9478392126971604</v>
      </c>
    </row>
    <row r="44" spans="1:32">
      <c r="A44" s="51" t="s">
        <v>13</v>
      </c>
      <c r="B44" s="51" t="s">
        <v>14</v>
      </c>
      <c r="C44" s="119">
        <f t="shared" si="4"/>
        <v>4.4722728977005239</v>
      </c>
      <c r="D44" s="119">
        <f t="shared" si="3"/>
        <v>2.7006149326705393</v>
      </c>
      <c r="E44" s="119">
        <f t="shared" si="3"/>
        <v>3.1098900405093723</v>
      </c>
      <c r="F44" s="119">
        <f t="shared" si="3"/>
        <v>3.0027107477052941</v>
      </c>
      <c r="G44" s="119">
        <f t="shared" si="3"/>
        <v>3.077168989421708</v>
      </c>
      <c r="H44" s="119">
        <f t="shared" si="3"/>
        <v>2.9029496937336701</v>
      </c>
      <c r="I44" s="119">
        <f t="shared" si="3"/>
        <v>3.5162721200049547</v>
      </c>
      <c r="J44" s="119">
        <f t="shared" si="3"/>
        <v>3.4023281596980981</v>
      </c>
      <c r="K44" s="119">
        <f t="shared" si="3"/>
        <v>3.6771828246529989</v>
      </c>
      <c r="L44" s="119">
        <f t="shared" si="3"/>
        <v>3.697412562584923</v>
      </c>
      <c r="M44" s="119">
        <f t="shared" si="3"/>
        <v>4.1589832415978343</v>
      </c>
      <c r="N44" s="119">
        <f t="shared" si="3"/>
        <v>3.881863037986256</v>
      </c>
      <c r="O44" s="119">
        <f t="shared" si="3"/>
        <v>3.4372563026694363</v>
      </c>
      <c r="P44" s="119">
        <f t="shared" si="3"/>
        <v>3.6811109186952198</v>
      </c>
      <c r="Q44" s="119">
        <f t="shared" si="3"/>
        <v>2.9123550905088029</v>
      </c>
      <c r="R44" s="119">
        <f t="shared" si="3"/>
        <v>2.269738899163328</v>
      </c>
      <c r="S44" s="119">
        <f t="shared" si="3"/>
        <v>2.3929078940501398</v>
      </c>
      <c r="T44" s="119">
        <f t="shared" si="3"/>
        <v>2.1112587591743188</v>
      </c>
      <c r="U44" s="119">
        <f t="shared" si="3"/>
        <v>2.075401569020991</v>
      </c>
      <c r="V44" s="119">
        <f t="shared" si="3"/>
        <v>2.1645857553118399</v>
      </c>
      <c r="W44" s="119">
        <f t="shared" si="3"/>
        <v>1.9144240628270957</v>
      </c>
      <c r="X44" s="119">
        <f t="shared" si="3"/>
        <v>1.58515766788816</v>
      </c>
      <c r="Y44" s="119">
        <f t="shared" si="3"/>
        <v>1.7615721861525373</v>
      </c>
      <c r="Z44" s="119">
        <f t="shared" si="3"/>
        <v>1.6791690733343079</v>
      </c>
      <c r="AA44" s="119">
        <f t="shared" si="3"/>
        <v>1.9268963142161908</v>
      </c>
      <c r="AB44" s="119">
        <f t="shared" si="3"/>
        <v>1.9918837745366305</v>
      </c>
      <c r="AC44" s="119">
        <f t="shared" si="3"/>
        <v>1.771244633317006</v>
      </c>
      <c r="AD44" s="119">
        <f t="shared" si="3"/>
        <v>2.7804307804909612</v>
      </c>
    </row>
    <row r="45" spans="1:32">
      <c r="A45" s="51" t="s">
        <v>15</v>
      </c>
      <c r="B45" s="51" t="s">
        <v>16</v>
      </c>
      <c r="C45" s="119">
        <f t="shared" si="4"/>
        <v>0.74852868758766034</v>
      </c>
      <c r="D45" s="119">
        <f t="shared" si="3"/>
        <v>0.63057340813622387</v>
      </c>
      <c r="E45" s="119">
        <f t="shared" si="3"/>
        <v>0.71197683969205183</v>
      </c>
      <c r="F45" s="119">
        <f t="shared" si="3"/>
        <v>0.79362321781565859</v>
      </c>
      <c r="G45" s="119">
        <f t="shared" si="3"/>
        <v>0.62855713696919757</v>
      </c>
      <c r="H45" s="119">
        <f t="shared" si="3"/>
        <v>0.49267762240041729</v>
      </c>
      <c r="I45" s="119">
        <f t="shared" si="3"/>
        <v>0.61774083312150851</v>
      </c>
      <c r="J45" s="119">
        <f t="shared" si="3"/>
        <v>0.65978620387228659</v>
      </c>
      <c r="K45" s="119">
        <f t="shared" si="3"/>
        <v>0.88365708126382125</v>
      </c>
      <c r="L45" s="119">
        <f t="shared" si="3"/>
        <v>0.89597854380144859</v>
      </c>
      <c r="M45" s="119">
        <f t="shared" si="3"/>
        <v>0.77495033723266038</v>
      </c>
      <c r="N45" s="119">
        <f t="shared" si="3"/>
        <v>0.74091853902901939</v>
      </c>
      <c r="O45" s="119">
        <f t="shared" si="3"/>
        <v>0.75197708158026799</v>
      </c>
      <c r="P45" s="119">
        <f t="shared" si="3"/>
        <v>0.63458381410684273</v>
      </c>
      <c r="Q45" s="119">
        <f t="shared" si="3"/>
        <v>0.6086547520620077</v>
      </c>
      <c r="R45" s="119">
        <f t="shared" si="3"/>
        <v>0.53839894159392387</v>
      </c>
      <c r="S45" s="119">
        <f t="shared" si="3"/>
        <v>0.9965082389146408</v>
      </c>
      <c r="T45" s="119">
        <f t="shared" si="3"/>
        <v>1.1452018801304686</v>
      </c>
      <c r="U45" s="119">
        <f t="shared" si="3"/>
        <v>0.9601796184914555</v>
      </c>
      <c r="V45" s="119">
        <f t="shared" si="3"/>
        <v>0.9131322709474291</v>
      </c>
      <c r="W45" s="119">
        <f t="shared" si="3"/>
        <v>0.86160242536131826</v>
      </c>
      <c r="X45" s="119">
        <f t="shared" si="3"/>
        <v>0.75747502169323366</v>
      </c>
      <c r="Y45" s="119">
        <f t="shared" si="3"/>
        <v>0.85198552788240578</v>
      </c>
      <c r="Z45" s="119">
        <f t="shared" si="3"/>
        <v>1.099083462535442</v>
      </c>
      <c r="AA45" s="119">
        <f t="shared" si="3"/>
        <v>1.02669615538393</v>
      </c>
      <c r="AB45" s="119">
        <f t="shared" si="3"/>
        <v>0.73105067562668324</v>
      </c>
      <c r="AC45" s="119">
        <f t="shared" si="3"/>
        <v>0.68109271995072307</v>
      </c>
      <c r="AD45" s="119">
        <f t="shared" si="3"/>
        <v>0.77282925065909736</v>
      </c>
    </row>
    <row r="46" spans="1:32">
      <c r="A46" s="51" t="s">
        <v>17</v>
      </c>
      <c r="B46" s="51" t="s">
        <v>18</v>
      </c>
      <c r="C46" s="119">
        <f t="shared" si="4"/>
        <v>7.7270017841000227</v>
      </c>
      <c r="D46" s="119">
        <f t="shared" si="3"/>
        <v>6.9856283124048488</v>
      </c>
      <c r="E46" s="119">
        <f t="shared" si="3"/>
        <v>6.8486374562328018</v>
      </c>
      <c r="F46" s="119">
        <f t="shared" si="3"/>
        <v>6.5881064085044985</v>
      </c>
      <c r="G46" s="119">
        <f t="shared" si="3"/>
        <v>5.67839658810672</v>
      </c>
      <c r="H46" s="119">
        <f t="shared" si="3"/>
        <v>5.7244545816540127</v>
      </c>
      <c r="I46" s="119">
        <f t="shared" si="3"/>
        <v>4.8248682682121498</v>
      </c>
      <c r="J46" s="119">
        <f t="shared" si="3"/>
        <v>3.8766648545099298</v>
      </c>
      <c r="K46" s="119">
        <f t="shared" si="3"/>
        <v>3.8126780684993706</v>
      </c>
      <c r="L46" s="119">
        <f t="shared" si="3"/>
        <v>3.2750556719365616</v>
      </c>
      <c r="M46" s="119">
        <f t="shared" si="3"/>
        <v>2.9132138166277106</v>
      </c>
      <c r="N46" s="119">
        <f t="shared" si="3"/>
        <v>2.7954833111994306</v>
      </c>
      <c r="O46" s="119">
        <f t="shared" si="3"/>
        <v>2.4301070054334901</v>
      </c>
      <c r="P46" s="119">
        <f t="shared" si="3"/>
        <v>1.5703107641210943</v>
      </c>
      <c r="Q46" s="119">
        <f t="shared" si="3"/>
        <v>1.6170984878514081</v>
      </c>
      <c r="R46" s="119">
        <f t="shared" si="3"/>
        <v>1.2522388153981414</v>
      </c>
      <c r="S46" s="119">
        <f t="shared" si="3"/>
        <v>1.4760614219941679</v>
      </c>
      <c r="T46" s="119">
        <f t="shared" si="3"/>
        <v>1.6715031780100906</v>
      </c>
      <c r="U46" s="119">
        <f t="shared" si="3"/>
        <v>1.8140038593929648</v>
      </c>
      <c r="V46" s="119">
        <f t="shared" si="3"/>
        <v>1.908817611624626</v>
      </c>
      <c r="W46" s="119">
        <f t="shared" si="3"/>
        <v>1.5346465474282693</v>
      </c>
      <c r="X46" s="119">
        <f t="shared" si="3"/>
        <v>1.6390901279711139</v>
      </c>
      <c r="Y46" s="119">
        <f t="shared" si="3"/>
        <v>2.1708427226489726</v>
      </c>
      <c r="Z46" s="119">
        <f t="shared" si="3"/>
        <v>1.5995963860525153</v>
      </c>
      <c r="AA46" s="119">
        <f t="shared" si="3"/>
        <v>1.5774505987348271</v>
      </c>
      <c r="AB46" s="119">
        <f t="shared" si="3"/>
        <v>1.5507671223191617</v>
      </c>
      <c r="AC46" s="119">
        <f t="shared" si="3"/>
        <v>1.9468731948949183</v>
      </c>
      <c r="AD46" s="119">
        <f t="shared" si="3"/>
        <v>3.2271015450042198</v>
      </c>
    </row>
    <row r="47" spans="1:32">
      <c r="A47" s="51" t="s">
        <v>19</v>
      </c>
      <c r="B47" s="51" t="s">
        <v>20</v>
      </c>
      <c r="C47" s="119">
        <f t="shared" si="4"/>
        <v>4.9658357558560864</v>
      </c>
      <c r="D47" s="119">
        <f t="shared" si="3"/>
        <v>4.0826432524497074</v>
      </c>
      <c r="E47" s="119">
        <f t="shared" si="3"/>
        <v>3.7094078609591006</v>
      </c>
      <c r="F47" s="119">
        <f t="shared" si="3"/>
        <v>3.8672356409152489</v>
      </c>
      <c r="G47" s="119">
        <f t="shared" si="3"/>
        <v>3.9648969874451474</v>
      </c>
      <c r="H47" s="119">
        <f t="shared" si="3"/>
        <v>4.192019588815878</v>
      </c>
      <c r="I47" s="119">
        <f t="shared" si="3"/>
        <v>3.6798446457188003</v>
      </c>
      <c r="J47" s="119">
        <f t="shared" si="3"/>
        <v>3.6352956625692823</v>
      </c>
      <c r="K47" s="119">
        <f t="shared" si="3"/>
        <v>4.0653992891535351</v>
      </c>
      <c r="L47" s="119">
        <f t="shared" si="3"/>
        <v>3.3989676097567463</v>
      </c>
      <c r="M47" s="119">
        <f t="shared" si="3"/>
        <v>2.4259365136578506</v>
      </c>
      <c r="N47" s="119">
        <f t="shared" si="3"/>
        <v>2.3930830937542433</v>
      </c>
      <c r="O47" s="119">
        <f t="shared" si="3"/>
        <v>2.4222992270571564</v>
      </c>
      <c r="P47" s="119">
        <f t="shared" si="3"/>
        <v>1.46593031844963</v>
      </c>
      <c r="Q47" s="119">
        <f t="shared" si="3"/>
        <v>1.2598114845920123</v>
      </c>
      <c r="R47" s="119">
        <f t="shared" si="3"/>
        <v>1.0970142415409037</v>
      </c>
      <c r="S47" s="119">
        <f t="shared" si="3"/>
        <v>1.1998888225905093</v>
      </c>
      <c r="T47" s="119">
        <f t="shared" si="3"/>
        <v>1.0398526476369883</v>
      </c>
      <c r="U47" s="119">
        <f t="shared" si="3"/>
        <v>1.0792311776433634</v>
      </c>
      <c r="V47" s="119">
        <f t="shared" si="3"/>
        <v>1.0499658963615359</v>
      </c>
      <c r="W47" s="119">
        <f t="shared" si="3"/>
        <v>0.87017709568924184</v>
      </c>
      <c r="X47" s="119">
        <f t="shared" si="3"/>
        <v>0.84222568434399148</v>
      </c>
      <c r="Y47" s="119">
        <f t="shared" si="3"/>
        <v>1.0034553150225722</v>
      </c>
      <c r="Z47" s="119">
        <f t="shared" si="3"/>
        <v>1.1110606989144873</v>
      </c>
      <c r="AA47" s="119">
        <f t="shared" si="3"/>
        <v>1.0824966483312113</v>
      </c>
      <c r="AB47" s="119">
        <f t="shared" si="3"/>
        <v>0.86460146975691454</v>
      </c>
      <c r="AC47" s="119">
        <f t="shared" si="3"/>
        <v>0.91158076546354461</v>
      </c>
      <c r="AD47" s="119">
        <f t="shared" si="3"/>
        <v>2.3289245001989656</v>
      </c>
    </row>
    <row r="48" spans="1:32">
      <c r="A48" s="51" t="s">
        <v>21</v>
      </c>
      <c r="B48" s="51" t="s">
        <v>22</v>
      </c>
      <c r="C48" s="119">
        <f t="shared" si="4"/>
        <v>0.6593297912549847</v>
      </c>
      <c r="D48" s="119">
        <f t="shared" si="3"/>
        <v>0.3727939232932011</v>
      </c>
      <c r="E48" s="119">
        <f t="shared" si="3"/>
        <v>0.32898526067676803</v>
      </c>
      <c r="F48" s="119">
        <f t="shared" si="3"/>
        <v>0.31334624037559905</v>
      </c>
      <c r="G48" s="119">
        <f t="shared" si="3"/>
        <v>0.26712309634703801</v>
      </c>
      <c r="H48" s="119">
        <f t="shared" si="3"/>
        <v>0.23038859590680144</v>
      </c>
      <c r="I48" s="119">
        <f t="shared" si="3"/>
        <v>0.25096355272821974</v>
      </c>
      <c r="J48" s="119">
        <f t="shared" si="3"/>
        <v>0.20534844308107031</v>
      </c>
      <c r="K48" s="119">
        <f t="shared" si="3"/>
        <v>0.20116803944244432</v>
      </c>
      <c r="L48" s="119">
        <f t="shared" si="3"/>
        <v>0.2678285077297699</v>
      </c>
      <c r="M48" s="119">
        <f t="shared" si="3"/>
        <v>0.31653146924856734</v>
      </c>
      <c r="N48" s="119">
        <f t="shared" si="3"/>
        <v>0.31668818451403508</v>
      </c>
      <c r="O48" s="119">
        <f t="shared" si="3"/>
        <v>0.37593122112166233</v>
      </c>
      <c r="P48" s="119">
        <f t="shared" si="3"/>
        <v>0.40453055130794019</v>
      </c>
      <c r="Q48" s="119">
        <f t="shared" si="3"/>
        <v>0.40851955264061757</v>
      </c>
      <c r="R48" s="119">
        <f t="shared" si="3"/>
        <v>0.34834330650278084</v>
      </c>
      <c r="S48" s="119">
        <f t="shared" si="3"/>
        <v>0.51245993987932881</v>
      </c>
      <c r="T48" s="119">
        <f t="shared" si="3"/>
        <v>0.42839714729764056</v>
      </c>
      <c r="U48" s="119">
        <f t="shared" si="3"/>
        <v>0.45884380989367757</v>
      </c>
      <c r="V48" s="119">
        <f t="shared" si="3"/>
        <v>0.49326673651846509</v>
      </c>
      <c r="W48" s="119">
        <f t="shared" si="3"/>
        <v>0.40458004591640961</v>
      </c>
      <c r="X48" s="119">
        <f t="shared" si="3"/>
        <v>0.42030030765233939</v>
      </c>
      <c r="Y48" s="119">
        <f t="shared" si="3"/>
        <v>0.45772190587311029</v>
      </c>
      <c r="Z48" s="119">
        <f t="shared" si="3"/>
        <v>0.46569811163136299</v>
      </c>
      <c r="AA48" s="119">
        <f t="shared" si="3"/>
        <v>0.48231973178648296</v>
      </c>
      <c r="AB48" s="119">
        <f t="shared" si="3"/>
        <v>0.58837411960773922</v>
      </c>
      <c r="AC48" s="119">
        <f t="shared" si="3"/>
        <v>0.55896802064101947</v>
      </c>
      <c r="AD48" s="119">
        <f t="shared" si="3"/>
        <v>0.37337989836447488</v>
      </c>
    </row>
    <row r="49" spans="1:30">
      <c r="A49" s="51" t="s">
        <v>23</v>
      </c>
      <c r="B49" s="51" t="s">
        <v>24</v>
      </c>
      <c r="C49" s="119">
        <f t="shared" si="4"/>
        <v>9.2218795864586749</v>
      </c>
      <c r="D49" s="119">
        <f t="shared" ref="D49:AD58" si="5">D19/D$34*100</f>
        <v>8.1780267082115223</v>
      </c>
      <c r="E49" s="119">
        <f t="shared" si="5"/>
        <v>8.2843799642743683</v>
      </c>
      <c r="F49" s="119">
        <f t="shared" si="5"/>
        <v>8.0773521338733172</v>
      </c>
      <c r="G49" s="119">
        <f t="shared" si="5"/>
        <v>8.1744216402160301</v>
      </c>
      <c r="H49" s="119">
        <f t="shared" si="5"/>
        <v>7.7807986210064959</v>
      </c>
      <c r="I49" s="119">
        <f t="shared" si="5"/>
        <v>8.246787694051406</v>
      </c>
      <c r="J49" s="119">
        <f t="shared" si="5"/>
        <v>10.486725662482826</v>
      </c>
      <c r="K49" s="119">
        <f t="shared" si="5"/>
        <v>10.971010912767408</v>
      </c>
      <c r="L49" s="119">
        <f t="shared" si="5"/>
        <v>11.400488055365878</v>
      </c>
      <c r="M49" s="119">
        <f t="shared" si="5"/>
        <v>12.065447239565811</v>
      </c>
      <c r="N49" s="119">
        <f t="shared" si="5"/>
        <v>11.373966740385196</v>
      </c>
      <c r="O49" s="119">
        <f t="shared" si="5"/>
        <v>11.366355367217031</v>
      </c>
      <c r="P49" s="119">
        <f t="shared" si="5"/>
        <v>10.12370820028956</v>
      </c>
      <c r="Q49" s="119">
        <f t="shared" si="5"/>
        <v>9.3809040762751472</v>
      </c>
      <c r="R49" s="119">
        <f t="shared" si="5"/>
        <v>8.6287689409064345</v>
      </c>
      <c r="S49" s="119">
        <f t="shared" si="5"/>
        <v>10.392383590035694</v>
      </c>
      <c r="T49" s="119">
        <f t="shared" si="5"/>
        <v>10.413392411254302</v>
      </c>
      <c r="U49" s="119">
        <f t="shared" si="5"/>
        <v>11.21417730451638</v>
      </c>
      <c r="V49" s="119">
        <f t="shared" si="5"/>
        <v>11.217782582066578</v>
      </c>
      <c r="W49" s="119">
        <f t="shared" si="5"/>
        <v>9.5031514421783534</v>
      </c>
      <c r="X49" s="119">
        <f t="shared" si="5"/>
        <v>10.212546221981709</v>
      </c>
      <c r="Y49" s="119">
        <f t="shared" si="5"/>
        <v>3.670411376512666</v>
      </c>
      <c r="Z49" s="119">
        <f t="shared" si="5"/>
        <v>3.6975428140256352</v>
      </c>
      <c r="AA49" s="119">
        <f t="shared" si="5"/>
        <v>3.5929188985567113</v>
      </c>
      <c r="AB49" s="119">
        <f t="shared" si="5"/>
        <v>11.95997582454714</v>
      </c>
      <c r="AC49" s="119">
        <f t="shared" si="5"/>
        <v>12.516294543114645</v>
      </c>
      <c r="AD49" s="119">
        <f t="shared" si="5"/>
        <v>9.3339764082093151</v>
      </c>
    </row>
    <row r="50" spans="1:30">
      <c r="A50" s="51" t="s">
        <v>25</v>
      </c>
      <c r="B50" s="51" t="s">
        <v>26</v>
      </c>
      <c r="C50" s="119">
        <f t="shared" si="4"/>
        <v>0.90483649732760252</v>
      </c>
      <c r="D50" s="119">
        <f t="shared" si="5"/>
        <v>0.75245995083310147</v>
      </c>
      <c r="E50" s="119">
        <f t="shared" si="5"/>
        <v>0.81642489031798515</v>
      </c>
      <c r="F50" s="119">
        <f t="shared" si="5"/>
        <v>0.76640858201723217</v>
      </c>
      <c r="G50" s="119">
        <f t="shared" si="5"/>
        <v>0.80074189045202215</v>
      </c>
      <c r="H50" s="119">
        <f t="shared" si="5"/>
        <v>0.73054103150946825</v>
      </c>
      <c r="I50" s="119">
        <f t="shared" si="5"/>
        <v>0.85555490968057835</v>
      </c>
      <c r="J50" s="119">
        <f t="shared" si="5"/>
        <v>1.10730597243587</v>
      </c>
      <c r="K50" s="119">
        <f t="shared" si="5"/>
        <v>1.3213939590816406</v>
      </c>
      <c r="L50" s="119">
        <f t="shared" si="5"/>
        <v>1.4271890156819449</v>
      </c>
      <c r="M50" s="119">
        <f t="shared" si="5"/>
        <v>1.3990006972796349</v>
      </c>
      <c r="N50" s="119">
        <f t="shared" si="5"/>
        <v>1.5931761852194681</v>
      </c>
      <c r="O50" s="119">
        <f t="shared" si="5"/>
        <v>2.2149246977720485</v>
      </c>
      <c r="P50" s="119">
        <f t="shared" si="5"/>
        <v>2.0659092256005382</v>
      </c>
      <c r="Q50" s="119">
        <f t="shared" si="5"/>
        <v>1.9764986082705474</v>
      </c>
      <c r="R50" s="119">
        <f t="shared" si="5"/>
        <v>1.8560372002215015</v>
      </c>
      <c r="S50" s="119">
        <f t="shared" si="5"/>
        <v>2.542103002976686</v>
      </c>
      <c r="T50" s="119">
        <f t="shared" si="5"/>
        <v>3.0900378460868132</v>
      </c>
      <c r="U50" s="119">
        <f t="shared" si="5"/>
        <v>3.802482561769756</v>
      </c>
      <c r="V50" s="119">
        <f t="shared" si="5"/>
        <v>3.4982270216751723</v>
      </c>
      <c r="W50" s="119">
        <f t="shared" si="5"/>
        <v>2.9398374637077009</v>
      </c>
      <c r="X50" s="119">
        <f t="shared" si="5"/>
        <v>3.3826390405746034</v>
      </c>
      <c r="Y50" s="119">
        <f t="shared" si="5"/>
        <v>6.9147365975160441E-2</v>
      </c>
      <c r="Z50" s="119">
        <f t="shared" si="5"/>
        <v>5.2282229085305186E-2</v>
      </c>
      <c r="AA50" s="119">
        <f t="shared" si="5"/>
        <v>0.13779935742805216</v>
      </c>
      <c r="AB50" s="119">
        <f t="shared" si="5"/>
        <v>4.2265890725546695</v>
      </c>
      <c r="AC50" s="119">
        <f t="shared" si="5"/>
        <v>4.1117257952079305</v>
      </c>
      <c r="AD50" s="119">
        <f t="shared" si="5"/>
        <v>1.7785472558570596</v>
      </c>
    </row>
    <row r="51" spans="1:30">
      <c r="A51" s="51" t="s">
        <v>27</v>
      </c>
      <c r="B51" s="51" t="s">
        <v>28</v>
      </c>
      <c r="C51" s="119">
        <f t="shared" si="4"/>
        <v>3.5917936696900332</v>
      </c>
      <c r="D51" s="119">
        <f t="shared" si="5"/>
        <v>2.7359617473267264</v>
      </c>
      <c r="E51" s="119">
        <f t="shared" si="5"/>
        <v>2.5318167670838356</v>
      </c>
      <c r="F51" s="119">
        <f t="shared" si="5"/>
        <v>2.5398183641194865</v>
      </c>
      <c r="G51" s="119">
        <f t="shared" si="5"/>
        <v>2.3579853231296246</v>
      </c>
      <c r="H51" s="119">
        <f t="shared" si="5"/>
        <v>2.1504705340833286</v>
      </c>
      <c r="I51" s="119">
        <f t="shared" si="5"/>
        <v>2.7352500155118853</v>
      </c>
      <c r="J51" s="119">
        <f t="shared" si="5"/>
        <v>3.3040982856558183</v>
      </c>
      <c r="K51" s="119">
        <f t="shared" si="5"/>
        <v>3.4437276909103645</v>
      </c>
      <c r="L51" s="119">
        <f t="shared" si="5"/>
        <v>4.2621995693701251</v>
      </c>
      <c r="M51" s="119">
        <f t="shared" si="5"/>
        <v>5.5111931117166106</v>
      </c>
      <c r="N51" s="119">
        <f t="shared" si="5"/>
        <v>6.0916310387084156</v>
      </c>
      <c r="O51" s="119">
        <f t="shared" si="5"/>
        <v>6.5329915111017556</v>
      </c>
      <c r="P51" s="119">
        <f t="shared" si="5"/>
        <v>6.0016937999226796</v>
      </c>
      <c r="Q51" s="119">
        <f t="shared" si="5"/>
        <v>5.4331544032877623</v>
      </c>
      <c r="R51" s="119">
        <f t="shared" si="5"/>
        <v>5.7643284210222356</v>
      </c>
      <c r="S51" s="119">
        <f t="shared" si="5"/>
        <v>6.9398032698637815</v>
      </c>
      <c r="T51" s="119">
        <f t="shared" si="5"/>
        <v>7.4429361650445722</v>
      </c>
      <c r="U51" s="119">
        <f t="shared" si="5"/>
        <v>8.223572249460954</v>
      </c>
      <c r="V51" s="119">
        <f t="shared" si="5"/>
        <v>8.3182197830524665</v>
      </c>
      <c r="W51" s="119">
        <f t="shared" si="5"/>
        <v>6.993367760167911</v>
      </c>
      <c r="X51" s="119">
        <f t="shared" si="5"/>
        <v>7.8490740835184107</v>
      </c>
      <c r="Y51" s="119">
        <f t="shared" si="5"/>
        <v>10.062624158064901</v>
      </c>
      <c r="Z51" s="119">
        <f t="shared" si="5"/>
        <v>10.04782077308772</v>
      </c>
      <c r="AA51" s="119">
        <f t="shared" si="5"/>
        <v>10.144010886554501</v>
      </c>
      <c r="AB51" s="119">
        <f t="shared" si="5"/>
        <v>9.6726522898151899</v>
      </c>
      <c r="AC51" s="119">
        <f t="shared" si="5"/>
        <v>10.484529910838083</v>
      </c>
      <c r="AD51" s="119">
        <f t="shared" si="5"/>
        <v>5.7782022777662103</v>
      </c>
    </row>
    <row r="52" spans="1:30">
      <c r="A52" s="51" t="s">
        <v>29</v>
      </c>
      <c r="B52" s="51" t="s">
        <v>30</v>
      </c>
      <c r="C52" s="119">
        <f t="shared" si="4"/>
        <v>10.74100498283258</v>
      </c>
      <c r="D52" s="119">
        <f t="shared" si="5"/>
        <v>8.757210450826868</v>
      </c>
      <c r="E52" s="119">
        <f t="shared" si="5"/>
        <v>8.4857413959995558</v>
      </c>
      <c r="F52" s="119">
        <f t="shared" si="5"/>
        <v>9.2835925889749671</v>
      </c>
      <c r="G52" s="119">
        <f t="shared" si="5"/>
        <v>8.7289122385032769</v>
      </c>
      <c r="H52" s="119">
        <f t="shared" si="5"/>
        <v>7.2544065563109879</v>
      </c>
      <c r="I52" s="119">
        <f t="shared" si="5"/>
        <v>6.9714191715354756</v>
      </c>
      <c r="J52" s="119">
        <f t="shared" si="5"/>
        <v>6.9423576185364615</v>
      </c>
      <c r="K52" s="119">
        <f t="shared" si="5"/>
        <v>4.7276515190147252</v>
      </c>
      <c r="L52" s="119">
        <f t="shared" si="5"/>
        <v>3.9026703506821274</v>
      </c>
      <c r="M52" s="119">
        <f t="shared" si="5"/>
        <v>2.9132723645945449</v>
      </c>
      <c r="N52" s="119">
        <f t="shared" si="5"/>
        <v>1.3980084114661686</v>
      </c>
      <c r="O52" s="119">
        <f t="shared" si="5"/>
        <v>0.3503288569521279</v>
      </c>
      <c r="P52" s="119">
        <f t="shared" si="5"/>
        <v>0.11295073993549663</v>
      </c>
      <c r="Q52" s="119">
        <f t="shared" si="5"/>
        <v>4.1772063209461259E-2</v>
      </c>
      <c r="R52" s="119">
        <f t="shared" si="5"/>
        <v>1.0072003414909558E-2</v>
      </c>
      <c r="S52" s="119">
        <f t="shared" si="5"/>
        <v>1.8493489803597458E-2</v>
      </c>
      <c r="T52" s="119">
        <f t="shared" si="5"/>
        <v>2.8743058374881045E-2</v>
      </c>
      <c r="U52" s="119">
        <f t="shared" si="5"/>
        <v>1.1692214871674241E-2</v>
      </c>
      <c r="V52" s="119">
        <f t="shared" si="5"/>
        <v>1.0668385003741818E-2</v>
      </c>
      <c r="W52" s="119">
        <f t="shared" si="5"/>
        <v>9.8164758689678194E-3</v>
      </c>
      <c r="X52" s="119">
        <f t="shared" si="5"/>
        <v>9.1796888810114132E-3</v>
      </c>
      <c r="Y52" s="119">
        <f t="shared" si="5"/>
        <v>1.4493888196584943E-2</v>
      </c>
      <c r="Z52" s="119">
        <f t="shared" si="5"/>
        <v>1.5631063255411099E-2</v>
      </c>
      <c r="AA52" s="119">
        <f t="shared" si="5"/>
        <v>9.4544958572010014E-3</v>
      </c>
      <c r="AB52" s="119">
        <f t="shared" si="5"/>
        <v>9.1268666431976869E-3</v>
      </c>
      <c r="AC52" s="119">
        <f t="shared" si="5"/>
        <v>6.144523951268104E-3</v>
      </c>
      <c r="AD52" s="119">
        <f t="shared" si="5"/>
        <v>3.0850753545105292</v>
      </c>
    </row>
    <row r="53" spans="1:30">
      <c r="A53" s="51" t="s">
        <v>31</v>
      </c>
      <c r="B53" s="51" t="s">
        <v>32</v>
      </c>
      <c r="C53" s="119">
        <f t="shared" si="4"/>
        <v>6.4989624006926414</v>
      </c>
      <c r="D53" s="119">
        <f t="shared" si="5"/>
        <v>17.417743384726183</v>
      </c>
      <c r="E53" s="119">
        <f t="shared" si="5"/>
        <v>15.895217514028184</v>
      </c>
      <c r="F53" s="119">
        <f t="shared" si="5"/>
        <v>15.897774680883856</v>
      </c>
      <c r="G53" s="119">
        <f t="shared" si="5"/>
        <v>18.243149983111852</v>
      </c>
      <c r="H53" s="119">
        <f t="shared" si="5"/>
        <v>21.303953008399947</v>
      </c>
      <c r="I53" s="119">
        <f t="shared" si="5"/>
        <v>15.558227904031824</v>
      </c>
      <c r="J53" s="119">
        <f t="shared" si="5"/>
        <v>13.960161606104421</v>
      </c>
      <c r="K53" s="119">
        <f t="shared" si="5"/>
        <v>14.393042180155913</v>
      </c>
      <c r="L53" s="119">
        <f t="shared" si="5"/>
        <v>11.736009181455151</v>
      </c>
      <c r="M53" s="119">
        <f t="shared" si="5"/>
        <v>7.884290754972997</v>
      </c>
      <c r="N53" s="119">
        <f t="shared" si="5"/>
        <v>8.0241047044663762</v>
      </c>
      <c r="O53" s="119">
        <f t="shared" si="5"/>
        <v>7.2776101648900609</v>
      </c>
      <c r="P53" s="119">
        <f t="shared" si="5"/>
        <v>6.5527187417800921</v>
      </c>
      <c r="Q53" s="119">
        <f t="shared" si="5"/>
        <v>6.448676009316487</v>
      </c>
      <c r="R53" s="119">
        <f t="shared" si="5"/>
        <v>4.8577747764631365</v>
      </c>
      <c r="S53" s="119">
        <f t="shared" si="5"/>
        <v>6.2683553132494918</v>
      </c>
      <c r="T53" s="119">
        <f t="shared" si="5"/>
        <v>7.8057342200486977</v>
      </c>
      <c r="U53" s="119">
        <f t="shared" si="5"/>
        <v>6.0296504044430401</v>
      </c>
      <c r="V53" s="119">
        <f t="shared" si="5"/>
        <v>5.1636927698905613</v>
      </c>
      <c r="W53" s="119">
        <f t="shared" si="5"/>
        <v>4.4959276051604551</v>
      </c>
      <c r="X53" s="119">
        <f t="shared" si="5"/>
        <v>5.2054701777402368</v>
      </c>
      <c r="Y53" s="119">
        <f t="shared" si="5"/>
        <v>6.7077668008398108</v>
      </c>
      <c r="Z53" s="119">
        <f t="shared" si="5"/>
        <v>6.4623638913303889</v>
      </c>
      <c r="AA53" s="119">
        <f t="shared" si="5"/>
        <v>6.4325404462229798</v>
      </c>
      <c r="AB53" s="119">
        <f t="shared" si="5"/>
        <v>7.2231120312913735</v>
      </c>
      <c r="AC53" s="119">
        <f t="shared" si="5"/>
        <v>7.0501458850515686</v>
      </c>
      <c r="AD53" s="119">
        <f t="shared" si="5"/>
        <v>10.174958645658707</v>
      </c>
    </row>
    <row r="54" spans="1:30">
      <c r="A54" s="51" t="s">
        <v>33</v>
      </c>
      <c r="B54" s="51" t="s">
        <v>34</v>
      </c>
      <c r="C54" s="119">
        <f t="shared" si="4"/>
        <v>1.0392421226205393</v>
      </c>
      <c r="D54" s="119">
        <f t="shared" si="5"/>
        <v>1.7292383832802576</v>
      </c>
      <c r="E54" s="119">
        <f t="shared" si="5"/>
        <v>1.5428220632959873</v>
      </c>
      <c r="F54" s="119">
        <f t="shared" si="5"/>
        <v>1.3936056518079953</v>
      </c>
      <c r="G54" s="119">
        <f t="shared" si="5"/>
        <v>1.3070635493276244</v>
      </c>
      <c r="H54" s="119">
        <f t="shared" si="5"/>
        <v>1.2803389622707382</v>
      </c>
      <c r="I54" s="119">
        <f t="shared" si="5"/>
        <v>1.1807190907369707</v>
      </c>
      <c r="J54" s="119">
        <f t="shared" si="5"/>
        <v>1.1533429576795697</v>
      </c>
      <c r="K54" s="119">
        <f t="shared" si="5"/>
        <v>1.1765332534129136</v>
      </c>
      <c r="L54" s="119">
        <f t="shared" si="5"/>
        <v>1.428574766461723</v>
      </c>
      <c r="M54" s="119">
        <f t="shared" si="5"/>
        <v>1.4078509385995328</v>
      </c>
      <c r="N54" s="119">
        <f t="shared" si="5"/>
        <v>1.6297120000754204</v>
      </c>
      <c r="O54" s="119">
        <f t="shared" si="5"/>
        <v>1.2222601570798381</v>
      </c>
      <c r="P54" s="119">
        <f t="shared" si="5"/>
        <v>0.53829652592817201</v>
      </c>
      <c r="Q54" s="119">
        <f t="shared" si="5"/>
        <v>0.67720404611513352</v>
      </c>
      <c r="R54" s="119">
        <f t="shared" si="5"/>
        <v>0.44535285194410512</v>
      </c>
      <c r="S54" s="119">
        <f t="shared" si="5"/>
        <v>0.49196319061082083</v>
      </c>
      <c r="T54" s="119">
        <f t="shared" si="5"/>
        <v>0.44780449683003659</v>
      </c>
      <c r="U54" s="119">
        <f t="shared" si="5"/>
        <v>0.46195887625022186</v>
      </c>
      <c r="V54" s="119">
        <f t="shared" si="5"/>
        <v>0.49016216771787396</v>
      </c>
      <c r="W54" s="119">
        <f t="shared" si="5"/>
        <v>0.43930503153106942</v>
      </c>
      <c r="X54" s="119">
        <f t="shared" si="5"/>
        <v>0.49519150694702441</v>
      </c>
      <c r="Y54" s="119">
        <f t="shared" si="5"/>
        <v>3.7658250804193742</v>
      </c>
      <c r="Z54" s="119">
        <f t="shared" si="5"/>
        <v>3.8363964756084004</v>
      </c>
      <c r="AA54" s="119">
        <f t="shared" si="5"/>
        <v>3.8587303587704893</v>
      </c>
      <c r="AB54" s="119">
        <f t="shared" si="5"/>
        <v>0.57503387048145371</v>
      </c>
      <c r="AC54" s="119">
        <f t="shared" si="5"/>
        <v>0.52840495144878774</v>
      </c>
      <c r="AD54" s="119">
        <f t="shared" si="5"/>
        <v>1.2466300202725591</v>
      </c>
    </row>
    <row r="55" spans="1:30">
      <c r="A55" s="51" t="s">
        <v>35</v>
      </c>
      <c r="B55" s="51" t="s">
        <v>36</v>
      </c>
      <c r="C55" s="119">
        <f t="shared" si="4"/>
        <v>6.7873753019841487</v>
      </c>
      <c r="D55" s="119">
        <f t="shared" si="5"/>
        <v>9.610570636523093</v>
      </c>
      <c r="E55" s="119">
        <f t="shared" si="5"/>
        <v>10.173237283703742</v>
      </c>
      <c r="F55" s="119">
        <f t="shared" si="5"/>
        <v>9.6762087026897188</v>
      </c>
      <c r="G55" s="119">
        <f t="shared" si="5"/>
        <v>11.398687695882652</v>
      </c>
      <c r="H55" s="119">
        <f t="shared" si="5"/>
        <v>12.196966390780107</v>
      </c>
      <c r="I55" s="119">
        <f t="shared" si="5"/>
        <v>13.887130515443422</v>
      </c>
      <c r="J55" s="119">
        <f t="shared" si="5"/>
        <v>12.952108720206526</v>
      </c>
      <c r="K55" s="119">
        <f t="shared" si="5"/>
        <v>12.203727023254782</v>
      </c>
      <c r="L55" s="119">
        <f t="shared" si="5"/>
        <v>13.165244701109746</v>
      </c>
      <c r="M55" s="119">
        <f t="shared" si="5"/>
        <v>13.258310189728324</v>
      </c>
      <c r="N55" s="119">
        <f t="shared" si="5"/>
        <v>11.959185216304627</v>
      </c>
      <c r="O55" s="119">
        <f t="shared" si="5"/>
        <v>11.531395435107934</v>
      </c>
      <c r="P55" s="119">
        <f t="shared" si="5"/>
        <v>10.940236476874892</v>
      </c>
      <c r="Q55" s="119">
        <f t="shared" si="5"/>
        <v>10.69937957224667</v>
      </c>
      <c r="R55" s="119">
        <f t="shared" si="5"/>
        <v>8.264725500329833</v>
      </c>
      <c r="S55" s="119">
        <f t="shared" si="5"/>
        <v>9.4210321745644912</v>
      </c>
      <c r="T55" s="119">
        <f t="shared" si="5"/>
        <v>10.341127532772507</v>
      </c>
      <c r="U55" s="119">
        <f t="shared" si="5"/>
        <v>8.890884378341422</v>
      </c>
      <c r="V55" s="119">
        <f t="shared" si="5"/>
        <v>8.7509220311975824</v>
      </c>
      <c r="W55" s="119">
        <f t="shared" si="5"/>
        <v>10.857515619152108</v>
      </c>
      <c r="X55" s="119">
        <f t="shared" si="5"/>
        <v>12.422329607606109</v>
      </c>
      <c r="Y55" s="119">
        <f t="shared" si="5"/>
        <v>10.571861022150525</v>
      </c>
      <c r="Z55" s="119">
        <f t="shared" si="5"/>
        <v>10.919015240636281</v>
      </c>
      <c r="AA55" s="119">
        <f t="shared" si="5"/>
        <v>10.735991368754449</v>
      </c>
      <c r="AB55" s="119">
        <f t="shared" si="5"/>
        <v>9.7470458940245717</v>
      </c>
      <c r="AC55" s="119">
        <f t="shared" si="5"/>
        <v>9.4427916701127383</v>
      </c>
      <c r="AD55" s="119">
        <f t="shared" si="5"/>
        <v>10.971649178862865</v>
      </c>
    </row>
    <row r="56" spans="1:30">
      <c r="A56" s="51" t="s">
        <v>37</v>
      </c>
      <c r="B56" s="51" t="s">
        <v>38</v>
      </c>
      <c r="C56" s="119">
        <f t="shared" si="4"/>
        <v>1.3361180791514795</v>
      </c>
      <c r="D56" s="119">
        <f t="shared" si="5"/>
        <v>1.0180739233427591</v>
      </c>
      <c r="E56" s="119">
        <f t="shared" si="5"/>
        <v>1.0800621704113451</v>
      </c>
      <c r="F56" s="119">
        <f t="shared" si="5"/>
        <v>1.0299444551754871</v>
      </c>
      <c r="G56" s="119">
        <f t="shared" si="5"/>
        <v>1.115333515670782</v>
      </c>
      <c r="H56" s="119">
        <f t="shared" si="5"/>
        <v>1.1362401844226768</v>
      </c>
      <c r="I56" s="119">
        <f t="shared" si="5"/>
        <v>1.1545385436356352</v>
      </c>
      <c r="J56" s="119">
        <f t="shared" si="5"/>
        <v>1.4179527991121805</v>
      </c>
      <c r="K56" s="119">
        <f t="shared" si="5"/>
        <v>1.6538659136695326</v>
      </c>
      <c r="L56" s="119">
        <f t="shared" si="5"/>
        <v>1.8475607347767982</v>
      </c>
      <c r="M56" s="119">
        <f t="shared" si="5"/>
        <v>1.4146431997518905</v>
      </c>
      <c r="N56" s="119">
        <f t="shared" si="5"/>
        <v>2.3184799907761908</v>
      </c>
      <c r="O56" s="119">
        <f t="shared" si="5"/>
        <v>1.9691269542349783</v>
      </c>
      <c r="P56" s="119">
        <f t="shared" si="5"/>
        <v>1.4096664475877343</v>
      </c>
      <c r="Q56" s="119">
        <f t="shared" si="5"/>
        <v>1.6074103504728579</v>
      </c>
      <c r="R56" s="119">
        <f t="shared" si="5"/>
        <v>1.1143406163332497</v>
      </c>
      <c r="S56" s="119">
        <f t="shared" si="5"/>
        <v>1.1035551372861179</v>
      </c>
      <c r="T56" s="119">
        <f t="shared" si="5"/>
        <v>0.81897024041899336</v>
      </c>
      <c r="U56" s="119">
        <f t="shared" si="5"/>
        <v>0.86209523542416178</v>
      </c>
      <c r="V56" s="119">
        <f t="shared" si="5"/>
        <v>0.90931972055738053</v>
      </c>
      <c r="W56" s="119">
        <f t="shared" si="5"/>
        <v>0.61169615966339563</v>
      </c>
      <c r="X56" s="119">
        <f t="shared" si="5"/>
        <v>0.53477823554822124</v>
      </c>
      <c r="Y56" s="119">
        <f t="shared" si="5"/>
        <v>0.1399933750468941</v>
      </c>
      <c r="Z56" s="119">
        <f t="shared" si="5"/>
        <v>0.13292355318256982</v>
      </c>
      <c r="AA56" s="119">
        <f t="shared" si="5"/>
        <v>9.1541858841723348E-2</v>
      </c>
      <c r="AB56" s="119">
        <f t="shared" si="5"/>
        <v>0.24593532610797955</v>
      </c>
      <c r="AC56" s="119">
        <f t="shared" si="5"/>
        <v>0.15739645317045947</v>
      </c>
      <c r="AD56" s="119">
        <f t="shared" si="5"/>
        <v>1.0559078798011932</v>
      </c>
    </row>
    <row r="57" spans="1:30">
      <c r="A57" s="51" t="s">
        <v>39</v>
      </c>
      <c r="B57" s="51" t="s">
        <v>40</v>
      </c>
      <c r="C57" s="119">
        <f t="shared" si="4"/>
        <v>0.24161538522025888</v>
      </c>
      <c r="D57" s="119">
        <f t="shared" si="5"/>
        <v>0.50348978584630533</v>
      </c>
      <c r="E57" s="119">
        <f t="shared" si="5"/>
        <v>0.24312994102746577</v>
      </c>
      <c r="F57" s="119">
        <f t="shared" si="5"/>
        <v>0.25729409653620483</v>
      </c>
      <c r="G57" s="119">
        <f t="shared" si="5"/>
        <v>0.26290360443562222</v>
      </c>
      <c r="H57" s="119">
        <f t="shared" si="5"/>
        <v>0.31753869310960153</v>
      </c>
      <c r="I57" s="119">
        <f t="shared" si="5"/>
        <v>0.33869789326197891</v>
      </c>
      <c r="J57" s="119">
        <f t="shared" si="5"/>
        <v>0.25710100587116097</v>
      </c>
      <c r="K57" s="119">
        <f t="shared" si="5"/>
        <v>0.26295727472493574</v>
      </c>
      <c r="L57" s="119">
        <f t="shared" si="5"/>
        <v>0.35425979813479308</v>
      </c>
      <c r="M57" s="119">
        <f t="shared" si="5"/>
        <v>0.64874988949976675</v>
      </c>
      <c r="N57" s="119">
        <f t="shared" si="5"/>
        <v>0.73185349394697674</v>
      </c>
      <c r="O57" s="119">
        <f t="shared" si="5"/>
        <v>0.64198723472087094</v>
      </c>
      <c r="P57" s="119">
        <f t="shared" si="5"/>
        <v>0.68624905320501051</v>
      </c>
      <c r="Q57" s="119">
        <f t="shared" si="5"/>
        <v>0.73197095528961753</v>
      </c>
      <c r="R57" s="119">
        <f t="shared" si="5"/>
        <v>0.62323819839842798</v>
      </c>
      <c r="S57" s="119">
        <f t="shared" si="5"/>
        <v>0.73170672593683117</v>
      </c>
      <c r="T57" s="119">
        <f t="shared" si="5"/>
        <v>0.80068854410838675</v>
      </c>
      <c r="U57" s="119">
        <f t="shared" si="5"/>
        <v>0.99203784129453243</v>
      </c>
      <c r="V57" s="119">
        <f t="shared" si="5"/>
        <v>1.1021287127834247</v>
      </c>
      <c r="W57" s="119">
        <f t="shared" si="5"/>
        <v>0.93492837913831484</v>
      </c>
      <c r="X57" s="119">
        <f t="shared" si="5"/>
        <v>1.1659299479093006</v>
      </c>
      <c r="Y57" s="119">
        <f t="shared" si="5"/>
        <v>1.4263603217815672</v>
      </c>
      <c r="Z57" s="119">
        <f t="shared" si="5"/>
        <v>1.696127633028532</v>
      </c>
      <c r="AA57" s="119">
        <f t="shared" si="5"/>
        <v>1.657343972672807</v>
      </c>
      <c r="AB57" s="119">
        <f t="shared" si="5"/>
        <v>1.694943111573755</v>
      </c>
      <c r="AC57" s="119">
        <f t="shared" si="5"/>
        <v>2.5484096460121153</v>
      </c>
      <c r="AD57" s="119">
        <f t="shared" si="5"/>
        <v>0.77752453077999673</v>
      </c>
    </row>
    <row r="58" spans="1:30">
      <c r="A58" s="51" t="s">
        <v>41</v>
      </c>
      <c r="B58" s="51" t="s">
        <v>42</v>
      </c>
      <c r="C58" s="119">
        <f t="shared" si="4"/>
        <v>0.5225488518741882</v>
      </c>
      <c r="D58" s="119">
        <f t="shared" si="5"/>
        <v>0.42587978160428747</v>
      </c>
      <c r="E58" s="119">
        <f t="shared" si="5"/>
        <v>0.54476799915144525</v>
      </c>
      <c r="F58" s="119">
        <f t="shared" si="5"/>
        <v>0.523827077243884</v>
      </c>
      <c r="G58" s="119">
        <f t="shared" si="5"/>
        <v>0.57898463861172289</v>
      </c>
      <c r="H58" s="119">
        <f t="shared" si="5"/>
        <v>0.97559205350194833</v>
      </c>
      <c r="I58" s="119">
        <f t="shared" si="5"/>
        <v>0.90683592101446919</v>
      </c>
      <c r="J58" s="119">
        <f t="shared" si="5"/>
        <v>1.3042986616915715</v>
      </c>
      <c r="K58" s="119">
        <f t="shared" si="5"/>
        <v>1.4813812946254299</v>
      </c>
      <c r="L58" s="119">
        <f t="shared" si="5"/>
        <v>1.2894034363765012</v>
      </c>
      <c r="M58" s="119">
        <f t="shared" si="5"/>
        <v>0.9369755305606402</v>
      </c>
      <c r="N58" s="119">
        <f t="shared" si="5"/>
        <v>0.62972013203494304</v>
      </c>
      <c r="O58" s="119">
        <f t="shared" si="5"/>
        <v>0.49537110223073233</v>
      </c>
      <c r="P58" s="119">
        <f t="shared" ref="D58:AD64" si="6">P28/P$34*100</f>
        <v>0.8446745331053126</v>
      </c>
      <c r="Q58" s="119">
        <f t="shared" si="6"/>
        <v>0.92077469345472251</v>
      </c>
      <c r="R58" s="119">
        <f t="shared" si="6"/>
        <v>0.74439989917308336</v>
      </c>
      <c r="S58" s="119">
        <f t="shared" si="6"/>
        <v>0.86772745843932131</v>
      </c>
      <c r="T58" s="119">
        <f t="shared" si="6"/>
        <v>0.85236538040528842</v>
      </c>
      <c r="U58" s="119">
        <f t="shared" si="6"/>
        <v>0.7307730233938966</v>
      </c>
      <c r="V58" s="119">
        <f t="shared" si="6"/>
        <v>0.79013694872921925</v>
      </c>
      <c r="W58" s="119">
        <f t="shared" si="6"/>
        <v>0.49349060625783869</v>
      </c>
      <c r="X58" s="119">
        <f t="shared" si="6"/>
        <v>0.67828542979183148</v>
      </c>
      <c r="Y58" s="119">
        <f t="shared" si="6"/>
        <v>0.92203632849082151</v>
      </c>
      <c r="Z58" s="119">
        <f t="shared" si="6"/>
        <v>0.97253841806824826</v>
      </c>
      <c r="AA58" s="119">
        <f t="shared" si="6"/>
        <v>0.83527942472433403</v>
      </c>
      <c r="AB58" s="119">
        <f t="shared" si="6"/>
        <v>0.80510816870626789</v>
      </c>
      <c r="AC58" s="119">
        <f t="shared" si="6"/>
        <v>1.0393413787470365</v>
      </c>
      <c r="AD58" s="119">
        <f t="shared" si="6"/>
        <v>0.82975455458801484</v>
      </c>
    </row>
    <row r="59" spans="1:30">
      <c r="A59" s="51" t="s">
        <v>43</v>
      </c>
      <c r="B59" s="51" t="s">
        <v>44</v>
      </c>
      <c r="C59" s="119">
        <f t="shared" si="4"/>
        <v>1.871063468680616</v>
      </c>
      <c r="D59" s="119">
        <f t="shared" si="6"/>
        <v>1.1644550962455928</v>
      </c>
      <c r="E59" s="119">
        <f t="shared" si="6"/>
        <v>1.5097697613298651</v>
      </c>
      <c r="F59" s="119">
        <f t="shared" si="6"/>
        <v>1.2621228964918509</v>
      </c>
      <c r="G59" s="119">
        <f t="shared" si="6"/>
        <v>0.86189734335628787</v>
      </c>
      <c r="H59" s="119">
        <f t="shared" si="6"/>
        <v>0.81129318709098253</v>
      </c>
      <c r="I59" s="119">
        <f t="shared" si="6"/>
        <v>1.2533930944049905</v>
      </c>
      <c r="J59" s="119">
        <f t="shared" si="6"/>
        <v>1.2299043910780931</v>
      </c>
      <c r="K59" s="119">
        <f t="shared" si="6"/>
        <v>0.71823843186384517</v>
      </c>
      <c r="L59" s="119">
        <f t="shared" si="6"/>
        <v>0.72155702545058042</v>
      </c>
      <c r="M59" s="119">
        <f t="shared" si="6"/>
        <v>0.84267899153277537</v>
      </c>
      <c r="N59" s="119">
        <f t="shared" si="6"/>
        <v>0.76636278948625869</v>
      </c>
      <c r="O59" s="119">
        <f t="shared" si="6"/>
        <v>1.2495426261753015</v>
      </c>
      <c r="P59" s="119">
        <f t="shared" si="6"/>
        <v>1.6219078242923259</v>
      </c>
      <c r="Q59" s="119">
        <f t="shared" si="6"/>
        <v>1.56861802111528</v>
      </c>
      <c r="R59" s="119">
        <f t="shared" si="6"/>
        <v>1.2300105764135172</v>
      </c>
      <c r="S59" s="119">
        <f t="shared" si="6"/>
        <v>1.4637456148072214</v>
      </c>
      <c r="T59" s="119">
        <f t="shared" si="6"/>
        <v>1.4952412087247582</v>
      </c>
      <c r="U59" s="119">
        <f t="shared" si="6"/>
        <v>1.502933182552548</v>
      </c>
      <c r="V59" s="119">
        <f t="shared" si="6"/>
        <v>1.4327293397597143</v>
      </c>
      <c r="W59" s="119">
        <f t="shared" si="6"/>
        <v>1.1775056382118654</v>
      </c>
      <c r="X59" s="119">
        <f t="shared" si="6"/>
        <v>1.2936805108793163</v>
      </c>
      <c r="Y59" s="119">
        <f t="shared" si="6"/>
        <v>1.5633059069666024</v>
      </c>
      <c r="Z59" s="119">
        <f t="shared" si="6"/>
        <v>1.8517846315133841</v>
      </c>
      <c r="AA59" s="119">
        <f t="shared" si="6"/>
        <v>1.8304616790926593</v>
      </c>
      <c r="AB59" s="119">
        <f t="shared" si="6"/>
        <v>0.760284704437725</v>
      </c>
      <c r="AC59" s="119">
        <f t="shared" si="6"/>
        <v>0.68755496939466665</v>
      </c>
      <c r="AD59" s="119">
        <f t="shared" si="6"/>
        <v>1.2164494912390449</v>
      </c>
    </row>
    <row r="60" spans="1:30">
      <c r="A60" s="51" t="s">
        <v>45</v>
      </c>
      <c r="B60" s="51" t="s">
        <v>46</v>
      </c>
      <c r="C60" s="119">
        <f t="shared" si="4"/>
        <v>1.6721530136432876</v>
      </c>
      <c r="D60" s="119">
        <f t="shared" si="6"/>
        <v>1.3108459992880315</v>
      </c>
      <c r="E60" s="119">
        <f t="shared" si="6"/>
        <v>1.3724163020116014</v>
      </c>
      <c r="F60" s="119">
        <f t="shared" si="6"/>
        <v>1.2793441773438134</v>
      </c>
      <c r="G60" s="119">
        <f t="shared" si="6"/>
        <v>1.5666182966622773</v>
      </c>
      <c r="H60" s="119">
        <f t="shared" si="6"/>
        <v>1.5697088988354262</v>
      </c>
      <c r="I60" s="119">
        <f t="shared" si="6"/>
        <v>1.9286828552774169</v>
      </c>
      <c r="J60" s="119">
        <f t="shared" si="6"/>
        <v>2.8702761857132089</v>
      </c>
      <c r="K60" s="119">
        <f t="shared" si="6"/>
        <v>3.8289953195122441</v>
      </c>
      <c r="L60" s="119">
        <f t="shared" si="6"/>
        <v>4.0805376484780567</v>
      </c>
      <c r="M60" s="119">
        <f t="shared" si="6"/>
        <v>4.9289338002182967</v>
      </c>
      <c r="N60" s="119">
        <f t="shared" si="6"/>
        <v>5.3299104221659883</v>
      </c>
      <c r="O60" s="119">
        <f t="shared" si="6"/>
        <v>5.5322040698307307</v>
      </c>
      <c r="P60" s="119">
        <f t="shared" si="6"/>
        <v>6.3688589263242692</v>
      </c>
      <c r="Q60" s="119">
        <f t="shared" si="6"/>
        <v>8.6505770444467593</v>
      </c>
      <c r="R60" s="119">
        <f t="shared" si="6"/>
        <v>6.7742068931183246</v>
      </c>
      <c r="S60" s="119">
        <f t="shared" si="6"/>
        <v>8.215552004621383</v>
      </c>
      <c r="T60" s="119">
        <f t="shared" si="6"/>
        <v>8.0964229236110032</v>
      </c>
      <c r="U60" s="119">
        <f t="shared" si="6"/>
        <v>8.4986898325837164</v>
      </c>
      <c r="V60" s="119">
        <f t="shared" si="6"/>
        <v>8.9618407720901594</v>
      </c>
      <c r="W60" s="119">
        <f t="shared" si="6"/>
        <v>8.0492473556283297</v>
      </c>
      <c r="X60" s="119">
        <f t="shared" si="6"/>
        <v>9.7392826749687416</v>
      </c>
      <c r="Y60" s="119">
        <f t="shared" si="6"/>
        <v>12.05578522790654</v>
      </c>
      <c r="Z60" s="119">
        <f t="shared" si="6"/>
        <v>12.339431709913388</v>
      </c>
      <c r="AA60" s="119">
        <f t="shared" si="6"/>
        <v>13.347430168483182</v>
      </c>
      <c r="AB60" s="119">
        <f t="shared" si="6"/>
        <v>13.994025367994798</v>
      </c>
      <c r="AC60" s="119">
        <f t="shared" si="6"/>
        <v>13.506759410389499</v>
      </c>
      <c r="AD60" s="119">
        <f t="shared" si="6"/>
        <v>6.2574347668765613</v>
      </c>
    </row>
    <row r="61" spans="1:30">
      <c r="A61" s="51" t="s">
        <v>47</v>
      </c>
      <c r="B61" s="51" t="s">
        <v>48</v>
      </c>
      <c r="C61" s="119">
        <f t="shared" si="4"/>
        <v>0.29082591983578054</v>
      </c>
      <c r="D61" s="119">
        <f t="shared" si="6"/>
        <v>0.21149745133928077</v>
      </c>
      <c r="E61" s="119">
        <f t="shared" si="6"/>
        <v>0.1970377293088707</v>
      </c>
      <c r="F61" s="119">
        <f t="shared" si="6"/>
        <v>0.17850589767888758</v>
      </c>
      <c r="G61" s="119">
        <f t="shared" si="6"/>
        <v>0.1310296055341019</v>
      </c>
      <c r="H61" s="119">
        <f t="shared" si="6"/>
        <v>0.10749760249801217</v>
      </c>
      <c r="I61" s="119">
        <f t="shared" si="6"/>
        <v>0.12641266869507189</v>
      </c>
      <c r="J61" s="119">
        <f t="shared" si="6"/>
        <v>0.12779357671852581</v>
      </c>
      <c r="K61" s="119">
        <f t="shared" si="6"/>
        <v>0.51893599726587314</v>
      </c>
      <c r="L61" s="119">
        <f t="shared" si="6"/>
        <v>0.14997733226377474</v>
      </c>
      <c r="M61" s="119">
        <f t="shared" si="6"/>
        <v>0.10432933356676538</v>
      </c>
      <c r="N61" s="119">
        <f t="shared" si="6"/>
        <v>0.14022594889598008</v>
      </c>
      <c r="O61" s="119">
        <f t="shared" si="6"/>
        <v>0.12680526989841961</v>
      </c>
      <c r="P61" s="119">
        <f t="shared" si="6"/>
        <v>9.7177025746681814E-2</v>
      </c>
      <c r="Q61" s="119">
        <f t="shared" si="6"/>
        <v>8.461114408847735E-2</v>
      </c>
      <c r="R61" s="119">
        <f t="shared" si="6"/>
        <v>6.1861482641008034E-2</v>
      </c>
      <c r="S61" s="119">
        <f t="shared" si="6"/>
        <v>6.3660882377700651E-2</v>
      </c>
      <c r="T61" s="119">
        <f t="shared" si="6"/>
        <v>6.3068017932874476E-2</v>
      </c>
      <c r="U61" s="119">
        <f t="shared" si="6"/>
        <v>5.6631106689980906E-2</v>
      </c>
      <c r="V61" s="119">
        <f t="shared" si="6"/>
        <v>5.8519041172511624E-2</v>
      </c>
      <c r="W61" s="119">
        <f t="shared" si="6"/>
        <v>3.9996870177716623E-2</v>
      </c>
      <c r="X61" s="119">
        <f t="shared" si="6"/>
        <v>4.171289294457118E-2</v>
      </c>
      <c r="Y61" s="119">
        <f t="shared" si="6"/>
        <v>4.3825532136790489E-2</v>
      </c>
      <c r="Z61" s="119">
        <f t="shared" si="6"/>
        <v>3.3939880970253918E-2</v>
      </c>
      <c r="AA61" s="119">
        <f t="shared" si="6"/>
        <v>3.7185294402012521E-2</v>
      </c>
      <c r="AB61" s="119">
        <f t="shared" si="6"/>
        <v>3.5494948665226671E-2</v>
      </c>
      <c r="AC61" s="119">
        <f t="shared" si="6"/>
        <v>2.7566027153344618E-2</v>
      </c>
      <c r="AD61" s="119">
        <f t="shared" si="6"/>
        <v>0.11449590128228117</v>
      </c>
    </row>
    <row r="62" spans="1:30">
      <c r="A62" s="51" t="s">
        <v>49</v>
      </c>
      <c r="B62" s="51" t="s">
        <v>50</v>
      </c>
      <c r="C62" s="119">
        <f t="shared" si="4"/>
        <v>0.15757236139894537</v>
      </c>
      <c r="D62" s="119">
        <f t="shared" si="6"/>
        <v>0.13173791693703105</v>
      </c>
      <c r="E62" s="119">
        <f t="shared" si="6"/>
        <v>0.11435297091014204</v>
      </c>
      <c r="F62" s="119">
        <f t="shared" si="6"/>
        <v>0.11587656670818192</v>
      </c>
      <c r="G62" s="119">
        <f t="shared" si="6"/>
        <v>0.11159147025002325</v>
      </c>
      <c r="H62" s="119">
        <f t="shared" si="6"/>
        <v>8.9556717193731039E-2</v>
      </c>
      <c r="I62" s="119">
        <f t="shared" si="6"/>
        <v>8.672224718722249E-2</v>
      </c>
      <c r="J62" s="119">
        <f t="shared" si="6"/>
        <v>0.10478203749445089</v>
      </c>
      <c r="K62" s="119">
        <f t="shared" si="6"/>
        <v>0.10707421670745995</v>
      </c>
      <c r="L62" s="119">
        <f t="shared" si="6"/>
        <v>0.10056229239953178</v>
      </c>
      <c r="M62" s="119">
        <f t="shared" si="6"/>
        <v>0.12058925924482193</v>
      </c>
      <c r="N62" s="119">
        <f t="shared" si="6"/>
        <v>0.1216526836519408</v>
      </c>
      <c r="O62" s="119">
        <f t="shared" si="6"/>
        <v>0.13614924433912082</v>
      </c>
      <c r="P62" s="119">
        <f t="shared" si="6"/>
        <v>0.11921153519405409</v>
      </c>
      <c r="Q62" s="119">
        <f t="shared" si="6"/>
        <v>0.1204724627577374</v>
      </c>
      <c r="R62" s="119">
        <f t="shared" si="6"/>
        <v>8.438919050634941E-2</v>
      </c>
      <c r="S62" s="119">
        <f t="shared" si="6"/>
        <v>0.12770504554527978</v>
      </c>
      <c r="T62" s="119">
        <f t="shared" si="6"/>
        <v>0.12494997678227472</v>
      </c>
      <c r="U62" s="119">
        <f t="shared" si="6"/>
        <v>0.11341443911246633</v>
      </c>
      <c r="V62" s="119">
        <f t="shared" si="6"/>
        <v>0.11689148663833347</v>
      </c>
      <c r="W62" s="119">
        <f t="shared" si="6"/>
        <v>8.8219070971759281E-2</v>
      </c>
      <c r="X62" s="119">
        <f t="shared" si="6"/>
        <v>8.3943458099583007E-2</v>
      </c>
      <c r="Y62" s="119">
        <f t="shared" si="6"/>
        <v>0.10390884813382914</v>
      </c>
      <c r="Z62" s="119">
        <f t="shared" si="6"/>
        <v>0.10034627405032862</v>
      </c>
      <c r="AA62" s="119">
        <f t="shared" si="6"/>
        <v>0.11326500516582307</v>
      </c>
      <c r="AB62" s="119">
        <f t="shared" si="6"/>
        <v>9.4397987732395286E-2</v>
      </c>
      <c r="AC62" s="119">
        <f t="shared" si="6"/>
        <v>8.0555725952437165E-2</v>
      </c>
      <c r="AD62" s="119">
        <f t="shared" si="6"/>
        <v>0.10767604010605936</v>
      </c>
    </row>
    <row r="63" spans="1:30">
      <c r="A63" s="51" t="s">
        <v>51</v>
      </c>
      <c r="B63" s="51" t="s">
        <v>52</v>
      </c>
      <c r="C63" s="119">
        <f t="shared" si="4"/>
        <v>8.139858372351318</v>
      </c>
      <c r="D63" s="119">
        <f t="shared" si="6"/>
        <v>6.8315745613584111</v>
      </c>
      <c r="E63" s="119">
        <f t="shared" si="6"/>
        <v>6.4075361156471304</v>
      </c>
      <c r="F63" s="119">
        <f t="shared" si="6"/>
        <v>6.2021193735265179</v>
      </c>
      <c r="G63" s="119">
        <f t="shared" si="6"/>
        <v>5.6849707893843648</v>
      </c>
      <c r="H63" s="119">
        <f t="shared" si="6"/>
        <v>5.0414363634493604</v>
      </c>
      <c r="I63" s="119">
        <f t="shared" si="6"/>
        <v>5.5117814942338708</v>
      </c>
      <c r="J63" s="119">
        <f t="shared" si="6"/>
        <v>6.9929587247186413</v>
      </c>
      <c r="K63" s="119">
        <f t="shared" si="6"/>
        <v>7.3789024841881821</v>
      </c>
      <c r="L63" s="119">
        <f t="shared" si="6"/>
        <v>7.6972261852509094</v>
      </c>
      <c r="M63" s="119">
        <f t="shared" si="6"/>
        <v>8.7844093108566152</v>
      </c>
      <c r="N63" s="119">
        <f t="shared" si="6"/>
        <v>8.7647997013724215</v>
      </c>
      <c r="O63" s="119">
        <f t="shared" si="6"/>
        <v>9.3543403088579868</v>
      </c>
      <c r="P63" s="119">
        <f t="shared" si="6"/>
        <v>9.4652084975041664</v>
      </c>
      <c r="Q63" s="119">
        <f t="shared" si="6"/>
        <v>9.8939177126265889</v>
      </c>
      <c r="R63" s="119">
        <f t="shared" si="6"/>
        <v>24.505091486977069</v>
      </c>
      <c r="S63" s="119">
        <f t="shared" si="6"/>
        <v>10.358996352290625</v>
      </c>
      <c r="T63" s="119">
        <f t="shared" si="6"/>
        <v>11.322301323564284</v>
      </c>
      <c r="U63" s="119">
        <f t="shared" si="6"/>
        <v>12.086842518353933</v>
      </c>
      <c r="V63" s="119">
        <f t="shared" si="6"/>
        <v>12.055393025477088</v>
      </c>
      <c r="W63" s="119">
        <f t="shared" si="6"/>
        <v>10.24209360721037</v>
      </c>
      <c r="X63" s="119">
        <f t="shared" si="6"/>
        <v>10.920400692873546</v>
      </c>
      <c r="Y63" s="119">
        <f t="shared" si="6"/>
        <v>14.020163248701117</v>
      </c>
      <c r="Z63" s="119">
        <f t="shared" si="6"/>
        <v>14.000646074643377</v>
      </c>
      <c r="AA63" s="119">
        <f t="shared" si="6"/>
        <v>14.33701760862329</v>
      </c>
      <c r="AB63" s="119">
        <f t="shared" si="6"/>
        <v>12.79515345095475</v>
      </c>
      <c r="AC63" s="119">
        <f t="shared" si="6"/>
        <v>11.925877196609157</v>
      </c>
      <c r="AD63" s="119">
        <f t="shared" si="6"/>
        <v>9.8135752694163809</v>
      </c>
    </row>
    <row r="64" spans="1:30">
      <c r="A64" s="68"/>
      <c r="B64" s="68" t="s">
        <v>53</v>
      </c>
      <c r="C64" s="119">
        <f t="shared" si="4"/>
        <v>100</v>
      </c>
      <c r="D64" s="119">
        <f t="shared" si="6"/>
        <v>100</v>
      </c>
      <c r="E64" s="119">
        <f t="shared" si="6"/>
        <v>100</v>
      </c>
      <c r="F64" s="119">
        <f t="shared" si="6"/>
        <v>100</v>
      </c>
      <c r="G64" s="119">
        <f t="shared" si="6"/>
        <v>100</v>
      </c>
      <c r="H64" s="119">
        <f t="shared" si="6"/>
        <v>100</v>
      </c>
      <c r="I64" s="119">
        <f t="shared" si="6"/>
        <v>100</v>
      </c>
      <c r="J64" s="119">
        <f t="shared" si="6"/>
        <v>100</v>
      </c>
      <c r="K64" s="119">
        <f t="shared" si="6"/>
        <v>100</v>
      </c>
      <c r="L64" s="119">
        <f t="shared" si="6"/>
        <v>100</v>
      </c>
      <c r="M64" s="119">
        <f t="shared" si="6"/>
        <v>100</v>
      </c>
      <c r="N64" s="119">
        <f t="shared" si="6"/>
        <v>100</v>
      </c>
      <c r="O64" s="119">
        <f t="shared" si="6"/>
        <v>100</v>
      </c>
      <c r="P64" s="119">
        <f t="shared" si="6"/>
        <v>100</v>
      </c>
      <c r="Q64" s="119">
        <f t="shared" si="6"/>
        <v>100</v>
      </c>
      <c r="R64" s="119">
        <f t="shared" si="6"/>
        <v>100</v>
      </c>
      <c r="S64" s="119">
        <f t="shared" si="6"/>
        <v>100</v>
      </c>
      <c r="T64" s="119">
        <f t="shared" si="6"/>
        <v>100</v>
      </c>
      <c r="U64" s="119">
        <f t="shared" si="6"/>
        <v>100</v>
      </c>
      <c r="V64" s="119">
        <f t="shared" si="6"/>
        <v>100</v>
      </c>
      <c r="W64" s="119">
        <f t="shared" si="6"/>
        <v>100</v>
      </c>
      <c r="X64" s="119">
        <f t="shared" si="6"/>
        <v>100</v>
      </c>
      <c r="Y64" s="119">
        <f t="shared" si="6"/>
        <v>100</v>
      </c>
      <c r="Z64" s="119">
        <f t="shared" si="6"/>
        <v>100</v>
      </c>
      <c r="AA64" s="119">
        <f t="shared" si="6"/>
        <v>100</v>
      </c>
      <c r="AB64" s="119">
        <f t="shared" si="6"/>
        <v>100</v>
      </c>
      <c r="AC64" s="119">
        <f t="shared" si="6"/>
        <v>100</v>
      </c>
      <c r="AD64" s="119">
        <f t="shared" si="6"/>
        <v>100</v>
      </c>
    </row>
    <row r="65" spans="1:30" ht="14" thickBot="1">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row>
    <row r="66" spans="1:30" ht="14" thickTop="1">
      <c r="B66" s="51"/>
      <c r="C66" s="55"/>
      <c r="D66" s="55"/>
      <c r="E66" s="55"/>
      <c r="F66" s="55"/>
      <c r="G66" s="55"/>
      <c r="H66" s="55"/>
      <c r="I66" s="55"/>
      <c r="J66" s="55"/>
      <c r="K66" s="55"/>
      <c r="L66" s="55"/>
      <c r="M66" s="55"/>
      <c r="N66" s="55"/>
      <c r="O66" s="55"/>
      <c r="P66" s="55"/>
      <c r="Q66" s="55"/>
      <c r="R66" s="55"/>
      <c r="S66" s="55"/>
      <c r="T66" s="55"/>
      <c r="U66" s="55"/>
      <c r="V66" s="55"/>
      <c r="W66" s="55"/>
      <c r="X66" s="55"/>
      <c r="AD66" s="55"/>
    </row>
    <row r="67" spans="1:30" ht="19" thickBot="1">
      <c r="A67" s="73"/>
      <c r="B67" s="73"/>
      <c r="C67" s="145" t="s">
        <v>62</v>
      </c>
      <c r="D67" s="145"/>
      <c r="E67" s="145"/>
      <c r="F67" s="145"/>
      <c r="G67" s="145"/>
      <c r="H67" s="145"/>
      <c r="I67" s="145"/>
      <c r="J67" s="145"/>
      <c r="K67" s="145"/>
      <c r="L67" s="145"/>
      <c r="M67" s="145"/>
      <c r="N67" s="145"/>
      <c r="O67" s="145"/>
      <c r="P67" s="145"/>
      <c r="Q67" s="145"/>
      <c r="R67" s="145"/>
      <c r="S67" s="145"/>
      <c r="T67" s="145"/>
      <c r="U67" s="145"/>
      <c r="V67" s="145"/>
      <c r="W67" s="145"/>
      <c r="X67" s="145"/>
      <c r="Y67" s="145"/>
      <c r="Z67" s="145"/>
      <c r="AA67" s="145"/>
      <c r="AB67" s="145"/>
      <c r="AC67" s="145"/>
      <c r="AD67" s="145"/>
    </row>
    <row r="68" spans="1:30" ht="14" thickTop="1">
      <c r="A68" s="54"/>
      <c r="B68" s="5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row>
    <row r="69" spans="1:30">
      <c r="A69" s="49" t="s">
        <v>3</v>
      </c>
      <c r="B69" s="49" t="s">
        <v>4</v>
      </c>
      <c r="C69" s="119" t="s">
        <v>57</v>
      </c>
      <c r="D69" s="119">
        <f>D9/C9*100-100</f>
        <v>9.1958189537744772</v>
      </c>
      <c r="E69" s="119">
        <f t="shared" ref="E69:AC79" si="7">E9/D9*100-100</f>
        <v>114.91698557862566</v>
      </c>
      <c r="F69" s="119">
        <f t="shared" si="7"/>
        <v>-6.0211634296490075</v>
      </c>
      <c r="G69" s="119">
        <f t="shared" si="7"/>
        <v>-21.143255640300382</v>
      </c>
      <c r="H69" s="119">
        <f t="shared" si="7"/>
        <v>48.478770703124241</v>
      </c>
      <c r="I69" s="119">
        <f t="shared" si="7"/>
        <v>-7.9596117046772434</v>
      </c>
      <c r="J69" s="119">
        <f t="shared" si="7"/>
        <v>-35.860037111987467</v>
      </c>
      <c r="K69" s="119">
        <f t="shared" si="7"/>
        <v>-30.080146271330534</v>
      </c>
      <c r="L69" s="119">
        <f t="shared" si="7"/>
        <v>-17.738080173671193</v>
      </c>
      <c r="M69" s="119">
        <f t="shared" si="7"/>
        <v>-17.032491272276346</v>
      </c>
      <c r="N69" s="119">
        <f t="shared" si="7"/>
        <v>142.68926481909273</v>
      </c>
      <c r="O69" s="119">
        <f t="shared" si="7"/>
        <v>11.801812271714056</v>
      </c>
      <c r="P69" s="119">
        <f t="shared" si="7"/>
        <v>-33.135662131013461</v>
      </c>
      <c r="Q69" s="119">
        <f t="shared" si="7"/>
        <v>-48.865505277192376</v>
      </c>
      <c r="R69" s="119">
        <f t="shared" si="7"/>
        <v>26.12850087101512</v>
      </c>
      <c r="S69" s="119">
        <f t="shared" si="7"/>
        <v>11.328685918076616</v>
      </c>
      <c r="T69" s="119">
        <f t="shared" si="7"/>
        <v>-2.0617572526621615</v>
      </c>
      <c r="U69" s="119">
        <f t="shared" si="7"/>
        <v>-3.5589301209852096</v>
      </c>
      <c r="V69" s="119">
        <f t="shared" si="7"/>
        <v>5.4878936823019302</v>
      </c>
      <c r="W69" s="119">
        <f t="shared" si="7"/>
        <v>-2.6234006492315132</v>
      </c>
      <c r="X69" s="119">
        <f t="shared" si="7"/>
        <v>31.860061873167979</v>
      </c>
      <c r="Y69" s="119">
        <f t="shared" si="7"/>
        <v>429.42091646592098</v>
      </c>
      <c r="Z69" s="119">
        <f t="shared" si="7"/>
        <v>20.18814601431562</v>
      </c>
      <c r="AA69" s="119">
        <f t="shared" si="7"/>
        <v>-3.1352221291001285</v>
      </c>
      <c r="AB69" s="119">
        <f t="shared" si="7"/>
        <v>-21.126303748102941</v>
      </c>
      <c r="AC69" s="119">
        <f t="shared" si="7"/>
        <v>34.439456935153657</v>
      </c>
      <c r="AD69" s="116">
        <f>IFERROR((POWER(AC9/C9,1/27)*100)-100,"--")</f>
        <v>7.9676194778431011</v>
      </c>
    </row>
    <row r="70" spans="1:30">
      <c r="A70" s="51" t="s">
        <v>5</v>
      </c>
      <c r="B70" s="51" t="s">
        <v>6</v>
      </c>
      <c r="C70" s="119" t="s">
        <v>57</v>
      </c>
      <c r="D70" s="119">
        <f t="shared" ref="D70:S94" si="8">D10/C10*100-100</f>
        <v>56.781703970644401</v>
      </c>
      <c r="E70" s="119">
        <f t="shared" si="8"/>
        <v>40.998518443328322</v>
      </c>
      <c r="F70" s="119">
        <f t="shared" si="8"/>
        <v>30.760434260926445</v>
      </c>
      <c r="G70" s="119">
        <f t="shared" si="8"/>
        <v>16.235812783594454</v>
      </c>
      <c r="H70" s="119">
        <f t="shared" si="8"/>
        <v>22.992714276789016</v>
      </c>
      <c r="I70" s="119">
        <f t="shared" si="8"/>
        <v>-6.0903551145896699</v>
      </c>
      <c r="J70" s="119">
        <f t="shared" si="8"/>
        <v>-30.092478909082615</v>
      </c>
      <c r="K70" s="119">
        <f t="shared" si="8"/>
        <v>-14.242810017185718</v>
      </c>
      <c r="L70" s="119">
        <f t="shared" si="8"/>
        <v>15.451353039250378</v>
      </c>
      <c r="M70" s="119">
        <f t="shared" si="8"/>
        <v>-3.853143710415452E-2</v>
      </c>
      <c r="N70" s="119">
        <f t="shared" si="8"/>
        <v>20.073099836502365</v>
      </c>
      <c r="O70" s="119">
        <f t="shared" si="8"/>
        <v>11.520939970384063</v>
      </c>
      <c r="P70" s="119">
        <f t="shared" si="8"/>
        <v>22.571604568522048</v>
      </c>
      <c r="Q70" s="119">
        <f t="shared" si="8"/>
        <v>-24.368029606628824</v>
      </c>
      <c r="R70" s="119">
        <f t="shared" si="8"/>
        <v>22.025047115786506</v>
      </c>
      <c r="S70" s="119">
        <f t="shared" si="8"/>
        <v>2.1650507226624143</v>
      </c>
      <c r="T70" s="119">
        <f t="shared" si="7"/>
        <v>-14.903705654807979</v>
      </c>
      <c r="U70" s="119">
        <f t="shared" si="7"/>
        <v>-1.5463400473270212</v>
      </c>
      <c r="V70" s="119">
        <f t="shared" si="7"/>
        <v>1.4019279742114179</v>
      </c>
      <c r="W70" s="119">
        <f t="shared" si="7"/>
        <v>64.368474564767098</v>
      </c>
      <c r="X70" s="119">
        <f t="shared" si="7"/>
        <v>-22.372140478943265</v>
      </c>
      <c r="Y70" s="119">
        <f t="shared" si="7"/>
        <v>-34.825457848855237</v>
      </c>
      <c r="Z70" s="119">
        <f t="shared" si="7"/>
        <v>-1.2056171003822413</v>
      </c>
      <c r="AA70" s="119">
        <f t="shared" si="7"/>
        <v>-8.2920716032320172</v>
      </c>
      <c r="AB70" s="119">
        <f t="shared" si="7"/>
        <v>-23.681234224681887</v>
      </c>
      <c r="AC70" s="119">
        <f t="shared" si="7"/>
        <v>6.8994429331658296</v>
      </c>
      <c r="AD70" s="116">
        <f t="shared" ref="AD70:AD94" si="9">IFERROR((POWER(AC10/C10,1/27)*100)-100,"--")</f>
        <v>2.9107446629984821</v>
      </c>
    </row>
    <row r="71" spans="1:30">
      <c r="A71" s="51" t="s">
        <v>7</v>
      </c>
      <c r="B71" s="51" t="s">
        <v>8</v>
      </c>
      <c r="C71" s="119" t="s">
        <v>57</v>
      </c>
      <c r="D71" s="119">
        <f t="shared" si="8"/>
        <v>32.382390516365774</v>
      </c>
      <c r="E71" s="119">
        <f t="shared" si="7"/>
        <v>20.445657795896224</v>
      </c>
      <c r="F71" s="119">
        <f t="shared" si="7"/>
        <v>26.292615993171736</v>
      </c>
      <c r="G71" s="119">
        <f t="shared" si="7"/>
        <v>0.20798985853305396</v>
      </c>
      <c r="H71" s="119">
        <f t="shared" si="7"/>
        <v>13.209066431962185</v>
      </c>
      <c r="I71" s="119">
        <f t="shared" si="7"/>
        <v>-7.0547599537099046</v>
      </c>
      <c r="J71" s="119">
        <f t="shared" si="7"/>
        <v>-20.151718087258644</v>
      </c>
      <c r="K71" s="119">
        <f t="shared" si="7"/>
        <v>-10.777149726437372</v>
      </c>
      <c r="L71" s="119">
        <f t="shared" si="7"/>
        <v>-7.7112852877443316</v>
      </c>
      <c r="M71" s="119">
        <f t="shared" si="7"/>
        <v>0.71673912686374308</v>
      </c>
      <c r="N71" s="119">
        <f t="shared" si="7"/>
        <v>12.936518005960451</v>
      </c>
      <c r="O71" s="119">
        <f t="shared" si="7"/>
        <v>-6.5516352573442447</v>
      </c>
      <c r="P71" s="119">
        <f t="shared" si="7"/>
        <v>14.747902520402917</v>
      </c>
      <c r="Q71" s="119">
        <f t="shared" si="7"/>
        <v>-25.238302334304123</v>
      </c>
      <c r="R71" s="119">
        <f t="shared" si="7"/>
        <v>18.77093526361142</v>
      </c>
      <c r="S71" s="119">
        <f t="shared" si="7"/>
        <v>9.2107265459132179</v>
      </c>
      <c r="T71" s="119">
        <f t="shared" si="7"/>
        <v>15.253095665344077</v>
      </c>
      <c r="U71" s="119">
        <f t="shared" si="7"/>
        <v>8.3339123801871722</v>
      </c>
      <c r="V71" s="119">
        <f t="shared" si="7"/>
        <v>12.104715907104222</v>
      </c>
      <c r="W71" s="119">
        <f t="shared" si="7"/>
        <v>24.852231991318234</v>
      </c>
      <c r="X71" s="119">
        <f t="shared" si="7"/>
        <v>-41.104286467375893</v>
      </c>
      <c r="Y71" s="119">
        <f t="shared" si="7"/>
        <v>-21.544560386612545</v>
      </c>
      <c r="Z71" s="119">
        <f t="shared" si="7"/>
        <v>1.2472487104404593</v>
      </c>
      <c r="AA71" s="119">
        <f t="shared" si="7"/>
        <v>-2.23782524916912</v>
      </c>
      <c r="AB71" s="119">
        <f t="shared" si="7"/>
        <v>-38.910220911580438</v>
      </c>
      <c r="AC71" s="119">
        <f t="shared" si="7"/>
        <v>12.737185564098354</v>
      </c>
      <c r="AD71" s="116">
        <f t="shared" si="9"/>
        <v>-0.35293985247925264</v>
      </c>
    </row>
    <row r="72" spans="1:30">
      <c r="A72" s="51" t="s">
        <v>9</v>
      </c>
      <c r="B72" s="51" t="s">
        <v>10</v>
      </c>
      <c r="C72" s="119" t="s">
        <v>57</v>
      </c>
      <c r="D72" s="119">
        <f t="shared" si="8"/>
        <v>109.76882995972446</v>
      </c>
      <c r="E72" s="119">
        <f t="shared" si="7"/>
        <v>0.12824949687846754</v>
      </c>
      <c r="F72" s="119">
        <f t="shared" si="7"/>
        <v>-2.059924304522923</v>
      </c>
      <c r="G72" s="119">
        <f t="shared" si="7"/>
        <v>25.582416856099741</v>
      </c>
      <c r="H72" s="119">
        <f t="shared" si="7"/>
        <v>53.62267446395407</v>
      </c>
      <c r="I72" s="119">
        <f t="shared" si="7"/>
        <v>-2.6726536283749311</v>
      </c>
      <c r="J72" s="119">
        <f t="shared" si="7"/>
        <v>-29.010117321203239</v>
      </c>
      <c r="K72" s="119">
        <f t="shared" si="7"/>
        <v>-8.7807913541557383</v>
      </c>
      <c r="L72" s="119">
        <f t="shared" si="7"/>
        <v>-5.4809397055795017</v>
      </c>
      <c r="M72" s="119">
        <f t="shared" si="7"/>
        <v>0.62459882319228655</v>
      </c>
      <c r="N72" s="119">
        <f t="shared" si="7"/>
        <v>-4.343879022569368</v>
      </c>
      <c r="O72" s="119">
        <f t="shared" si="7"/>
        <v>1.300620663595538</v>
      </c>
      <c r="P72" s="119">
        <f t="shared" si="7"/>
        <v>20.911156527658378</v>
      </c>
      <c r="Q72" s="119">
        <f t="shared" si="7"/>
        <v>8.6356500202579412</v>
      </c>
      <c r="R72" s="119">
        <f t="shared" si="7"/>
        <v>11.703552668758604</v>
      </c>
      <c r="S72" s="119">
        <f t="shared" si="7"/>
        <v>-8.8231158226402471</v>
      </c>
      <c r="T72" s="119">
        <f t="shared" si="7"/>
        <v>-50.474437026443624</v>
      </c>
      <c r="U72" s="119">
        <f t="shared" si="7"/>
        <v>-66.861695099011584</v>
      </c>
      <c r="V72" s="119">
        <f t="shared" si="7"/>
        <v>-3.4664585466354367</v>
      </c>
      <c r="W72" s="119">
        <f t="shared" si="7"/>
        <v>171.13777677242672</v>
      </c>
      <c r="X72" s="119">
        <f t="shared" si="7"/>
        <v>-12.21151493258958</v>
      </c>
      <c r="Y72" s="119">
        <f t="shared" si="7"/>
        <v>-21.370954402163818</v>
      </c>
      <c r="Z72" s="119">
        <f t="shared" si="7"/>
        <v>10.842054280221447</v>
      </c>
      <c r="AA72" s="119">
        <f t="shared" si="7"/>
        <v>4.98800248396482</v>
      </c>
      <c r="AB72" s="119">
        <f t="shared" si="7"/>
        <v>57.236818259869381</v>
      </c>
      <c r="AC72" s="119">
        <f t="shared" si="7"/>
        <v>-6.4701559752585922</v>
      </c>
      <c r="AD72" s="116">
        <f t="shared" si="9"/>
        <v>1.6725120340843631</v>
      </c>
    </row>
    <row r="73" spans="1:30">
      <c r="A73" s="51" t="s">
        <v>11</v>
      </c>
      <c r="B73" s="51" t="s">
        <v>12</v>
      </c>
      <c r="C73" s="119" t="s">
        <v>57</v>
      </c>
      <c r="D73" s="119">
        <f t="shared" si="8"/>
        <v>6.2972121297486723</v>
      </c>
      <c r="E73" s="119">
        <f t="shared" si="7"/>
        <v>41.606180033730453</v>
      </c>
      <c r="F73" s="119">
        <f t="shared" si="7"/>
        <v>13.946700491507997</v>
      </c>
      <c r="G73" s="119">
        <f t="shared" si="7"/>
        <v>24.68875943895263</v>
      </c>
      <c r="H73" s="119">
        <f t="shared" si="7"/>
        <v>19.420495790738897</v>
      </c>
      <c r="I73" s="119">
        <f t="shared" si="7"/>
        <v>-5.0975567895655445</v>
      </c>
      <c r="J73" s="119">
        <f t="shared" si="7"/>
        <v>-19.583818917753305</v>
      </c>
      <c r="K73" s="119">
        <f t="shared" si="7"/>
        <v>1.1403218757896951</v>
      </c>
      <c r="L73" s="119">
        <f t="shared" si="7"/>
        <v>-6.6887614297789497</v>
      </c>
      <c r="M73" s="119">
        <f t="shared" si="7"/>
        <v>4.9725690110544463</v>
      </c>
      <c r="N73" s="119">
        <f t="shared" si="7"/>
        <v>0.91205971039502742</v>
      </c>
      <c r="O73" s="119">
        <f t="shared" si="7"/>
        <v>-14.151297620514768</v>
      </c>
      <c r="P73" s="119">
        <f t="shared" si="7"/>
        <v>6.6402884649131835</v>
      </c>
      <c r="Q73" s="119">
        <f t="shared" si="7"/>
        <v>-37.089422588042851</v>
      </c>
      <c r="R73" s="119">
        <f t="shared" si="7"/>
        <v>11.749027346925132</v>
      </c>
      <c r="S73" s="119">
        <f t="shared" si="7"/>
        <v>-1.5147206408745859</v>
      </c>
      <c r="T73" s="119">
        <f t="shared" si="7"/>
        <v>-3.1360047385131082</v>
      </c>
      <c r="U73" s="119">
        <f t="shared" si="7"/>
        <v>-1.5498574114299686</v>
      </c>
      <c r="V73" s="119">
        <f t="shared" si="7"/>
        <v>-4.2316976733461757</v>
      </c>
      <c r="W73" s="119">
        <f t="shared" si="7"/>
        <v>18.843043955032897</v>
      </c>
      <c r="X73" s="119">
        <f t="shared" si="7"/>
        <v>-3.5644764098733219</v>
      </c>
      <c r="Y73" s="119">
        <f t="shared" si="7"/>
        <v>-0.67472857332356284</v>
      </c>
      <c r="Z73" s="119">
        <f t="shared" si="7"/>
        <v>3.470222805761054</v>
      </c>
      <c r="AA73" s="119">
        <f t="shared" si="7"/>
        <v>4.246642749063767E-2</v>
      </c>
      <c r="AB73" s="119">
        <f t="shared" si="7"/>
        <v>-60.885914784459132</v>
      </c>
      <c r="AC73" s="119">
        <f t="shared" si="7"/>
        <v>28.26795553219597</v>
      </c>
      <c r="AD73" s="116">
        <f t="shared" si="9"/>
        <v>-1.4895176397970857</v>
      </c>
    </row>
    <row r="74" spans="1:30">
      <c r="A74" s="51" t="s">
        <v>13</v>
      </c>
      <c r="B74" s="51" t="s">
        <v>14</v>
      </c>
      <c r="C74" s="119" t="s">
        <v>57</v>
      </c>
      <c r="D74" s="119">
        <f t="shared" si="8"/>
        <v>-0.9995222261437533</v>
      </c>
      <c r="E74" s="119">
        <f t="shared" si="7"/>
        <v>40.870741329416859</v>
      </c>
      <c r="F74" s="119">
        <f t="shared" si="7"/>
        <v>16.391664270840693</v>
      </c>
      <c r="G74" s="119">
        <f t="shared" si="7"/>
        <v>22.823955381753791</v>
      </c>
      <c r="H74" s="119">
        <f t="shared" si="7"/>
        <v>20.807182146152442</v>
      </c>
      <c r="I74" s="119">
        <f t="shared" si="7"/>
        <v>2.3394452754510411</v>
      </c>
      <c r="J74" s="119">
        <f t="shared" si="7"/>
        <v>-21.055884927534976</v>
      </c>
      <c r="K74" s="119">
        <f t="shared" si="7"/>
        <v>-2.3683485414807137E-2</v>
      </c>
      <c r="L74" s="119">
        <f t="shared" si="7"/>
        <v>-3.8211647551011083</v>
      </c>
      <c r="M74" s="119">
        <f t="shared" si="7"/>
        <v>3.9033830392074691</v>
      </c>
      <c r="N74" s="119">
        <f t="shared" si="7"/>
        <v>-0.14893344567472866</v>
      </c>
      <c r="O74" s="119">
        <f t="shared" si="7"/>
        <v>-14.035608043017461</v>
      </c>
      <c r="P74" s="119">
        <f t="shared" si="7"/>
        <v>9.6041381693102466</v>
      </c>
      <c r="Q74" s="119">
        <f t="shared" si="7"/>
        <v>-39.489030899813471</v>
      </c>
      <c r="R74" s="119">
        <f t="shared" si="7"/>
        <v>10.320113736424602</v>
      </c>
      <c r="S74" s="119">
        <f t="shared" si="7"/>
        <v>-6.9267097261991921</v>
      </c>
      <c r="T74" s="119">
        <f t="shared" si="7"/>
        <v>-8.5108701526584412</v>
      </c>
      <c r="U74" s="119">
        <f t="shared" si="7"/>
        <v>-1.1275032221356298</v>
      </c>
      <c r="V74" s="119">
        <f t="shared" si="7"/>
        <v>7.6665187409539897</v>
      </c>
      <c r="W74" s="119">
        <f t="shared" si="7"/>
        <v>5.686953405214723</v>
      </c>
      <c r="X74" s="119">
        <f t="shared" si="7"/>
        <v>-26.257189818056389</v>
      </c>
      <c r="Y74" s="119">
        <f t="shared" si="7"/>
        <v>-11.613297097882764</v>
      </c>
      <c r="Z74" s="119">
        <f t="shared" si="7"/>
        <v>-1.1355022474010354</v>
      </c>
      <c r="AA74" s="119">
        <f t="shared" si="7"/>
        <v>13.541552676107344</v>
      </c>
      <c r="AB74" s="119">
        <f t="shared" si="7"/>
        <v>-4.8898159587849221</v>
      </c>
      <c r="AC74" s="119">
        <f t="shared" si="7"/>
        <v>4.5492575643834243E-2</v>
      </c>
      <c r="AD74" s="116">
        <f t="shared" si="9"/>
        <v>-0.75773102746535415</v>
      </c>
    </row>
    <row r="75" spans="1:30">
      <c r="A75" s="51" t="s">
        <v>15</v>
      </c>
      <c r="B75" s="51" t="s">
        <v>16</v>
      </c>
      <c r="C75" s="119" t="s">
        <v>57</v>
      </c>
      <c r="D75" s="119">
        <f t="shared" si="8"/>
        <v>38.111589920264407</v>
      </c>
      <c r="E75" s="119">
        <f t="shared" si="7"/>
        <v>38.123840567280837</v>
      </c>
      <c r="F75" s="119">
        <f t="shared" si="7"/>
        <v>34.369874514560479</v>
      </c>
      <c r="G75" s="119">
        <f t="shared" si="7"/>
        <v>-5.0760880915709095</v>
      </c>
      <c r="H75" s="119">
        <f t="shared" si="7"/>
        <v>0.37433168222736413</v>
      </c>
      <c r="I75" s="119">
        <f t="shared" si="7"/>
        <v>5.9359983487827606</v>
      </c>
      <c r="J75" s="119">
        <f t="shared" si="7"/>
        <v>-12.858915783587065</v>
      </c>
      <c r="K75" s="119">
        <f t="shared" si="7"/>
        <v>23.890681038334023</v>
      </c>
      <c r="L75" s="119">
        <f t="shared" si="7"/>
        <v>-3.0136374824431869</v>
      </c>
      <c r="M75" s="119">
        <f t="shared" si="7"/>
        <v>-20.105535128825551</v>
      </c>
      <c r="N75" s="119">
        <f t="shared" si="7"/>
        <v>2.2813049534097019</v>
      </c>
      <c r="O75" s="119">
        <f t="shared" si="7"/>
        <v>-1.4671533559895522</v>
      </c>
      <c r="P75" s="119">
        <f t="shared" si="7"/>
        <v>-13.633692771218008</v>
      </c>
      <c r="Q75" s="119">
        <f t="shared" si="7"/>
        <v>-26.641454297289499</v>
      </c>
      <c r="R75" s="119">
        <f t="shared" si="7"/>
        <v>25.214985051717235</v>
      </c>
      <c r="S75" s="119">
        <f t="shared" si="7"/>
        <v>63.399860593994305</v>
      </c>
      <c r="T75" s="119">
        <f t="shared" si="7"/>
        <v>19.166771566726766</v>
      </c>
      <c r="U75" s="119">
        <f t="shared" si="7"/>
        <v>-15.669387300656865</v>
      </c>
      <c r="V75" s="119">
        <f t="shared" si="7"/>
        <v>-1.8276416690692656</v>
      </c>
      <c r="W75" s="119">
        <f t="shared" si="7"/>
        <v>12.753816794319619</v>
      </c>
      <c r="X75" s="119">
        <f t="shared" si="7"/>
        <v>-21.70270370500532</v>
      </c>
      <c r="Y75" s="119">
        <f t="shared" si="7"/>
        <v>-10.54124360908618</v>
      </c>
      <c r="Z75" s="119">
        <f t="shared" si="7"/>
        <v>33.796526106179158</v>
      </c>
      <c r="AA75" s="119">
        <f t="shared" si="7"/>
        <v>-7.5722944259435394</v>
      </c>
      <c r="AB75" s="119">
        <f t="shared" si="7"/>
        <v>-34.487085397291608</v>
      </c>
      <c r="AC75" s="119">
        <f t="shared" si="7"/>
        <v>4.8194143313845075</v>
      </c>
      <c r="AD75" s="116">
        <f t="shared" si="9"/>
        <v>2.3472607093355293</v>
      </c>
    </row>
    <row r="76" spans="1:30">
      <c r="A76" s="51" t="s">
        <v>17</v>
      </c>
      <c r="B76" s="51" t="s">
        <v>18</v>
      </c>
      <c r="C76" s="119" t="s">
        <v>57</v>
      </c>
      <c r="D76" s="119">
        <f t="shared" si="8"/>
        <v>48.216783334045601</v>
      </c>
      <c r="E76" s="119">
        <f t="shared" si="7"/>
        <v>19.932568242413538</v>
      </c>
      <c r="F76" s="119">
        <f t="shared" si="7"/>
        <v>15.960436533880312</v>
      </c>
      <c r="G76" s="119">
        <f t="shared" si="7"/>
        <v>3.3023845215012386</v>
      </c>
      <c r="H76" s="119">
        <f t="shared" si="7"/>
        <v>29.096059048967646</v>
      </c>
      <c r="I76" s="119">
        <f t="shared" si="7"/>
        <v>-28.78828621345022</v>
      </c>
      <c r="J76" s="119">
        <f t="shared" si="7"/>
        <v>-34.44605461307998</v>
      </c>
      <c r="K76" s="119">
        <f t="shared" si="7"/>
        <v>-9.0233401987772481</v>
      </c>
      <c r="L76" s="119">
        <f t="shared" si="7"/>
        <v>-17.835280981277037</v>
      </c>
      <c r="M76" s="119">
        <f t="shared" si="7"/>
        <v>-17.833629322546727</v>
      </c>
      <c r="N76" s="119">
        <f t="shared" si="7"/>
        <v>2.6559704900146528</v>
      </c>
      <c r="O76" s="119">
        <f t="shared" si="7"/>
        <v>-15.605259815861757</v>
      </c>
      <c r="P76" s="119">
        <f t="shared" si="7"/>
        <v>-33.866702920501851</v>
      </c>
      <c r="Q76" s="119">
        <f t="shared" si="7"/>
        <v>-21.237489606778368</v>
      </c>
      <c r="R76" s="119">
        <f t="shared" si="7"/>
        <v>9.6159661440773334</v>
      </c>
      <c r="S76" s="119">
        <f t="shared" si="7"/>
        <v>4.0620204429369551</v>
      </c>
      <c r="T76" s="119">
        <f t="shared" si="7"/>
        <v>17.42397880280555</v>
      </c>
      <c r="U76" s="119">
        <f t="shared" si="7"/>
        <v>9.1555506978610879</v>
      </c>
      <c r="V76" s="119">
        <f t="shared" si="7"/>
        <v>8.6261137101746357</v>
      </c>
      <c r="W76" s="119">
        <f t="shared" si="7"/>
        <v>-3.926864702838202</v>
      </c>
      <c r="X76" s="119">
        <f t="shared" si="7"/>
        <v>-4.8782503323999862</v>
      </c>
      <c r="Y76" s="119">
        <f t="shared" si="7"/>
        <v>5.3378573921674501</v>
      </c>
      <c r="Z76" s="119">
        <f t="shared" si="7"/>
        <v>-23.576233766292049</v>
      </c>
      <c r="AA76" s="119">
        <f t="shared" si="7"/>
        <v>-2.4255161213024081</v>
      </c>
      <c r="AB76" s="119">
        <f t="shared" si="7"/>
        <v>-9.5492459294922725</v>
      </c>
      <c r="AC76" s="119">
        <f t="shared" si="7"/>
        <v>41.245315827713995</v>
      </c>
      <c r="AD76" s="116">
        <f t="shared" si="9"/>
        <v>-2.4063104511236446</v>
      </c>
    </row>
    <row r="77" spans="1:30">
      <c r="A77" s="51" t="s">
        <v>19</v>
      </c>
      <c r="B77" s="51" t="s">
        <v>20</v>
      </c>
      <c r="C77" s="119" t="s">
        <v>57</v>
      </c>
      <c r="D77" s="119">
        <f t="shared" si="8"/>
        <v>34.788240181185216</v>
      </c>
      <c r="E77" s="119">
        <f t="shared" si="7"/>
        <v>11.147983255815092</v>
      </c>
      <c r="F77" s="119">
        <f t="shared" si="7"/>
        <v>25.675164054630528</v>
      </c>
      <c r="G77" s="119">
        <f t="shared" si="7"/>
        <v>22.878670331079306</v>
      </c>
      <c r="H77" s="119">
        <f t="shared" si="7"/>
        <v>35.392929993124426</v>
      </c>
      <c r="I77" s="119">
        <f t="shared" si="7"/>
        <v>-25.833758322656209</v>
      </c>
      <c r="J77" s="119">
        <f t="shared" si="7"/>
        <v>-19.399767882013251</v>
      </c>
      <c r="K77" s="119">
        <f t="shared" si="7"/>
        <v>3.4478757490918213</v>
      </c>
      <c r="L77" s="119">
        <f t="shared" si="7"/>
        <v>-20.02750546290676</v>
      </c>
      <c r="M77" s="119">
        <f t="shared" si="7"/>
        <v>-34.071554546282073</v>
      </c>
      <c r="N77" s="119">
        <f t="shared" si="7"/>
        <v>5.530505294597134</v>
      </c>
      <c r="O77" s="119">
        <f t="shared" si="7"/>
        <v>-1.7309180163534279</v>
      </c>
      <c r="P77" s="119">
        <f t="shared" si="7"/>
        <v>-38.063665257780407</v>
      </c>
      <c r="Q77" s="119">
        <f t="shared" si="7"/>
        <v>-34.270410092423376</v>
      </c>
      <c r="R77" s="119">
        <f t="shared" si="7"/>
        <v>23.262175417919877</v>
      </c>
      <c r="S77" s="119">
        <f t="shared" si="7"/>
        <v>-3.4385613717333001</v>
      </c>
      <c r="T77" s="119">
        <f t="shared" si="7"/>
        <v>-10.136193800846002</v>
      </c>
      <c r="U77" s="119">
        <f t="shared" si="7"/>
        <v>4.3896655332842585</v>
      </c>
      <c r="V77" s="119">
        <f t="shared" si="7"/>
        <v>0.43121704005149297</v>
      </c>
      <c r="W77" s="119">
        <f t="shared" si="7"/>
        <v>-0.9645942274505046</v>
      </c>
      <c r="X77" s="119">
        <f t="shared" si="7"/>
        <v>-13.800212391458416</v>
      </c>
      <c r="Y77" s="119">
        <f t="shared" si="7"/>
        <v>-5.2392452330268213</v>
      </c>
      <c r="Z77" s="119">
        <f t="shared" si="7"/>
        <v>14.838134821271012</v>
      </c>
      <c r="AA77" s="119">
        <f t="shared" si="7"/>
        <v>-3.5994116787353363</v>
      </c>
      <c r="AB77" s="119">
        <f t="shared" si="7"/>
        <v>-26.512955171682208</v>
      </c>
      <c r="AC77" s="119">
        <f t="shared" si="7"/>
        <v>18.621157301754636</v>
      </c>
      <c r="AD77" s="116">
        <f t="shared" si="9"/>
        <v>-3.5442192069295402</v>
      </c>
    </row>
    <row r="78" spans="1:30">
      <c r="A78" s="51" t="s">
        <v>21</v>
      </c>
      <c r="B78" s="51" t="s">
        <v>22</v>
      </c>
      <c r="C78" s="119" t="s">
        <v>57</v>
      </c>
      <c r="D78" s="119">
        <f t="shared" si="8"/>
        <v>-7.3022810901180577</v>
      </c>
      <c r="E78" s="119">
        <f t="shared" si="7"/>
        <v>7.9558168044948872</v>
      </c>
      <c r="F78" s="119">
        <f t="shared" si="7"/>
        <v>14.815748272715837</v>
      </c>
      <c r="G78" s="119">
        <f t="shared" si="7"/>
        <v>2.1720676804083894</v>
      </c>
      <c r="H78" s="119">
        <f t="shared" si="7"/>
        <v>10.447052284607679</v>
      </c>
      <c r="I78" s="119">
        <f t="shared" si="7"/>
        <v>-7.9656886609627833</v>
      </c>
      <c r="J78" s="119">
        <f t="shared" si="7"/>
        <v>-33.241464770767067</v>
      </c>
      <c r="K78" s="119">
        <f t="shared" si="7"/>
        <v>-9.3796620700786804</v>
      </c>
      <c r="L78" s="119">
        <f t="shared" si="7"/>
        <v>27.348736955363037</v>
      </c>
      <c r="M78" s="119">
        <f t="shared" si="7"/>
        <v>9.1692991845017389</v>
      </c>
      <c r="N78" s="119">
        <f t="shared" si="7"/>
        <v>7.0322455173893417</v>
      </c>
      <c r="O78" s="119">
        <f t="shared" si="7"/>
        <v>15.245352882873206</v>
      </c>
      <c r="P78" s="119">
        <f t="shared" si="7"/>
        <v>10.129304284651951</v>
      </c>
      <c r="Q78" s="119">
        <f t="shared" si="7"/>
        <v>-22.762144362600694</v>
      </c>
      <c r="R78" s="119">
        <f t="shared" si="7"/>
        <v>20.70291204120484</v>
      </c>
      <c r="S78" s="119">
        <f t="shared" si="7"/>
        <v>29.875561101340566</v>
      </c>
      <c r="T78" s="119">
        <f t="shared" si="7"/>
        <v>-13.315656591177387</v>
      </c>
      <c r="U78" s="119">
        <f t="shared" si="7"/>
        <v>7.7291248781832422</v>
      </c>
      <c r="V78" s="119">
        <f t="shared" si="7"/>
        <v>10.974952584655369</v>
      </c>
      <c r="W78" s="119">
        <f t="shared" si="7"/>
        <v>-1.9876820569243847</v>
      </c>
      <c r="X78" s="119">
        <f t="shared" si="7"/>
        <v>-7.4789376700721988</v>
      </c>
      <c r="Y78" s="119">
        <f t="shared" si="7"/>
        <v>-13.38343738854951</v>
      </c>
      <c r="Z78" s="119">
        <f t="shared" si="7"/>
        <v>5.5234936615076435</v>
      </c>
      <c r="AA78" s="119">
        <f t="shared" si="7"/>
        <v>2.4758341633197176</v>
      </c>
      <c r="AB78" s="119">
        <f t="shared" si="7"/>
        <v>12.23799662935275</v>
      </c>
      <c r="AC78" s="119">
        <f t="shared" si="7"/>
        <v>6.8849045870847903</v>
      </c>
      <c r="AD78" s="116">
        <f t="shared" si="9"/>
        <v>2.0795355514824649</v>
      </c>
    </row>
    <row r="79" spans="1:30">
      <c r="A79" s="51" t="s">
        <v>23</v>
      </c>
      <c r="B79" s="51" t="s">
        <v>24</v>
      </c>
      <c r="C79" s="119" t="s">
        <v>57</v>
      </c>
      <c r="D79" s="119">
        <f t="shared" si="8"/>
        <v>45.389150661611353</v>
      </c>
      <c r="E79" s="119">
        <f t="shared" si="7"/>
        <v>23.922428693501274</v>
      </c>
      <c r="F79" s="119">
        <f t="shared" si="7"/>
        <v>17.533703223340851</v>
      </c>
      <c r="G79" s="119">
        <f t="shared" si="7"/>
        <v>21.292304929884338</v>
      </c>
      <c r="H79" s="119">
        <f t="shared" si="7"/>
        <v>21.891025786534016</v>
      </c>
      <c r="I79" s="119">
        <f t="shared" si="7"/>
        <v>-10.451002117187784</v>
      </c>
      <c r="J79" s="119">
        <f t="shared" si="7"/>
        <v>3.7483338895218736</v>
      </c>
      <c r="K79" s="119">
        <f t="shared" si="7"/>
        <v>-3.2246281590014405</v>
      </c>
      <c r="L79" s="119">
        <f t="shared" si="7"/>
        <v>-0.60292128296842407</v>
      </c>
      <c r="M79" s="119">
        <f t="shared" si="7"/>
        <v>-2.2401759505802517</v>
      </c>
      <c r="N79" s="119">
        <f t="shared" si="7"/>
        <v>0.84821119990405691</v>
      </c>
      <c r="O79" s="119">
        <f t="shared" si="7"/>
        <v>-2.9811409201394525</v>
      </c>
      <c r="P79" s="119">
        <f t="shared" si="7"/>
        <v>-8.8454495690066608</v>
      </c>
      <c r="Q79" s="119">
        <f t="shared" si="7"/>
        <v>-29.128151071194935</v>
      </c>
      <c r="R79" s="119">
        <f t="shared" si="7"/>
        <v>30.204882574888501</v>
      </c>
      <c r="S79" s="119">
        <f t="shared" si="7"/>
        <v>6.3264500449437406</v>
      </c>
      <c r="T79" s="119">
        <f t="shared" si="7"/>
        <v>3.9037162562148353</v>
      </c>
      <c r="U79" s="119">
        <f t="shared" si="7"/>
        <v>8.315350387807996</v>
      </c>
      <c r="V79" s="119">
        <f t="shared" si="7"/>
        <v>3.2636842199944311</v>
      </c>
      <c r="W79" s="119">
        <f t="shared" si="7"/>
        <v>1.2321970232086272</v>
      </c>
      <c r="X79" s="119">
        <f t="shared" si="7"/>
        <v>-4.2912273224449109</v>
      </c>
      <c r="Y79" s="119">
        <f t="shared" ref="E79:AC89" si="10">Y19/X19*100-100</f>
        <v>-71.414903533094929</v>
      </c>
      <c r="Z79" s="119">
        <f t="shared" si="10"/>
        <v>4.4828116757635144</v>
      </c>
      <c r="AA79" s="119">
        <f t="shared" si="10"/>
        <v>-3.8553522751473821</v>
      </c>
      <c r="AB79" s="119">
        <f t="shared" si="10"/>
        <v>206.26986120807896</v>
      </c>
      <c r="AC79" s="119">
        <f t="shared" si="10"/>
        <v>17.74119690409097</v>
      </c>
      <c r="AD79" s="116">
        <f t="shared" si="9"/>
        <v>3.8742787155326965</v>
      </c>
    </row>
    <row r="80" spans="1:30">
      <c r="A80" s="51" t="s">
        <v>25</v>
      </c>
      <c r="B80" s="51" t="s">
        <v>26</v>
      </c>
      <c r="C80" s="119" t="s">
        <v>57</v>
      </c>
      <c r="D80" s="119">
        <f t="shared" si="8"/>
        <v>36.337774973259798</v>
      </c>
      <c r="E80" s="119">
        <f t="shared" si="10"/>
        <v>32.73066735146719</v>
      </c>
      <c r="F80" s="119">
        <f t="shared" si="10"/>
        <v>13.161197819550495</v>
      </c>
      <c r="G80" s="119">
        <f t="shared" si="10"/>
        <v>25.221072836133757</v>
      </c>
      <c r="H80" s="119">
        <f t="shared" si="10"/>
        <v>16.830613211665352</v>
      </c>
      <c r="I80" s="119">
        <f t="shared" si="10"/>
        <v>-1.0528326963030281</v>
      </c>
      <c r="J80" s="119">
        <f t="shared" si="10"/>
        <v>5.5955928732461331</v>
      </c>
      <c r="K80" s="119">
        <f t="shared" si="10"/>
        <v>10.388233394593072</v>
      </c>
      <c r="L80" s="119">
        <f t="shared" si="10"/>
        <v>3.3108658217627891</v>
      </c>
      <c r="M80" s="119">
        <f t="shared" si="10"/>
        <v>-9.4524160446374452</v>
      </c>
      <c r="N80" s="119">
        <f t="shared" si="10"/>
        <v>21.827559751892522</v>
      </c>
      <c r="O80" s="119">
        <f t="shared" si="10"/>
        <v>34.971491436383957</v>
      </c>
      <c r="P80" s="119">
        <f t="shared" si="10"/>
        <v>-4.5420213170617103</v>
      </c>
      <c r="Q80" s="119">
        <f t="shared" si="10"/>
        <v>-26.826477095528872</v>
      </c>
      <c r="R80" s="119">
        <f t="shared" si="10"/>
        <v>32.927026280535841</v>
      </c>
      <c r="S80" s="119">
        <f t="shared" si="10"/>
        <v>20.915354268571093</v>
      </c>
      <c r="T80" s="119">
        <f t="shared" si="10"/>
        <v>26.044723528510787</v>
      </c>
      <c r="U80" s="119">
        <f t="shared" si="10"/>
        <v>23.770816923225624</v>
      </c>
      <c r="V80" s="119">
        <f t="shared" si="10"/>
        <v>-5.0294890384763988</v>
      </c>
      <c r="W80" s="119">
        <f t="shared" si="10"/>
        <v>0.42303914550294053</v>
      </c>
      <c r="X80" s="119">
        <f t="shared" si="10"/>
        <v>2.474946226713044</v>
      </c>
      <c r="Y80" s="119">
        <f t="shared" si="10"/>
        <v>-98.374155750493614</v>
      </c>
      <c r="Z80" s="119">
        <f t="shared" si="10"/>
        <v>-21.580361392535991</v>
      </c>
      <c r="AA80" s="119">
        <f t="shared" si="10"/>
        <v>160.78583989919395</v>
      </c>
      <c r="AB80" s="119">
        <f t="shared" si="10"/>
        <v>2722.046773197711</v>
      </c>
      <c r="AC80" s="119">
        <f t="shared" si="10"/>
        <v>9.4503342038193807</v>
      </c>
      <c r="AD80" s="116">
        <f t="shared" si="9"/>
        <v>8.628797811470676</v>
      </c>
    </row>
    <row r="81" spans="1:30">
      <c r="A81" s="51" t="s">
        <v>27</v>
      </c>
      <c r="B81" s="51" t="s">
        <v>28</v>
      </c>
      <c r="C81" s="119" t="s">
        <v>57</v>
      </c>
      <c r="D81" s="119">
        <f t="shared" si="8"/>
        <v>24.882493738270156</v>
      </c>
      <c r="E81" s="119">
        <f t="shared" si="10"/>
        <v>13.203715677778604</v>
      </c>
      <c r="F81" s="119">
        <f t="shared" si="10"/>
        <v>20.92714526324886</v>
      </c>
      <c r="G81" s="119">
        <f t="shared" si="10"/>
        <v>11.271429903421108</v>
      </c>
      <c r="H81" s="119">
        <f t="shared" si="10"/>
        <v>16.787669003953994</v>
      </c>
      <c r="I81" s="119">
        <f t="shared" si="10"/>
        <v>7.464154019340711</v>
      </c>
      <c r="J81" s="119">
        <f t="shared" si="10"/>
        <v>-1.4442500806457303</v>
      </c>
      <c r="K81" s="119">
        <f t="shared" si="10"/>
        <v>-3.5873647522426637</v>
      </c>
      <c r="L81" s="119">
        <f t="shared" si="10"/>
        <v>18.386396608708949</v>
      </c>
      <c r="M81" s="119">
        <f t="shared" si="10"/>
        <v>19.440683046396614</v>
      </c>
      <c r="N81" s="119">
        <f t="shared" si="10"/>
        <v>18.246319571367692</v>
      </c>
      <c r="O81" s="119">
        <f t="shared" si="10"/>
        <v>4.1178975931783839</v>
      </c>
      <c r="P81" s="119">
        <f t="shared" si="10"/>
        <v>-5.9796842674860642</v>
      </c>
      <c r="Q81" s="119">
        <f t="shared" si="10"/>
        <v>-30.761619751569697</v>
      </c>
      <c r="R81" s="119">
        <f t="shared" si="10"/>
        <v>50.182660974867304</v>
      </c>
      <c r="S81" s="119">
        <f t="shared" si="10"/>
        <v>6.2853551322332066</v>
      </c>
      <c r="T81" s="119">
        <f t="shared" si="10"/>
        <v>11.211871725840268</v>
      </c>
      <c r="U81" s="119">
        <f t="shared" si="10"/>
        <v>11.129930580959353</v>
      </c>
      <c r="V81" s="119">
        <f t="shared" si="10"/>
        <v>4.4186067750821252</v>
      </c>
      <c r="W81" s="119">
        <f t="shared" si="10"/>
        <v>0.46481910689328743</v>
      </c>
      <c r="X81" s="119">
        <f t="shared" si="10"/>
        <v>-4.2031010008528824E-2</v>
      </c>
      <c r="Y81" s="119">
        <f t="shared" si="10"/>
        <v>1.9651538334966858</v>
      </c>
      <c r="Z81" s="119">
        <f t="shared" si="10"/>
        <v>3.563569289655959</v>
      </c>
      <c r="AA81" s="119">
        <f t="shared" si="10"/>
        <v>-0.10845355444494942</v>
      </c>
      <c r="AB81" s="119">
        <f t="shared" si="10"/>
        <v>-12.268158845816572</v>
      </c>
      <c r="AC81" s="119">
        <f t="shared" si="10"/>
        <v>21.951279221058243</v>
      </c>
      <c r="AD81" s="116">
        <f t="shared" si="9"/>
        <v>6.8626267946811765</v>
      </c>
    </row>
    <row r="82" spans="1:30">
      <c r="A82" s="51" t="s">
        <v>29</v>
      </c>
      <c r="B82" s="51" t="s">
        <v>30</v>
      </c>
      <c r="C82" s="119" t="s">
        <v>57</v>
      </c>
      <c r="D82" s="119">
        <f t="shared" si="8"/>
        <v>33.66687374531304</v>
      </c>
      <c r="E82" s="119">
        <f t="shared" si="10"/>
        <v>18.539321488852806</v>
      </c>
      <c r="F82" s="119">
        <f t="shared" si="10"/>
        <v>31.880229404474449</v>
      </c>
      <c r="G82" s="119">
        <f t="shared" si="10"/>
        <v>12.691013394909348</v>
      </c>
      <c r="H82" s="119">
        <f t="shared" si="10"/>
        <v>6.4256608454225983</v>
      </c>
      <c r="I82" s="119">
        <f t="shared" si="10"/>
        <v>-18.806848900485335</v>
      </c>
      <c r="J82" s="119">
        <f t="shared" si="10"/>
        <v>-18.752160075772366</v>
      </c>
      <c r="K82" s="119">
        <f t="shared" si="10"/>
        <v>-37.006377489621947</v>
      </c>
      <c r="L82" s="119">
        <f t="shared" si="10"/>
        <v>-21.038891579435969</v>
      </c>
      <c r="M82" s="119">
        <f t="shared" si="10"/>
        <v>-31.045970491350744</v>
      </c>
      <c r="N82" s="119">
        <f t="shared" si="10"/>
        <v>-48.663250658084515</v>
      </c>
      <c r="O82" s="119">
        <f t="shared" si="10"/>
        <v>-75.671629863406338</v>
      </c>
      <c r="P82" s="119">
        <f t="shared" si="10"/>
        <v>-67.003100579953013</v>
      </c>
      <c r="Q82" s="119">
        <f t="shared" si="10"/>
        <v>-71.71439105824993</v>
      </c>
      <c r="R82" s="119">
        <f t="shared" si="10"/>
        <v>-65.868681657291148</v>
      </c>
      <c r="S82" s="119">
        <f t="shared" si="10"/>
        <v>62.098125713351436</v>
      </c>
      <c r="T82" s="119">
        <f t="shared" si="10"/>
        <v>61.164030426437591</v>
      </c>
      <c r="U82" s="119">
        <f t="shared" si="10"/>
        <v>-59.085369257041734</v>
      </c>
      <c r="V82" s="119">
        <f t="shared" si="10"/>
        <v>-5.8088915282095854</v>
      </c>
      <c r="W82" s="119">
        <f t="shared" si="10"/>
        <v>9.9549926041710961</v>
      </c>
      <c r="X82" s="119">
        <f t="shared" si="10"/>
        <v>-16.716739142166546</v>
      </c>
      <c r="Y82" s="119">
        <f t="shared" si="10"/>
        <v>25.578675924856228</v>
      </c>
      <c r="Z82" s="119">
        <f t="shared" si="10"/>
        <v>11.853607549580715</v>
      </c>
      <c r="AA82" s="119">
        <f t="shared" si="10"/>
        <v>-40.15322323896919</v>
      </c>
      <c r="AB82" s="119">
        <f t="shared" si="10"/>
        <v>-11.181240523147608</v>
      </c>
      <c r="AC82" s="119">
        <f t="shared" si="10"/>
        <v>-24.255777863295393</v>
      </c>
      <c r="AD82" s="116">
        <f t="shared" si="9"/>
        <v>-22.106694852597698</v>
      </c>
    </row>
    <row r="83" spans="1:30">
      <c r="A83" s="51" t="s">
        <v>31</v>
      </c>
      <c r="B83" s="51" t="s">
        <v>32</v>
      </c>
      <c r="C83" s="119" t="s">
        <v>57</v>
      </c>
      <c r="D83" s="119">
        <f t="shared" si="8"/>
        <v>339.3906240863771</v>
      </c>
      <c r="E83" s="119">
        <f t="shared" si="10"/>
        <v>11.638249666188145</v>
      </c>
      <c r="F83" s="119">
        <f t="shared" si="10"/>
        <v>20.565562132630902</v>
      </c>
      <c r="G83" s="119">
        <f t="shared" si="10"/>
        <v>37.533571716303641</v>
      </c>
      <c r="H83" s="119">
        <f t="shared" si="10"/>
        <v>49.542610807371886</v>
      </c>
      <c r="I83" s="119">
        <f t="shared" si="10"/>
        <v>-38.297888720617642</v>
      </c>
      <c r="J83" s="119">
        <f t="shared" si="10"/>
        <v>-26.792368665443504</v>
      </c>
      <c r="K83" s="119">
        <f t="shared" si="10"/>
        <v>-4.6281382025151032</v>
      </c>
      <c r="L83" s="119">
        <f t="shared" si="10"/>
        <v>-22.005376445194074</v>
      </c>
      <c r="M83" s="119">
        <f t="shared" si="10"/>
        <v>-37.944165331642225</v>
      </c>
      <c r="N83" s="119">
        <f t="shared" si="10"/>
        <v>8.8763681812620234</v>
      </c>
      <c r="O83" s="119">
        <f t="shared" si="10"/>
        <v>-11.948027706739879</v>
      </c>
      <c r="P83" s="119">
        <f t="shared" si="10"/>
        <v>-7.850559251328022</v>
      </c>
      <c r="Q83" s="119">
        <f t="shared" si="10"/>
        <v>-24.730727734341002</v>
      </c>
      <c r="R83" s="119">
        <f t="shared" si="10"/>
        <v>6.6325863989319203</v>
      </c>
      <c r="S83" s="119">
        <f t="shared" si="10"/>
        <v>13.917702056244124</v>
      </c>
      <c r="T83" s="119">
        <f t="shared" si="10"/>
        <v>29.126140059166062</v>
      </c>
      <c r="U83" s="119">
        <f t="shared" si="10"/>
        <v>-22.304977295238416</v>
      </c>
      <c r="V83" s="119">
        <f t="shared" si="10"/>
        <v>-11.59511216885987</v>
      </c>
      <c r="W83" s="119">
        <f t="shared" si="10"/>
        <v>4.0439772388119195</v>
      </c>
      <c r="X83" s="119">
        <f t="shared" si="10"/>
        <v>3.1159899291917981</v>
      </c>
      <c r="Y83" s="119">
        <f t="shared" si="10"/>
        <v>2.4889273882950249</v>
      </c>
      <c r="Z83" s="119">
        <f t="shared" si="10"/>
        <v>-7.8295096919049456E-2</v>
      </c>
      <c r="AA83" s="119">
        <f t="shared" si="10"/>
        <v>-1.5122930212431811</v>
      </c>
      <c r="AB83" s="119">
        <f t="shared" si="10"/>
        <v>3.3149570176672825</v>
      </c>
      <c r="AC83" s="119">
        <f t="shared" si="10"/>
        <v>9.8137509672365582</v>
      </c>
      <c r="AD83" s="116">
        <f t="shared" si="9"/>
        <v>3.0158936098778781</v>
      </c>
    </row>
    <row r="84" spans="1:30">
      <c r="A84" s="51" t="s">
        <v>33</v>
      </c>
      <c r="B84" s="51" t="s">
        <v>34</v>
      </c>
      <c r="C84" s="119" t="s">
        <v>57</v>
      </c>
      <c r="D84" s="119">
        <f t="shared" si="8"/>
        <v>172.79791562613889</v>
      </c>
      <c r="E84" s="119">
        <f t="shared" si="10"/>
        <v>9.1438841955502141</v>
      </c>
      <c r="F84" s="119">
        <f t="shared" si="10"/>
        <v>8.8873607274356345</v>
      </c>
      <c r="G84" s="119">
        <f t="shared" si="10"/>
        <v>12.409246061511141</v>
      </c>
      <c r="H84" s="119">
        <f t="shared" si="10"/>
        <v>25.439077088170677</v>
      </c>
      <c r="I84" s="119">
        <f t="shared" si="10"/>
        <v>-22.084885235666178</v>
      </c>
      <c r="J84" s="119">
        <f t="shared" si="10"/>
        <v>-20.303743657700963</v>
      </c>
      <c r="K84" s="119">
        <f t="shared" si="10"/>
        <v>-5.6365421372163098</v>
      </c>
      <c r="L84" s="119">
        <f t="shared" si="10"/>
        <v>16.143682540700198</v>
      </c>
      <c r="M84" s="119">
        <f t="shared" si="10"/>
        <v>-8.9679903923602211</v>
      </c>
      <c r="N84" s="119">
        <f t="shared" si="10"/>
        <v>23.837979877241082</v>
      </c>
      <c r="O84" s="119">
        <f t="shared" si="10"/>
        <v>-27.188550217624893</v>
      </c>
      <c r="P84" s="119">
        <f t="shared" si="10"/>
        <v>-54.926852457612348</v>
      </c>
      <c r="Q84" s="119">
        <f t="shared" si="10"/>
        <v>-3.7797116855073938</v>
      </c>
      <c r="R84" s="119">
        <f t="shared" si="10"/>
        <v>-6.9089735062356823</v>
      </c>
      <c r="S84" s="119">
        <f t="shared" si="10"/>
        <v>-2.4778298345817262</v>
      </c>
      <c r="T84" s="119">
        <f t="shared" si="10"/>
        <v>-5.6135056539642392</v>
      </c>
      <c r="U84" s="119">
        <f t="shared" si="10"/>
        <v>3.7599349398485629</v>
      </c>
      <c r="V84" s="119">
        <f t="shared" si="10"/>
        <v>9.5328750454608979</v>
      </c>
      <c r="W84" s="119">
        <f t="shared" si="10"/>
        <v>7.0987544493057015</v>
      </c>
      <c r="X84" s="119">
        <f t="shared" si="10"/>
        <v>0.39044334994989072</v>
      </c>
      <c r="Y84" s="119">
        <f t="shared" si="10"/>
        <v>504.84752942416355</v>
      </c>
      <c r="Z84" s="119">
        <f t="shared" si="10"/>
        <v>5.6597848150689032</v>
      </c>
      <c r="AA84" s="119">
        <f t="shared" si="10"/>
        <v>-0.47965833847352712</v>
      </c>
      <c r="AB84" s="119">
        <f t="shared" si="10"/>
        <v>-86.288960931187702</v>
      </c>
      <c r="AC84" s="119">
        <f t="shared" si="10"/>
        <v>3.3847366432220269</v>
      </c>
      <c r="AD84" s="116">
        <f t="shared" si="9"/>
        <v>0.16481639235490775</v>
      </c>
    </row>
    <row r="85" spans="1:30">
      <c r="A85" s="51" t="s">
        <v>35</v>
      </c>
      <c r="B85" s="51" t="s">
        <v>36</v>
      </c>
      <c r="C85" s="119" t="s">
        <v>57</v>
      </c>
      <c r="D85" s="119">
        <f t="shared" si="8"/>
        <v>132.14013538002399</v>
      </c>
      <c r="E85" s="119">
        <f t="shared" si="10"/>
        <v>29.493637490926801</v>
      </c>
      <c r="F85" s="119">
        <f t="shared" si="10"/>
        <v>14.656707385596718</v>
      </c>
      <c r="G85" s="119">
        <f t="shared" si="10"/>
        <v>41.187048178694681</v>
      </c>
      <c r="H85" s="119">
        <f t="shared" si="10"/>
        <v>37.025553142451571</v>
      </c>
      <c r="I85" s="119">
        <f t="shared" si="10"/>
        <v>-3.8031654806374178</v>
      </c>
      <c r="J85" s="119">
        <f t="shared" si="10"/>
        <v>-23.905371256918855</v>
      </c>
      <c r="K85" s="119">
        <f t="shared" si="10"/>
        <v>-12.841426859791483</v>
      </c>
      <c r="L85" s="119">
        <f t="shared" si="10"/>
        <v>3.1889693779903752</v>
      </c>
      <c r="M85" s="119">
        <f t="shared" si="10"/>
        <v>-6.9750018507192237</v>
      </c>
      <c r="N85" s="119">
        <f t="shared" si="10"/>
        <v>-3.5031610918731246</v>
      </c>
      <c r="O85" s="119">
        <f t="shared" si="10"/>
        <v>-6.3889405933548176</v>
      </c>
      <c r="P85" s="119">
        <f t="shared" si="10"/>
        <v>-2.9032241838428234</v>
      </c>
      <c r="Q85" s="119">
        <f t="shared" si="10"/>
        <v>-25.200176694771471</v>
      </c>
      <c r="R85" s="119">
        <f t="shared" si="10"/>
        <v>9.3434983194117933</v>
      </c>
      <c r="S85" s="119">
        <f t="shared" si="10"/>
        <v>0.63407028214585637</v>
      </c>
      <c r="T85" s="119">
        <f t="shared" si="10"/>
        <v>13.821268721199957</v>
      </c>
      <c r="U85" s="119">
        <f t="shared" si="10"/>
        <v>-13.524736640183249</v>
      </c>
      <c r="V85" s="119">
        <f t="shared" si="10"/>
        <v>1.6054181352256052</v>
      </c>
      <c r="W85" s="119">
        <f t="shared" si="10"/>
        <v>48.263647089696406</v>
      </c>
      <c r="X85" s="119">
        <f t="shared" si="10"/>
        <v>1.8961905079888766</v>
      </c>
      <c r="Y85" s="119">
        <f t="shared" si="10"/>
        <v>-32.312674887192983</v>
      </c>
      <c r="Z85" s="119">
        <f t="shared" si="10"/>
        <v>7.1219349999432922</v>
      </c>
      <c r="AA85" s="119">
        <f t="shared" si="10"/>
        <v>-2.7141693734370875</v>
      </c>
      <c r="AB85" s="119">
        <f t="shared" si="10"/>
        <v>-16.468124717446315</v>
      </c>
      <c r="AC85" s="119">
        <f t="shared" si="10"/>
        <v>8.9959524267531492</v>
      </c>
      <c r="AD85" s="116">
        <f t="shared" si="9"/>
        <v>3.9694821919801058</v>
      </c>
    </row>
    <row r="86" spans="1:30">
      <c r="A86" s="51" t="s">
        <v>37</v>
      </c>
      <c r="B86" s="51" t="s">
        <v>38</v>
      </c>
      <c r="C86" s="119" t="s">
        <v>57</v>
      </c>
      <c r="D86" s="119">
        <f t="shared" si="8"/>
        <v>24.921558929996309</v>
      </c>
      <c r="E86" s="119">
        <f t="shared" si="10"/>
        <v>29.780030707041448</v>
      </c>
      <c r="F86" s="119">
        <f t="shared" si="10"/>
        <v>14.952510925542995</v>
      </c>
      <c r="G86" s="119">
        <f t="shared" si="10"/>
        <v>29.788489931129249</v>
      </c>
      <c r="H86" s="119">
        <f t="shared" si="10"/>
        <v>30.457779841392608</v>
      </c>
      <c r="I86" s="119">
        <f t="shared" si="10"/>
        <v>-14.150378875335804</v>
      </c>
      <c r="J86" s="119">
        <f t="shared" si="10"/>
        <v>0.20268906241322782</v>
      </c>
      <c r="K86" s="119">
        <f t="shared" si="10"/>
        <v>7.893835149850247</v>
      </c>
      <c r="L86" s="119">
        <f t="shared" si="10"/>
        <v>6.8550990466188466</v>
      </c>
      <c r="M86" s="119">
        <f t="shared" si="10"/>
        <v>-29.272448654211743</v>
      </c>
      <c r="N86" s="119">
        <f t="shared" si="10"/>
        <v>75.329948857702448</v>
      </c>
      <c r="O86" s="119">
        <f t="shared" si="10"/>
        <v>-17.544951421900393</v>
      </c>
      <c r="P86" s="119">
        <f t="shared" si="10"/>
        <v>-26.733978234402372</v>
      </c>
      <c r="Q86" s="119">
        <f t="shared" si="10"/>
        <v>-12.787430073878014</v>
      </c>
      <c r="R86" s="119">
        <f t="shared" si="10"/>
        <v>-1.867169543672901</v>
      </c>
      <c r="S86" s="119">
        <f t="shared" si="10"/>
        <v>-12.571895646178163</v>
      </c>
      <c r="T86" s="119">
        <f t="shared" si="10"/>
        <v>-23.046549300205015</v>
      </c>
      <c r="U86" s="119">
        <f t="shared" si="10"/>
        <v>5.8770784825653948</v>
      </c>
      <c r="V86" s="119">
        <f t="shared" si="10"/>
        <v>8.885332202616226</v>
      </c>
      <c r="W86" s="119">
        <f t="shared" si="10"/>
        <v>-19.614600454103424</v>
      </c>
      <c r="X86" s="119">
        <f t="shared" si="10"/>
        <v>-22.138398510068924</v>
      </c>
      <c r="Y86" s="119">
        <f t="shared" si="10"/>
        <v>-79.179425205811214</v>
      </c>
      <c r="Z86" s="119">
        <f t="shared" si="10"/>
        <v>-1.5216326215011691</v>
      </c>
      <c r="AA86" s="119">
        <f t="shared" si="10"/>
        <v>-31.85896986804778</v>
      </c>
      <c r="AB86" s="119">
        <f t="shared" si="10"/>
        <v>147.18525588878038</v>
      </c>
      <c r="AC86" s="119">
        <f t="shared" si="10"/>
        <v>-27.995937573856651</v>
      </c>
      <c r="AD86" s="116">
        <f t="shared" si="9"/>
        <v>-5.116001995190814</v>
      </c>
    </row>
    <row r="87" spans="1:30">
      <c r="A87" s="51" t="s">
        <v>39</v>
      </c>
      <c r="B87" s="51" t="s">
        <v>40</v>
      </c>
      <c r="C87" s="119" t="s">
        <v>57</v>
      </c>
      <c r="D87" s="119">
        <f t="shared" si="8"/>
        <v>241.64022678756777</v>
      </c>
      <c r="E87" s="119">
        <f t="shared" si="10"/>
        <v>-40.927382960381642</v>
      </c>
      <c r="F87" s="119">
        <f t="shared" si="10"/>
        <v>27.568893963597446</v>
      </c>
      <c r="G87" s="119">
        <f t="shared" si="10"/>
        <v>22.464989375520929</v>
      </c>
      <c r="H87" s="119">
        <f t="shared" si="10"/>
        <v>54.669508113332625</v>
      </c>
      <c r="I87" s="119">
        <f t="shared" si="10"/>
        <v>-9.8810893289356017</v>
      </c>
      <c r="J87" s="119">
        <f t="shared" si="10"/>
        <v>-38.067684307013309</v>
      </c>
      <c r="K87" s="119">
        <f t="shared" si="10"/>
        <v>-5.3894596709887139</v>
      </c>
      <c r="L87" s="119">
        <f t="shared" si="10"/>
        <v>28.864562763768276</v>
      </c>
      <c r="M87" s="119">
        <f t="shared" si="10"/>
        <v>69.15929104202371</v>
      </c>
      <c r="N87" s="119">
        <f t="shared" si="10"/>
        <v>20.683118468841272</v>
      </c>
      <c r="O87" s="119">
        <f t="shared" si="10"/>
        <v>-14.837357408553217</v>
      </c>
      <c r="P87" s="119">
        <f t="shared" si="10"/>
        <v>9.3994983055301731</v>
      </c>
      <c r="Q87" s="119">
        <f t="shared" si="10"/>
        <v>-18.420549277394926</v>
      </c>
      <c r="R87" s="119">
        <f t="shared" si="10"/>
        <v>20.526720751921815</v>
      </c>
      <c r="S87" s="119">
        <f t="shared" si="10"/>
        <v>3.6472942332805474</v>
      </c>
      <c r="T87" s="119">
        <f t="shared" si="10"/>
        <v>13.469876660425854</v>
      </c>
      <c r="U87" s="119">
        <f t="shared" si="10"/>
        <v>24.617618877170358</v>
      </c>
      <c r="V87" s="119">
        <f t="shared" si="10"/>
        <v>14.686445751288105</v>
      </c>
      <c r="W87" s="119">
        <f t="shared" si="10"/>
        <v>1.368741904069509</v>
      </c>
      <c r="X87" s="119">
        <f t="shared" si="10"/>
        <v>11.065576989553222</v>
      </c>
      <c r="Y87" s="119">
        <f t="shared" si="10"/>
        <v>-2.6993488684392162</v>
      </c>
      <c r="Z87" s="119">
        <f t="shared" si="10"/>
        <v>23.331968264202047</v>
      </c>
      <c r="AA87" s="119">
        <f t="shared" si="10"/>
        <v>-3.3181318997358034</v>
      </c>
      <c r="AB87" s="119">
        <f t="shared" si="10"/>
        <v>-5.9055848576252146</v>
      </c>
      <c r="AC87" s="119">
        <f t="shared" si="10"/>
        <v>69.159770535523819</v>
      </c>
      <c r="AD87" s="116">
        <f t="shared" si="9"/>
        <v>12.069922164917131</v>
      </c>
    </row>
    <row r="88" spans="1:30">
      <c r="A88" s="51" t="s">
        <v>41</v>
      </c>
      <c r="B88" s="51" t="s">
        <v>42</v>
      </c>
      <c r="C88" s="119" t="s">
        <v>57</v>
      </c>
      <c r="D88" s="119">
        <f t="shared" si="8"/>
        <v>33.617409278845855</v>
      </c>
      <c r="E88" s="119">
        <f t="shared" si="10"/>
        <v>56.481498670520892</v>
      </c>
      <c r="F88" s="119">
        <f t="shared" si="10"/>
        <v>15.912365492266005</v>
      </c>
      <c r="G88" s="119">
        <f t="shared" si="10"/>
        <v>32.472071628371737</v>
      </c>
      <c r="H88" s="119">
        <f t="shared" si="10"/>
        <v>115.77732486104156</v>
      </c>
      <c r="I88" s="119">
        <f t="shared" si="10"/>
        <v>-21.465487573902209</v>
      </c>
      <c r="J88" s="119">
        <f t="shared" si="10"/>
        <v>17.347643361764725</v>
      </c>
      <c r="K88" s="119">
        <f t="shared" si="10"/>
        <v>5.0625448827327943</v>
      </c>
      <c r="L88" s="119">
        <f t="shared" si="10"/>
        <v>-16.743377143522693</v>
      </c>
      <c r="M88" s="119">
        <f t="shared" si="10"/>
        <v>-32.875686629481095</v>
      </c>
      <c r="N88" s="119">
        <f t="shared" si="10"/>
        <v>-28.10163759535358</v>
      </c>
      <c r="O88" s="119">
        <f t="shared" si="10"/>
        <v>-23.628736214782478</v>
      </c>
      <c r="P88" s="119">
        <f t="shared" si="10"/>
        <v>74.509348435846078</v>
      </c>
      <c r="Q88" s="119">
        <f t="shared" si="10"/>
        <v>-16.625611656281265</v>
      </c>
      <c r="R88" s="119">
        <f t="shared" si="10"/>
        <v>14.439527663302215</v>
      </c>
      <c r="S88" s="119">
        <f t="shared" si="10"/>
        <v>2.9086830180379906</v>
      </c>
      <c r="T88" s="119">
        <f t="shared" si="10"/>
        <v>1.8583124531704129</v>
      </c>
      <c r="U88" s="119">
        <f t="shared" si="10"/>
        <v>-13.767390262243055</v>
      </c>
      <c r="V88" s="119">
        <f t="shared" si="10"/>
        <v>11.616366225084732</v>
      </c>
      <c r="W88" s="119">
        <f t="shared" si="10"/>
        <v>-25.366372641007956</v>
      </c>
      <c r="X88" s="119">
        <f t="shared" si="10"/>
        <v>22.410581245343693</v>
      </c>
      <c r="Y88" s="119">
        <f t="shared" si="10"/>
        <v>8.1171277362990963</v>
      </c>
      <c r="Z88" s="119">
        <f t="shared" si="10"/>
        <v>9.3969252046797891</v>
      </c>
      <c r="AA88" s="119">
        <f t="shared" si="10"/>
        <v>-15.020156454190854</v>
      </c>
      <c r="AB88" s="119">
        <f t="shared" si="10"/>
        <v>-11.316296045113745</v>
      </c>
      <c r="AC88" s="119">
        <f t="shared" si="10"/>
        <v>45.24024013459956</v>
      </c>
      <c r="AD88" s="116">
        <f t="shared" si="9"/>
        <v>5.3550222325103931</v>
      </c>
    </row>
    <row r="89" spans="1:30">
      <c r="A89" s="51" t="s">
        <v>43</v>
      </c>
      <c r="B89" s="51" t="s">
        <v>44</v>
      </c>
      <c r="C89" s="119" t="s">
        <v>57</v>
      </c>
      <c r="D89" s="119">
        <f t="shared" si="8"/>
        <v>2.0321759301393314</v>
      </c>
      <c r="E89" s="119">
        <f t="shared" si="10"/>
        <v>58.60848181769407</v>
      </c>
      <c r="F89" s="119">
        <f t="shared" si="10"/>
        <v>0.77303439690805931</v>
      </c>
      <c r="G89" s="119">
        <f t="shared" si="10"/>
        <v>-18.153685691672919</v>
      </c>
      <c r="H89" s="119">
        <f t="shared" si="10"/>
        <v>20.538804156043881</v>
      </c>
      <c r="I89" s="119">
        <f t="shared" si="10"/>
        <v>30.529766120289935</v>
      </c>
      <c r="J89" s="119">
        <f t="shared" si="10"/>
        <v>-19.941012583228158</v>
      </c>
      <c r="K89" s="119">
        <f t="shared" si="10"/>
        <v>-45.979898450839855</v>
      </c>
      <c r="L89" s="119">
        <f t="shared" si="10"/>
        <v>-3.9054309404098717</v>
      </c>
      <c r="M89" s="119">
        <f t="shared" si="10"/>
        <v>7.8777643395649477</v>
      </c>
      <c r="N89" s="119">
        <f t="shared" si="10"/>
        <v>-2.7091689938750818</v>
      </c>
      <c r="O89" s="119">
        <f t="shared" si="10"/>
        <v>58.293671904659078</v>
      </c>
      <c r="P89" s="119">
        <f t="shared" si="10"/>
        <v>32.84189360426538</v>
      </c>
      <c r="Q89" s="119">
        <f t="shared" si="10"/>
        <v>-26.029301825937694</v>
      </c>
      <c r="R89" s="119">
        <f t="shared" si="10"/>
        <v>10.99790230243039</v>
      </c>
      <c r="S89" s="119">
        <f t="shared" si="10"/>
        <v>5.0586332591396399</v>
      </c>
      <c r="T89" s="119">
        <f t="shared" si="10"/>
        <v>5.9252909897302715</v>
      </c>
      <c r="U89" s="119">
        <f t="shared" si="10"/>
        <v>1.0981574408878316</v>
      </c>
      <c r="V89" s="119">
        <f t="shared" si="10"/>
        <v>-1.5915260876530937</v>
      </c>
      <c r="W89" s="119">
        <f t="shared" si="10"/>
        <v>-1.7897376121891995</v>
      </c>
      <c r="X89" s="119">
        <f t="shared" si="10"/>
        <v>-2.1525746836721851</v>
      </c>
      <c r="Y89" s="119">
        <f t="shared" si="10"/>
        <v>-3.8883820457523228</v>
      </c>
      <c r="Z89" s="119">
        <f t="shared" si="10"/>
        <v>22.855014810029559</v>
      </c>
      <c r="AA89" s="119">
        <f t="shared" si="10"/>
        <v>-2.1949958981509639</v>
      </c>
      <c r="AB89" s="119">
        <f t="shared" si="10"/>
        <v>-61.784725264085878</v>
      </c>
      <c r="AC89" s="119">
        <f t="shared" si="10"/>
        <v>1.7452505001250671</v>
      </c>
      <c r="AD89" s="116">
        <f t="shared" si="9"/>
        <v>-1.0326776187114888</v>
      </c>
    </row>
    <row r="90" spans="1:30">
      <c r="A90" s="51" t="s">
        <v>45</v>
      </c>
      <c r="B90" s="51" t="s">
        <v>46</v>
      </c>
      <c r="C90" s="119" t="s">
        <v>57</v>
      </c>
      <c r="D90" s="119">
        <f t="shared" si="8"/>
        <v>28.522326686196067</v>
      </c>
      <c r="E90" s="119">
        <f t="shared" ref="E90:AC94" si="11">E30/D30*100-100</f>
        <v>28.077436482000934</v>
      </c>
      <c r="F90" s="119">
        <f t="shared" si="11"/>
        <v>12.371180156740166</v>
      </c>
      <c r="G90" s="119">
        <f t="shared" si="11"/>
        <v>46.764502922903944</v>
      </c>
      <c r="H90" s="119">
        <f t="shared" si="11"/>
        <v>28.310003744455571</v>
      </c>
      <c r="I90" s="119">
        <f t="shared" si="11"/>
        <v>3.8106214188722731</v>
      </c>
      <c r="J90" s="119">
        <f t="shared" si="11"/>
        <v>21.419630314934366</v>
      </c>
      <c r="K90" s="119">
        <f t="shared" si="11"/>
        <v>23.401163981007784</v>
      </c>
      <c r="L90" s="119">
        <f t="shared" si="11"/>
        <v>1.9364200859382805</v>
      </c>
      <c r="M90" s="119">
        <f t="shared" si="11"/>
        <v>11.577345835418782</v>
      </c>
      <c r="N90" s="119">
        <f t="shared" si="11"/>
        <v>15.68221485209682</v>
      </c>
      <c r="O90" s="119">
        <f t="shared" si="11"/>
        <v>0.76858698599548347</v>
      </c>
      <c r="P90" s="119">
        <f t="shared" si="11"/>
        <v>17.821189248677328</v>
      </c>
      <c r="Q90" s="119">
        <f t="shared" si="11"/>
        <v>3.8848305944256794</v>
      </c>
      <c r="R90" s="119">
        <f t="shared" si="11"/>
        <v>10.850205775209545</v>
      </c>
      <c r="S90" s="119">
        <f t="shared" si="11"/>
        <v>7.0664192004905431</v>
      </c>
      <c r="T90" s="119">
        <f t="shared" si="11"/>
        <v>2.1904829959392629</v>
      </c>
      <c r="U90" s="119">
        <f t="shared" si="11"/>
        <v>5.5780456880252416</v>
      </c>
      <c r="V90" s="119">
        <f t="shared" si="11"/>
        <v>8.8562224755528831</v>
      </c>
      <c r="W90" s="119">
        <f t="shared" si="11"/>
        <v>7.3287523182472825</v>
      </c>
      <c r="X90" s="119">
        <f t="shared" si="11"/>
        <v>7.759870211493805</v>
      </c>
      <c r="Y90" s="119">
        <f t="shared" si="11"/>
        <v>-1.5473327466794728</v>
      </c>
      <c r="Z90" s="119">
        <f t="shared" si="11"/>
        <v>6.156364841317469</v>
      </c>
      <c r="AA90" s="119">
        <f t="shared" si="11"/>
        <v>7.0270138349789448</v>
      </c>
      <c r="AB90" s="119">
        <f t="shared" si="11"/>
        <v>-3.5357541028501345</v>
      </c>
      <c r="AC90" s="119">
        <f t="shared" si="11"/>
        <v>8.5904119242992181</v>
      </c>
      <c r="AD90" s="116">
        <f t="shared" si="9"/>
        <v>10.967961254873089</v>
      </c>
    </row>
    <row r="91" spans="1:30">
      <c r="A91" s="51" t="s">
        <v>47</v>
      </c>
      <c r="B91" s="51" t="s">
        <v>48</v>
      </c>
      <c r="C91" s="119" t="s">
        <v>57</v>
      </c>
      <c r="D91" s="119">
        <f t="shared" si="8"/>
        <v>19.227091595108874</v>
      </c>
      <c r="E91" s="119">
        <f t="shared" si="11"/>
        <v>13.967937016628596</v>
      </c>
      <c r="F91" s="119">
        <f t="shared" si="11"/>
        <v>9.2085368635734994</v>
      </c>
      <c r="G91" s="119">
        <f t="shared" si="11"/>
        <v>-12.024428923445299</v>
      </c>
      <c r="H91" s="119">
        <f t="shared" si="11"/>
        <v>5.0591630022624372</v>
      </c>
      <c r="I91" s="119">
        <f t="shared" si="11"/>
        <v>-0.64450013735934419</v>
      </c>
      <c r="J91" s="119">
        <f t="shared" si="11"/>
        <v>-17.520795408905656</v>
      </c>
      <c r="K91" s="119">
        <f t="shared" si="11"/>
        <v>275.63225777240592</v>
      </c>
      <c r="L91" s="119">
        <f t="shared" si="11"/>
        <v>-72.355505659684724</v>
      </c>
      <c r="M91" s="119">
        <f t="shared" si="11"/>
        <v>-35.742882575382922</v>
      </c>
      <c r="N91" s="119">
        <f t="shared" si="11"/>
        <v>43.787662804312021</v>
      </c>
      <c r="O91" s="119">
        <f t="shared" si="11"/>
        <v>-12.207826274919867</v>
      </c>
      <c r="P91" s="119">
        <f t="shared" si="11"/>
        <v>-21.569268664488959</v>
      </c>
      <c r="Q91" s="119">
        <f t="shared" si="11"/>
        <v>-33.406375730207145</v>
      </c>
      <c r="R91" s="119">
        <f t="shared" si="11"/>
        <v>3.4941692320438591</v>
      </c>
      <c r="S91" s="119">
        <f t="shared" si="11"/>
        <v>-9.1495014740447118</v>
      </c>
      <c r="T91" s="119">
        <f t="shared" si="11"/>
        <v>2.728404634947097</v>
      </c>
      <c r="U91" s="119">
        <f t="shared" si="11"/>
        <v>-9.6848325943133347</v>
      </c>
      <c r="V91" s="119">
        <f t="shared" si="11"/>
        <v>6.6719338470086598</v>
      </c>
      <c r="W91" s="119">
        <f t="shared" si="11"/>
        <v>-18.325433640911157</v>
      </c>
      <c r="X91" s="119">
        <f t="shared" si="11"/>
        <v>-7.1184050146792259</v>
      </c>
      <c r="Y91" s="119">
        <f t="shared" si="11"/>
        <v>-16.436649997115168</v>
      </c>
      <c r="Z91" s="119">
        <f t="shared" si="11"/>
        <v>-19.678927494965563</v>
      </c>
      <c r="AA91" s="119">
        <f t="shared" si="11"/>
        <v>8.4056253595731647</v>
      </c>
      <c r="AB91" s="119">
        <f t="shared" si="11"/>
        <v>-12.175294471239866</v>
      </c>
      <c r="AC91" s="119">
        <f t="shared" si="11"/>
        <v>-12.62431357764126</v>
      </c>
      <c r="AD91" s="116">
        <f t="shared" si="9"/>
        <v>-5.8768734685073269</v>
      </c>
    </row>
    <row r="92" spans="1:30">
      <c r="A92" s="51" t="s">
        <v>49</v>
      </c>
      <c r="B92" s="51" t="s">
        <v>50</v>
      </c>
      <c r="C92" s="119" t="s">
        <v>57</v>
      </c>
      <c r="D92" s="119">
        <f t="shared" si="8"/>
        <v>37.067240882448829</v>
      </c>
      <c r="E92" s="119">
        <f t="shared" si="11"/>
        <v>6.1879144776414847</v>
      </c>
      <c r="F92" s="119">
        <f t="shared" si="11"/>
        <v>22.152280719297224</v>
      </c>
      <c r="G92" s="119">
        <f t="shared" si="11"/>
        <v>15.419878017289363</v>
      </c>
      <c r="H92" s="119">
        <f t="shared" si="11"/>
        <v>2.7712781375075082</v>
      </c>
      <c r="I92" s="119">
        <f t="shared" si="11"/>
        <v>-18.185091586282326</v>
      </c>
      <c r="J92" s="119">
        <f t="shared" si="11"/>
        <v>-1.4214661769284476</v>
      </c>
      <c r="K92" s="119">
        <f t="shared" si="11"/>
        <v>-5.4729345981655797</v>
      </c>
      <c r="L92" s="119">
        <f t="shared" si="11"/>
        <v>-10.164687544616797</v>
      </c>
      <c r="M92" s="119">
        <f t="shared" si="11"/>
        <v>10.767892493142824</v>
      </c>
      <c r="N92" s="119">
        <f t="shared" si="11"/>
        <v>7.9226837936463568</v>
      </c>
      <c r="O92" s="119">
        <f t="shared" si="11"/>
        <v>8.652676341538168</v>
      </c>
      <c r="P92" s="119">
        <f t="shared" si="11"/>
        <v>-10.388652009394221</v>
      </c>
      <c r="Q92" s="119">
        <f t="shared" si="11"/>
        <v>-22.70735056325303</v>
      </c>
      <c r="R92" s="119">
        <f t="shared" si="11"/>
        <v>-0.84327867388429922</v>
      </c>
      <c r="S92" s="119">
        <f t="shared" si="11"/>
        <v>33.59685075656202</v>
      </c>
      <c r="T92" s="119">
        <f t="shared" si="11"/>
        <v>1.4570285223475423</v>
      </c>
      <c r="U92" s="119">
        <f t="shared" si="11"/>
        <v>-8.704999667589334</v>
      </c>
      <c r="V92" s="119">
        <f t="shared" si="11"/>
        <v>6.3953256736730708</v>
      </c>
      <c r="W92" s="119">
        <f t="shared" si="11"/>
        <v>-9.8143108110992188</v>
      </c>
      <c r="X92" s="119">
        <f t="shared" si="11"/>
        <v>-15.255847954949132</v>
      </c>
      <c r="Y92" s="119">
        <f t="shared" si="11"/>
        <v>-1.5479804428725714</v>
      </c>
      <c r="Z92" s="119">
        <f t="shared" si="11"/>
        <v>0.16018150494565475</v>
      </c>
      <c r="AA92" s="119">
        <f t="shared" si="11"/>
        <v>11.682572133402942</v>
      </c>
      <c r="AB92" s="119">
        <f t="shared" si="11"/>
        <v>-23.318895175281313</v>
      </c>
      <c r="AC92" s="119">
        <f t="shared" si="11"/>
        <v>-3.989959574424617</v>
      </c>
      <c r="AD92" s="116">
        <f t="shared" si="9"/>
        <v>0.18503116343686088</v>
      </c>
    </row>
    <row r="93" spans="1:30">
      <c r="A93" s="51" t="s">
        <v>51</v>
      </c>
      <c r="B93" s="51" t="s">
        <v>52</v>
      </c>
      <c r="C93" s="119" t="s">
        <v>57</v>
      </c>
      <c r="D93" s="119">
        <f t="shared" si="8"/>
        <v>37.596341336759423</v>
      </c>
      <c r="E93" s="119">
        <f t="shared" si="11"/>
        <v>14.738371428288929</v>
      </c>
      <c r="F93" s="119">
        <f t="shared" si="11"/>
        <v>16.681625699652173</v>
      </c>
      <c r="G93" s="119">
        <f t="shared" si="11"/>
        <v>9.8584196008438312</v>
      </c>
      <c r="H93" s="119">
        <f t="shared" si="11"/>
        <v>13.561375379057168</v>
      </c>
      <c r="I93" s="119">
        <f t="shared" si="11"/>
        <v>-7.6285429948064376</v>
      </c>
      <c r="J93" s="119">
        <f t="shared" si="11"/>
        <v>3.5130275350281153</v>
      </c>
      <c r="K93" s="119">
        <f t="shared" si="11"/>
        <v>-2.3912132704059559</v>
      </c>
      <c r="L93" s="119">
        <f t="shared" si="11"/>
        <v>-0.22096452811318557</v>
      </c>
      <c r="M93" s="119">
        <f t="shared" si="11"/>
        <v>5.4189643265846001</v>
      </c>
      <c r="N93" s="119">
        <f t="shared" si="11"/>
        <v>6.7404679468452855</v>
      </c>
      <c r="O93" s="119">
        <f t="shared" si="11"/>
        <v>3.6139085620889801</v>
      </c>
      <c r="P93" s="119">
        <f t="shared" si="11"/>
        <v>3.556409520781159</v>
      </c>
      <c r="Q93" s="119">
        <f t="shared" si="11"/>
        <v>-20.052148760152178</v>
      </c>
      <c r="R93" s="119">
        <f t="shared" si="11"/>
        <v>250.59939300174324</v>
      </c>
      <c r="S93" s="119">
        <f t="shared" si="11"/>
        <v>-62.680455245177363</v>
      </c>
      <c r="T93" s="119">
        <f t="shared" si="11"/>
        <v>13.336825368975582</v>
      </c>
      <c r="U93" s="119">
        <f t="shared" si="11"/>
        <v>7.3724789400479551</v>
      </c>
      <c r="V93" s="119">
        <f t="shared" si="11"/>
        <v>2.9618946302230711</v>
      </c>
      <c r="W93" s="119">
        <f t="shared" si="11"/>
        <v>1.5232232479375227</v>
      </c>
      <c r="X93" s="119">
        <f t="shared" si="11"/>
        <v>-5.0412049187908536</v>
      </c>
      <c r="Y93" s="119">
        <f t="shared" si="11"/>
        <v>2.1112168516945502</v>
      </c>
      <c r="Z93" s="119">
        <f t="shared" si="11"/>
        <v>3.5717677143829007</v>
      </c>
      <c r="AA93" s="119">
        <f t="shared" si="11"/>
        <v>1.3215094859543086</v>
      </c>
      <c r="AB93" s="119">
        <f t="shared" si="11"/>
        <v>-17.88773079896248</v>
      </c>
      <c r="AC93" s="119">
        <f t="shared" si="11"/>
        <v>4.8643351399939547</v>
      </c>
      <c r="AD93" s="116">
        <f t="shared" si="9"/>
        <v>4.1689499083736621</v>
      </c>
    </row>
    <row r="94" spans="1:30">
      <c r="B94" s="51" t="s">
        <v>53</v>
      </c>
      <c r="C94" s="119" t="s">
        <v>57</v>
      </c>
      <c r="D94" s="119">
        <f t="shared" si="8"/>
        <v>63.946791618157164</v>
      </c>
      <c r="E94" s="119">
        <f t="shared" si="11"/>
        <v>22.331536695837556</v>
      </c>
      <c r="F94" s="119">
        <f t="shared" si="11"/>
        <v>20.54616908765388</v>
      </c>
      <c r="G94" s="119">
        <f t="shared" si="11"/>
        <v>19.851984784812586</v>
      </c>
      <c r="H94" s="119">
        <f t="shared" si="11"/>
        <v>28.057373988260935</v>
      </c>
      <c r="I94" s="119">
        <f t="shared" si="11"/>
        <v>-15.511015308216329</v>
      </c>
      <c r="J94" s="119">
        <f t="shared" si="11"/>
        <v>-18.412046740252336</v>
      </c>
      <c r="K94" s="119">
        <f t="shared" si="11"/>
        <v>-7.4965120852912577</v>
      </c>
      <c r="L94" s="119">
        <f t="shared" si="11"/>
        <v>-4.3473902164658398</v>
      </c>
      <c r="M94" s="119">
        <f t="shared" si="11"/>
        <v>-7.6279822669725945</v>
      </c>
      <c r="N94" s="119">
        <f t="shared" si="11"/>
        <v>6.979279895082982</v>
      </c>
      <c r="O94" s="119">
        <f t="shared" si="11"/>
        <v>-2.9161731519367891</v>
      </c>
      <c r="P94" s="119">
        <f t="shared" si="11"/>
        <v>2.3434292098563247</v>
      </c>
      <c r="Q94" s="119">
        <f t="shared" si="11"/>
        <v>-23.516335703208981</v>
      </c>
      <c r="R94" s="119">
        <f t="shared" si="11"/>
        <v>41.554319285015936</v>
      </c>
      <c r="S94" s="119">
        <f t="shared" si="11"/>
        <v>-11.717426344392734</v>
      </c>
      <c r="T94" s="119">
        <f t="shared" si="11"/>
        <v>3.6940924840023683</v>
      </c>
      <c r="U94" s="119">
        <f t="shared" si="11"/>
        <v>0.58073964074829121</v>
      </c>
      <c r="V94" s="119">
        <f t="shared" si="11"/>
        <v>3.2304963560163742</v>
      </c>
      <c r="W94" s="119">
        <f t="shared" si="11"/>
        <v>19.497282919335902</v>
      </c>
      <c r="X94" s="119">
        <f t="shared" si="11"/>
        <v>-10.939452186554149</v>
      </c>
      <c r="Y94" s="119">
        <f t="shared" si="11"/>
        <v>-20.464877371473349</v>
      </c>
      <c r="Z94" s="119">
        <f t="shared" si="11"/>
        <v>3.716148781311702</v>
      </c>
      <c r="AA94" s="119">
        <f t="shared" si="11"/>
        <v>-1.0556705176784931</v>
      </c>
      <c r="AB94" s="119">
        <f t="shared" si="11"/>
        <v>-7.9928932519799218</v>
      </c>
      <c r="AC94" s="119">
        <f t="shared" si="11"/>
        <v>12.507888311147909</v>
      </c>
      <c r="AD94" s="116">
        <f t="shared" si="9"/>
        <v>2.7057654873157304</v>
      </c>
    </row>
    <row r="95" spans="1:30" ht="14" thickBot="1">
      <c r="A95" s="60"/>
      <c r="B95" s="60"/>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row>
    <row r="96" spans="1:30" ht="14" thickTop="1">
      <c r="A96" s="143" t="s">
        <v>506</v>
      </c>
      <c r="B96" s="139"/>
      <c r="C96" s="139"/>
      <c r="D96" s="139"/>
      <c r="E96" s="139"/>
      <c r="F96" s="139"/>
      <c r="G96" s="139"/>
      <c r="H96" s="139"/>
      <c r="I96" s="139"/>
      <c r="J96" s="139"/>
      <c r="K96" s="139"/>
      <c r="L96" s="139"/>
      <c r="M96" s="139"/>
      <c r="N96" s="139"/>
      <c r="O96" s="139"/>
      <c r="P96" s="139"/>
      <c r="Q96" s="139"/>
      <c r="R96" s="139"/>
      <c r="S96" s="139"/>
      <c r="T96" s="139"/>
      <c r="U96" s="139"/>
      <c r="V96" s="139"/>
      <c r="W96" s="139"/>
      <c r="X96" s="139"/>
      <c r="Y96" s="139"/>
      <c r="Z96" s="139"/>
      <c r="AA96" s="139"/>
      <c r="AB96" s="139"/>
      <c r="AC96" s="139"/>
      <c r="AD96" s="139"/>
    </row>
  </sheetData>
  <mergeCells count="6">
    <mergeCell ref="A96:AD96"/>
    <mergeCell ref="A2:AD2"/>
    <mergeCell ref="A4:AD4"/>
    <mergeCell ref="C7:AD7"/>
    <mergeCell ref="C37:AD37"/>
    <mergeCell ref="C67:AD67"/>
  </mergeCells>
  <hyperlinks>
    <hyperlink ref="A1" location="ÍNDICE!A1" display="ÍNDICE" xr:uid="{00000000-0004-0000-0B00-000000000000}"/>
  </hyperlinks>
  <pageMargins left="0.75" right="0.75" top="1" bottom="1" header="0" footer="0"/>
  <pageSetup orientation="portrait" verticalDpi="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D36"/>
  <sheetViews>
    <sheetView zoomScaleNormal="100" workbookViewId="0"/>
  </sheetViews>
  <sheetFormatPr baseColWidth="10" defaultColWidth="11.5" defaultRowHeight="13"/>
  <cols>
    <col min="1" max="1" width="13.83203125" style="44" customWidth="1"/>
    <col min="2" max="2" width="35.83203125" style="44" customWidth="1"/>
    <col min="3" max="6" width="11.5" style="44"/>
    <col min="7" max="25" width="11.5" style="44" customWidth="1"/>
    <col min="26" max="16384" width="11.5" style="44"/>
  </cols>
  <sheetData>
    <row r="1" spans="1:30">
      <c r="A1" s="174" t="s">
        <v>60</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row>
    <row r="2" spans="1:30">
      <c r="A2" s="140" t="s">
        <v>64</v>
      </c>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row>
    <row r="3" spans="1:30">
      <c r="A3" s="140" t="s">
        <v>501</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row>
    <row r="4" spans="1:30" ht="14" thickBot="1">
      <c r="A4" s="46"/>
      <c r="B4" s="46"/>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row>
    <row r="5" spans="1:30" ht="14" thickTop="1">
      <c r="C5" s="48">
        <v>1995</v>
      </c>
      <c r="D5" s="48">
        <v>1996</v>
      </c>
      <c r="E5" s="48">
        <v>1997</v>
      </c>
      <c r="F5" s="48">
        <v>1998</v>
      </c>
      <c r="G5" s="48">
        <v>1999</v>
      </c>
      <c r="H5" s="48">
        <v>2000</v>
      </c>
      <c r="I5" s="48">
        <v>2001</v>
      </c>
      <c r="J5" s="48">
        <v>2002</v>
      </c>
      <c r="K5" s="48">
        <v>2003</v>
      </c>
      <c r="L5" s="48">
        <v>2004</v>
      </c>
      <c r="M5" s="48">
        <v>2005</v>
      </c>
      <c r="N5" s="48">
        <v>2006</v>
      </c>
      <c r="O5" s="48">
        <v>2007</v>
      </c>
      <c r="P5" s="48">
        <v>2008</v>
      </c>
      <c r="Q5" s="48">
        <v>2009</v>
      </c>
      <c r="R5" s="48">
        <v>2010</v>
      </c>
      <c r="S5" s="48">
        <v>2011</v>
      </c>
      <c r="T5" s="48">
        <v>2012</v>
      </c>
      <c r="U5" s="48">
        <v>2013</v>
      </c>
      <c r="V5" s="48">
        <v>2014</v>
      </c>
      <c r="W5" s="48">
        <v>2015</v>
      </c>
      <c r="X5" s="48">
        <v>2016</v>
      </c>
      <c r="Y5" s="48">
        <v>2017</v>
      </c>
      <c r="Z5" s="48">
        <v>2018</v>
      </c>
      <c r="AA5" s="48">
        <v>2019</v>
      </c>
      <c r="AB5" s="48">
        <v>2020</v>
      </c>
      <c r="AC5" s="48">
        <v>2021</v>
      </c>
      <c r="AD5" s="48" t="s">
        <v>505</v>
      </c>
    </row>
    <row r="6" spans="1:30" ht="14" thickBot="1">
      <c r="C6" s="141" t="s">
        <v>505</v>
      </c>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row>
    <row r="7" spans="1:30" ht="14" thickTop="1">
      <c r="C7" s="45"/>
      <c r="D7" s="45"/>
      <c r="E7" s="45"/>
      <c r="F7" s="45"/>
      <c r="G7" s="45"/>
      <c r="H7" s="45"/>
      <c r="I7" s="45"/>
      <c r="J7" s="45"/>
      <c r="K7" s="45"/>
    </row>
    <row r="8" spans="1:30">
      <c r="A8" s="49" t="s">
        <v>3</v>
      </c>
      <c r="B8" s="49" t="s">
        <v>4</v>
      </c>
      <c r="C8" s="75">
        <f>'A6'!C9-'A7'!C9</f>
        <v>-1.2713210000000004</v>
      </c>
      <c r="D8" s="75">
        <f>'A6'!D9-'A7'!D9</f>
        <v>45.362196999999995</v>
      </c>
      <c r="E8" s="75">
        <f>'A6'!E9-'A7'!E9</f>
        <v>-19.650179999999992</v>
      </c>
      <c r="F8" s="75">
        <f>'A6'!F9-'A7'!F9</f>
        <v>14.645938000000001</v>
      </c>
      <c r="G8" s="75">
        <f>'A6'!G9-'A7'!G9</f>
        <v>31.000067000000001</v>
      </c>
      <c r="H8" s="75">
        <f>'A6'!H9-'A7'!H9</f>
        <v>16.494049000000004</v>
      </c>
      <c r="I8" s="75">
        <f>'A6'!I9-'A7'!I9</f>
        <v>107.94557100000002</v>
      </c>
      <c r="J8" s="75">
        <f>'A6'!J9-'A7'!J9</f>
        <v>98.288363000000004</v>
      </c>
      <c r="K8" s="75">
        <f>'A6'!K9-'A7'!K9</f>
        <v>40.565072000000008</v>
      </c>
      <c r="L8" s="75">
        <f>'A6'!L9-'A7'!L9</f>
        <v>26.221000999999998</v>
      </c>
      <c r="M8" s="75">
        <f>'A6'!M9-'A7'!M9</f>
        <v>23.487485</v>
      </c>
      <c r="N8" s="75">
        <f>'A6'!N9-'A7'!N9</f>
        <v>72.689968999999991</v>
      </c>
      <c r="O8" s="75">
        <f>'A6'!O9-'A7'!O9</f>
        <v>-24.953457000000007</v>
      </c>
      <c r="P8" s="75">
        <f>'A6'!P9-'A7'!P9</f>
        <v>11.207374999999999</v>
      </c>
      <c r="Q8" s="75">
        <f>'A6'!Q9-'A7'!Q9</f>
        <v>20.807708000000002</v>
      </c>
      <c r="R8" s="75">
        <f>'A6'!R9-'A7'!R9</f>
        <v>12.445511999999997</v>
      </c>
      <c r="S8" s="75">
        <f>'A6'!S9-'A7'!S9</f>
        <v>20.833016000000001</v>
      </c>
      <c r="T8" s="75">
        <f>'A6'!T9-'A7'!T9</f>
        <v>44.539363999999999</v>
      </c>
      <c r="U8" s="75">
        <f>'A6'!U9-'A7'!U9</f>
        <v>50.110921000000005</v>
      </c>
      <c r="V8" s="75">
        <f>'A6'!V9-'A7'!V9</f>
        <v>66.141493999999994</v>
      </c>
      <c r="W8" s="75">
        <f>'A6'!W9-'A7'!W9</f>
        <v>56.893390999999994</v>
      </c>
      <c r="X8" s="75">
        <f>'A6'!X9-'A7'!X9</f>
        <v>26.517256000000003</v>
      </c>
      <c r="Y8" s="75">
        <f>'A6'!Y9-'A7'!Y9</f>
        <v>402.03109900000004</v>
      </c>
      <c r="Z8" s="75">
        <f>'A6'!Z9-'A7'!Z9</f>
        <v>466.05851699999999</v>
      </c>
      <c r="AA8" s="75">
        <f>'A6'!AA9-'A7'!AA9</f>
        <v>390.32890000000009</v>
      </c>
      <c r="AB8" s="75">
        <f>'A6'!AB9-'A7'!AB9</f>
        <v>367.26078000000007</v>
      </c>
      <c r="AC8" s="75">
        <f>'A6'!AC9-'A7'!AC9</f>
        <v>163.28427699999997</v>
      </c>
      <c r="AD8" s="75">
        <f>'A6'!AD9-'A7'!AD9</f>
        <v>2529.2843640000001</v>
      </c>
    </row>
    <row r="9" spans="1:30">
      <c r="A9" s="51" t="s">
        <v>5</v>
      </c>
      <c r="B9" s="51" t="s">
        <v>6</v>
      </c>
      <c r="C9" s="75">
        <f>'A6'!C10-'A7'!C10</f>
        <v>1503.4392480000001</v>
      </c>
      <c r="D9" s="75">
        <f>'A6'!D10-'A7'!D10</f>
        <v>1990.1623289999998</v>
      </c>
      <c r="E9" s="75">
        <f>'A6'!E10-'A7'!E10</f>
        <v>2345.091167</v>
      </c>
      <c r="F9" s="75">
        <f>'A6'!F10-'A7'!F10</f>
        <v>2407.273533</v>
      </c>
      <c r="G9" s="75">
        <f>'A6'!G10-'A7'!G10</f>
        <v>3594.3070720000001</v>
      </c>
      <c r="H9" s="75">
        <f>'A6'!H10-'A7'!H10</f>
        <v>7406.8876369999998</v>
      </c>
      <c r="I9" s="75">
        <f>'A6'!I10-'A7'!I10</f>
        <v>6906.313388999999</v>
      </c>
      <c r="J9" s="75">
        <f>'A6'!J10-'A7'!J10</f>
        <v>6356.7293900000004</v>
      </c>
      <c r="K9" s="75">
        <f>'A6'!K10-'A7'!K10</f>
        <v>5419.1563340000002</v>
      </c>
      <c r="L9" s="75">
        <f>'A6'!L10-'A7'!L10</f>
        <v>6899.7041210000007</v>
      </c>
      <c r="M9" s="75">
        <f>'A6'!M10-'A7'!M10</f>
        <v>7995.4022729999997</v>
      </c>
      <c r="N9" s="75">
        <f>'A6'!N10-'A7'!N10</f>
        <v>8126.5493229999993</v>
      </c>
      <c r="O9" s="75">
        <f>'A6'!O10-'A7'!O10</f>
        <v>9575.5783339999998</v>
      </c>
      <c r="P9" s="75">
        <f>'A6'!P10-'A7'!P10</f>
        <v>11857.499075</v>
      </c>
      <c r="Q9" s="75">
        <f>'A6'!Q10-'A7'!Q10</f>
        <v>10430.590921000001</v>
      </c>
      <c r="R9" s="75">
        <f>'A6'!R10-'A7'!R10</f>
        <v>11892.703987000001</v>
      </c>
      <c r="S9" s="75">
        <f>'A6'!S10-'A7'!S10</f>
        <v>10359.452367</v>
      </c>
      <c r="T9" s="75">
        <f>'A6'!T10-'A7'!T10</f>
        <v>12254.217604000001</v>
      </c>
      <c r="U9" s="75">
        <f>'A6'!U10-'A7'!U10</f>
        <v>13903.204211</v>
      </c>
      <c r="V9" s="75">
        <f>'A6'!V10-'A7'!V10</f>
        <v>13208.903150999999</v>
      </c>
      <c r="W9" s="75">
        <f>'A6'!W10-'A7'!W10</f>
        <v>26631.769123000002</v>
      </c>
      <c r="X9" s="75">
        <f>'A6'!X10-'A7'!X10</f>
        <v>24780.389906000004</v>
      </c>
      <c r="Y9" s="75">
        <f>'A6'!Y10-'A7'!Y10</f>
        <v>15518.261144</v>
      </c>
      <c r="Z9" s="75">
        <f>'A6'!Z10-'A7'!Z10</f>
        <v>14744.513688000001</v>
      </c>
      <c r="AA9" s="75">
        <f>'A6'!AA10-'A7'!AA10</f>
        <v>11190.514889</v>
      </c>
      <c r="AB9" s="75">
        <f>'A6'!AB10-'A7'!AB10</f>
        <v>9397.2175299999963</v>
      </c>
      <c r="AC9" s="75">
        <f>'A6'!AC10-'A7'!AC10</f>
        <v>9971.9140320000006</v>
      </c>
      <c r="AD9" s="75">
        <f>'A6'!AD10-'A7'!AD10</f>
        <v>266667.74577799998</v>
      </c>
    </row>
    <row r="10" spans="1:30">
      <c r="A10" s="51" t="s">
        <v>7</v>
      </c>
      <c r="B10" s="51" t="s">
        <v>8</v>
      </c>
      <c r="C10" s="75">
        <f>'A6'!C11-'A7'!C11</f>
        <v>1868.0878699999998</v>
      </c>
      <c r="D10" s="75">
        <f>'A6'!D11-'A7'!D11</f>
        <v>4952.6269109999994</v>
      </c>
      <c r="E10" s="75">
        <f>'A6'!E11-'A7'!E11</f>
        <v>5829.8097660000003</v>
      </c>
      <c r="F10" s="75">
        <f>'A6'!F11-'A7'!F11</f>
        <v>6490.6669200000006</v>
      </c>
      <c r="G10" s="75">
        <f>'A6'!G11-'A7'!G11</f>
        <v>7777.3753189999989</v>
      </c>
      <c r="H10" s="75">
        <f>'A6'!H11-'A7'!H11</f>
        <v>8570.5994840000003</v>
      </c>
      <c r="I10" s="75">
        <f>'A6'!I11-'A7'!I11</f>
        <v>7755.6397260000003</v>
      </c>
      <c r="J10" s="75">
        <f>'A6'!J11-'A7'!J11</f>
        <v>8741.0559290000001</v>
      </c>
      <c r="K10" s="75">
        <f>'A6'!K11-'A7'!K11</f>
        <v>7835.3364569999994</v>
      </c>
      <c r="L10" s="75">
        <f>'A6'!L11-'A7'!L11</f>
        <v>9990.537225</v>
      </c>
      <c r="M10" s="75">
        <f>'A6'!M11-'A7'!M11</f>
        <v>12120.601731999999</v>
      </c>
      <c r="N10" s="75">
        <f>'A6'!N11-'A7'!N11</f>
        <v>17542.282999000003</v>
      </c>
      <c r="O10" s="75">
        <f>'A6'!O11-'A7'!O11</f>
        <v>21814.415164999999</v>
      </c>
      <c r="P10" s="75">
        <f>'A6'!P11-'A7'!P11</f>
        <v>21289.547726999997</v>
      </c>
      <c r="Q10" s="75">
        <f>'A6'!Q11-'A7'!Q11</f>
        <v>16511.529576000001</v>
      </c>
      <c r="R10" s="75">
        <f>'A6'!R11-'A7'!R11</f>
        <v>17704.912796999997</v>
      </c>
      <c r="S10" s="75">
        <f>'A6'!S11-'A7'!S11</f>
        <v>16305.858623</v>
      </c>
      <c r="T10" s="75">
        <f>'A6'!T11-'A7'!T11</f>
        <v>15596.426357</v>
      </c>
      <c r="U10" s="75">
        <f>'A6'!U11-'A7'!U11</f>
        <v>15250.105780000002</v>
      </c>
      <c r="V10" s="75">
        <f>'A6'!V11-'A7'!V11</f>
        <v>15243.073819000003</v>
      </c>
      <c r="W10" s="75">
        <f>'A6'!W11-'A7'!W11</f>
        <v>14922.364111999999</v>
      </c>
      <c r="X10" s="75">
        <f>'A6'!X11-'A7'!X11</f>
        <v>13276.150994000001</v>
      </c>
      <c r="Y10" s="75">
        <f>'A6'!Y11-'A7'!Y11</f>
        <v>13524.781663000002</v>
      </c>
      <c r="Z10" s="75">
        <f>'A6'!Z11-'A7'!Z11</f>
        <v>12300.099686</v>
      </c>
      <c r="AA10" s="75">
        <f>'A6'!AA11-'A7'!AA11</f>
        <v>13559.77411</v>
      </c>
      <c r="AB10" s="75">
        <f>'A6'!AB11-'A7'!AB11</f>
        <v>12453.099283000001</v>
      </c>
      <c r="AC10" s="75">
        <f>'A6'!AC11-'A7'!AC11</f>
        <v>14341.633269000002</v>
      </c>
      <c r="AD10" s="75">
        <f>'A6'!AD11-'A7'!AD11</f>
        <v>333568.39329900005</v>
      </c>
    </row>
    <row r="11" spans="1:30">
      <c r="A11" s="51" t="s">
        <v>9</v>
      </c>
      <c r="B11" s="51" t="s">
        <v>10</v>
      </c>
      <c r="C11" s="75">
        <f>'A6'!C12-'A7'!C12</f>
        <v>266.19406600000002</v>
      </c>
      <c r="D11" s="75">
        <f>'A6'!D12-'A7'!D12</f>
        <v>156.02115999999995</v>
      </c>
      <c r="E11" s="75">
        <f>'A6'!E12-'A7'!E12</f>
        <v>76.663916999999969</v>
      </c>
      <c r="F11" s="75">
        <f>'A6'!F12-'A7'!F12</f>
        <v>149.47160200000002</v>
      </c>
      <c r="G11" s="75">
        <f>'A6'!G12-'A7'!G12</f>
        <v>92.751754000000005</v>
      </c>
      <c r="H11" s="75">
        <f>'A6'!H12-'A7'!H12</f>
        <v>-57.977890000000002</v>
      </c>
      <c r="I11" s="75">
        <f>'A6'!I12-'A7'!I12</f>
        <v>-70.837904999999978</v>
      </c>
      <c r="J11" s="75">
        <f>'A6'!J12-'A7'!J12</f>
        <v>78.01557600000001</v>
      </c>
      <c r="K11" s="75">
        <f>'A6'!K12-'A7'!K12</f>
        <v>143.13795599999997</v>
      </c>
      <c r="L11" s="75">
        <f>'A6'!L12-'A7'!L12</f>
        <v>230.13857400000006</v>
      </c>
      <c r="M11" s="75">
        <f>'A6'!M12-'A7'!M12</f>
        <v>183.16265300000003</v>
      </c>
      <c r="N11" s="75">
        <f>'A6'!N12-'A7'!N12</f>
        <v>150.14838400000002</v>
      </c>
      <c r="O11" s="75">
        <f>'A6'!O12-'A7'!O12</f>
        <v>113.10372599999999</v>
      </c>
      <c r="P11" s="75">
        <f>'A6'!P12-'A7'!P12</f>
        <v>87.250031000000035</v>
      </c>
      <c r="Q11" s="75">
        <f>'A6'!Q12-'A7'!Q12</f>
        <v>15.482865000000004</v>
      </c>
      <c r="R11" s="75">
        <f>'A6'!R12-'A7'!R12</f>
        <v>35.982214999999997</v>
      </c>
      <c r="S11" s="75">
        <f>'A6'!S12-'A7'!S12</f>
        <v>115.01649499999996</v>
      </c>
      <c r="T11" s="75">
        <f>'A6'!T12-'A7'!T12</f>
        <v>59.288150999999999</v>
      </c>
      <c r="U11" s="75">
        <f>'A6'!U12-'A7'!U12</f>
        <v>57.011694999999989</v>
      </c>
      <c r="V11" s="75">
        <f>'A6'!V12-'A7'!V12</f>
        <v>36.584388000000004</v>
      </c>
      <c r="W11" s="75">
        <f>'A6'!W12-'A7'!W12</f>
        <v>18.786054999999948</v>
      </c>
      <c r="X11" s="75">
        <f>'A6'!X12-'A7'!X12</f>
        <v>94.504349000000047</v>
      </c>
      <c r="Y11" s="75">
        <f>'A6'!Y12-'A7'!Y12</f>
        <v>247.15397700000003</v>
      </c>
      <c r="Z11" s="75">
        <f>'A6'!Z12-'A7'!Z12</f>
        <v>-26.908335000000022</v>
      </c>
      <c r="AA11" s="75">
        <f>'A6'!AA12-'A7'!AA12</f>
        <v>-33.189594999999997</v>
      </c>
      <c r="AB11" s="75">
        <f>'A6'!AB12-'A7'!AB12</f>
        <v>95.768626999999981</v>
      </c>
      <c r="AC11" s="75">
        <f>'A6'!AC12-'A7'!AC12</f>
        <v>237.52130099999999</v>
      </c>
      <c r="AD11" s="75">
        <f>'A6'!AD12-'A7'!AD12</f>
        <v>2550.2457919999997</v>
      </c>
    </row>
    <row r="12" spans="1:30">
      <c r="A12" s="51" t="s">
        <v>11</v>
      </c>
      <c r="B12" s="51" t="s">
        <v>12</v>
      </c>
      <c r="C12" s="75">
        <f>'A6'!C13-'A7'!C13</f>
        <v>950.70612899999992</v>
      </c>
      <c r="D12" s="75">
        <f>'A6'!D13-'A7'!D13</f>
        <v>1017.6365070000002</v>
      </c>
      <c r="E12" s="75">
        <f>'A6'!E13-'A7'!E13</f>
        <v>886.005359</v>
      </c>
      <c r="F12" s="75">
        <f>'A6'!F13-'A7'!F13</f>
        <v>790.13329299999998</v>
      </c>
      <c r="G12" s="75">
        <f>'A6'!G13-'A7'!G13</f>
        <v>967.92706199999986</v>
      </c>
      <c r="H12" s="75">
        <f>'A6'!H13-'A7'!H13</f>
        <v>1030.6947759999998</v>
      </c>
      <c r="I12" s="75">
        <f>'A6'!I13-'A7'!I13</f>
        <v>490.37733000000003</v>
      </c>
      <c r="J12" s="75">
        <f>'A6'!J13-'A7'!J13</f>
        <v>550.55358100000001</v>
      </c>
      <c r="K12" s="75">
        <f>'A6'!K13-'A7'!K13</f>
        <v>307.36893900000007</v>
      </c>
      <c r="L12" s="75">
        <f>'A6'!L13-'A7'!L13</f>
        <v>1126.995402</v>
      </c>
      <c r="M12" s="75">
        <f>'A6'!M13-'A7'!M13</f>
        <v>1565.7955269999998</v>
      </c>
      <c r="N12" s="75">
        <f>'A6'!N13-'A7'!N13</f>
        <v>1261.0148470000001</v>
      </c>
      <c r="O12" s="75">
        <f>'A6'!O13-'A7'!O13</f>
        <v>780.08202700000004</v>
      </c>
      <c r="P12" s="75">
        <f>'A6'!P13-'A7'!P13</f>
        <v>555.17305800000008</v>
      </c>
      <c r="Q12" s="75">
        <f>'A6'!Q13-'A7'!Q13</f>
        <v>327.65230200000008</v>
      </c>
      <c r="R12" s="75">
        <f>'A6'!R13-'A7'!R13</f>
        <v>626.99419599999987</v>
      </c>
      <c r="S12" s="75">
        <f>'A6'!S13-'A7'!S13</f>
        <v>598.75233999999989</v>
      </c>
      <c r="T12" s="75">
        <f>'A6'!T13-'A7'!T13</f>
        <v>1083.073218</v>
      </c>
      <c r="U12" s="75">
        <f>'A6'!U13-'A7'!U13</f>
        <v>1183.0862309999998</v>
      </c>
      <c r="V12" s="75">
        <f>'A6'!V13-'A7'!V13</f>
        <v>1338.1925779999999</v>
      </c>
      <c r="W12" s="75">
        <f>'A6'!W13-'A7'!W13</f>
        <v>1448.1494589999998</v>
      </c>
      <c r="X12" s="75">
        <f>'A6'!X13-'A7'!X13</f>
        <v>1225.8025600000001</v>
      </c>
      <c r="Y12" s="75">
        <f>'A6'!Y13-'A7'!Y13</f>
        <v>1250.6511660000001</v>
      </c>
      <c r="Z12" s="75">
        <f>'A6'!Z13-'A7'!Z13</f>
        <v>1074.869627</v>
      </c>
      <c r="AA12" s="75">
        <f>'A6'!AA13-'A7'!AA13</f>
        <v>962.85996899999986</v>
      </c>
      <c r="AB12" s="75">
        <f>'A6'!AB13-'A7'!AB13</f>
        <v>595.27076199999999</v>
      </c>
      <c r="AC12" s="75">
        <f>'A6'!AC13-'A7'!AC13</f>
        <v>520.70469100000003</v>
      </c>
      <c r="AD12" s="75">
        <f>'A6'!AD13-'A7'!AD13</f>
        <v>24516.522936000001</v>
      </c>
    </row>
    <row r="13" spans="1:30">
      <c r="A13" s="51" t="s">
        <v>13</v>
      </c>
      <c r="B13" s="51" t="s">
        <v>14</v>
      </c>
      <c r="C13" s="75">
        <f>'A6'!C14-'A7'!C14</f>
        <v>941.83941700000014</v>
      </c>
      <c r="D13" s="75">
        <f>'A6'!D14-'A7'!D14</f>
        <v>1184.0970649999999</v>
      </c>
      <c r="E13" s="75">
        <f>'A6'!E14-'A7'!E14</f>
        <v>939.64755900000011</v>
      </c>
      <c r="F13" s="75">
        <f>'A6'!F14-'A7'!F14</f>
        <v>791.44068300000004</v>
      </c>
      <c r="G13" s="75">
        <f>'A6'!G14-'A7'!G14</f>
        <v>1164.8889410000002</v>
      </c>
      <c r="H13" s="75">
        <f>'A6'!H14-'A7'!H14</f>
        <v>1938.4582670000002</v>
      </c>
      <c r="I13" s="75">
        <f>'A6'!I14-'A7'!I14</f>
        <v>1511.4893569999999</v>
      </c>
      <c r="J13" s="75">
        <f>'A6'!J14-'A7'!J14</f>
        <v>1188.340659</v>
      </c>
      <c r="K13" s="75">
        <f>'A6'!K14-'A7'!K14</f>
        <v>899.15374000000008</v>
      </c>
      <c r="L13" s="75">
        <f>'A6'!L14-'A7'!L14</f>
        <v>1845.6479160000001</v>
      </c>
      <c r="M13" s="75">
        <f>'A6'!M14-'A7'!M14</f>
        <v>2476.311843</v>
      </c>
      <c r="N13" s="75">
        <f>'A6'!N14-'A7'!N14</f>
        <v>1120.460495</v>
      </c>
      <c r="O13" s="75">
        <f>'A6'!O14-'A7'!O14</f>
        <v>485.17462</v>
      </c>
      <c r="P13" s="75">
        <f>'A6'!P14-'A7'!P14</f>
        <v>272.34302899999989</v>
      </c>
      <c r="Q13" s="75">
        <f>'A6'!Q14-'A7'!Q14</f>
        <v>125.49644699999999</v>
      </c>
      <c r="R13" s="75">
        <f>'A6'!R14-'A7'!R14</f>
        <v>192.18499200000008</v>
      </c>
      <c r="S13" s="75">
        <f>'A6'!S14-'A7'!S14</f>
        <v>237.74050699999998</v>
      </c>
      <c r="T13" s="75">
        <f>'A6'!T14-'A7'!T14</f>
        <v>656.096765</v>
      </c>
      <c r="U13" s="75">
        <f>'A6'!U14-'A7'!U14</f>
        <v>593.36386499999992</v>
      </c>
      <c r="V13" s="75">
        <f>'A6'!V14-'A7'!V14</f>
        <v>491.70146</v>
      </c>
      <c r="W13" s="75">
        <f>'A6'!W14-'A7'!W14</f>
        <v>386.73840700000005</v>
      </c>
      <c r="X13" s="75">
        <f>'A6'!X14-'A7'!X14</f>
        <v>411.82453899999996</v>
      </c>
      <c r="Y13" s="75">
        <f>'A6'!Y14-'A7'!Y14</f>
        <v>427.22327199999995</v>
      </c>
      <c r="Z13" s="75">
        <f>'A6'!Z14-'A7'!Z14</f>
        <v>474.83557300000001</v>
      </c>
      <c r="AA13" s="75">
        <f>'A6'!AA14-'A7'!AA14</f>
        <v>644.29514100000006</v>
      </c>
      <c r="AB13" s="75">
        <f>'A6'!AB14-'A7'!AB14</f>
        <v>515.81778699999995</v>
      </c>
      <c r="AC13" s="75">
        <f>'A6'!AC14-'A7'!AC14</f>
        <v>511.08603099999999</v>
      </c>
      <c r="AD13" s="75">
        <f>'A6'!AD14-'A7'!AD14</f>
        <v>22427.698377000001</v>
      </c>
    </row>
    <row r="14" spans="1:30">
      <c r="A14" s="51" t="s">
        <v>15</v>
      </c>
      <c r="B14" s="51" t="s">
        <v>16</v>
      </c>
      <c r="C14" s="75">
        <f>'A6'!C15-'A7'!C15</f>
        <v>348.75073999999995</v>
      </c>
      <c r="D14" s="75">
        <f>'A6'!D15-'A7'!D15</f>
        <v>433.64296300000001</v>
      </c>
      <c r="E14" s="75">
        <f>'A6'!E15-'A7'!E15</f>
        <v>369.54485400000004</v>
      </c>
      <c r="F14" s="75">
        <f>'A6'!F15-'A7'!F15</f>
        <v>358.33260599999994</v>
      </c>
      <c r="G14" s="75">
        <f>'A6'!G15-'A7'!G15</f>
        <v>673.35850400000004</v>
      </c>
      <c r="H14" s="75">
        <f>'A6'!H15-'A7'!H15</f>
        <v>486.04518099999996</v>
      </c>
      <c r="I14" s="75">
        <f>'A6'!I15-'A7'!I15</f>
        <v>332.52370599999995</v>
      </c>
      <c r="J14" s="75">
        <f>'A6'!J15-'A7'!J15</f>
        <v>339.47142600000006</v>
      </c>
      <c r="K14" s="75">
        <f>'A6'!K15-'A7'!K15</f>
        <v>390.01284499999997</v>
      </c>
      <c r="L14" s="75">
        <f>'A6'!L15-'A7'!L15</f>
        <v>457.82891100000006</v>
      </c>
      <c r="M14" s="75">
        <f>'A6'!M15-'A7'!M15</f>
        <v>484.80799000000002</v>
      </c>
      <c r="N14" s="75">
        <f>'A6'!N15-'A7'!N15</f>
        <v>395.96192800000006</v>
      </c>
      <c r="O14" s="75">
        <f>'A6'!O15-'A7'!O15</f>
        <v>389.75573399999996</v>
      </c>
      <c r="P14" s="75">
        <f>'A6'!P15-'A7'!P15</f>
        <v>380.09642199999996</v>
      </c>
      <c r="Q14" s="75">
        <f>'A6'!Q15-'A7'!Q15</f>
        <v>444.01973599999997</v>
      </c>
      <c r="R14" s="75">
        <f>'A6'!R15-'A7'!R15</f>
        <v>438.7321169999999</v>
      </c>
      <c r="S14" s="75">
        <f>'A6'!S15-'A7'!S15</f>
        <v>358.84437700000001</v>
      </c>
      <c r="T14" s="75">
        <f>'A6'!T15-'A7'!T15</f>
        <v>300.38586100000003</v>
      </c>
      <c r="U14" s="75">
        <f>'A6'!U15-'A7'!U15</f>
        <v>412.31980600000003</v>
      </c>
      <c r="V14" s="75">
        <f>'A6'!V15-'A7'!V15</f>
        <v>405.50937200000004</v>
      </c>
      <c r="W14" s="75">
        <f>'A6'!W15-'A7'!W15</f>
        <v>452.47722300000004</v>
      </c>
      <c r="X14" s="75">
        <f>'A6'!X15-'A7'!X15</f>
        <v>524.7944379999999</v>
      </c>
      <c r="Y14" s="75">
        <f>'A6'!Y15-'A7'!Y15</f>
        <v>576.67839499999991</v>
      </c>
      <c r="Z14" s="75">
        <f>'A6'!Z15-'A7'!Z15</f>
        <v>633.93026800000007</v>
      </c>
      <c r="AA14" s="75">
        <f>'A6'!AA15-'A7'!AA15</f>
        <v>767.177503</v>
      </c>
      <c r="AB14" s="75">
        <f>'A6'!AB15-'A7'!AB15</f>
        <v>665.22951299999988</v>
      </c>
      <c r="AC14" s="75">
        <f>'A6'!AC15-'A7'!AC15</f>
        <v>603.29576300000008</v>
      </c>
      <c r="AD14" s="75">
        <f>'A6'!AD15-'A7'!AD15</f>
        <v>12423.528182000004</v>
      </c>
    </row>
    <row r="15" spans="1:30">
      <c r="A15" s="51" t="s">
        <v>17</v>
      </c>
      <c r="B15" s="51" t="s">
        <v>18</v>
      </c>
      <c r="C15" s="75">
        <f>'A6'!C16-'A7'!C16</f>
        <v>220.83033199999988</v>
      </c>
      <c r="D15" s="75">
        <f>'A6'!D16-'A7'!D16</f>
        <v>-173.30552200000011</v>
      </c>
      <c r="E15" s="75">
        <f>'A6'!E16-'A7'!E16</f>
        <v>588.01692400000002</v>
      </c>
      <c r="F15" s="75">
        <f>'A6'!F16-'A7'!F16</f>
        <v>-230.47190399999999</v>
      </c>
      <c r="G15" s="75">
        <f>'A6'!G16-'A7'!G16</f>
        <v>-28.557658000000174</v>
      </c>
      <c r="H15" s="75">
        <f>'A6'!H16-'A7'!H16</f>
        <v>273.08341100000007</v>
      </c>
      <c r="I15" s="75">
        <f>'A6'!I16-'A7'!I16</f>
        <v>-398.62224800000013</v>
      </c>
      <c r="J15" s="75">
        <f>'A6'!J16-'A7'!J16</f>
        <v>435.60444899999993</v>
      </c>
      <c r="K15" s="75">
        <f>'A6'!K16-'A7'!K16</f>
        <v>1146.212708</v>
      </c>
      <c r="L15" s="75">
        <f>'A6'!L16-'A7'!L16</f>
        <v>1069.0380250000001</v>
      </c>
      <c r="M15" s="75">
        <f>'A6'!M16-'A7'!M16</f>
        <v>1455.9963799999998</v>
      </c>
      <c r="N15" s="75">
        <f>'A6'!N16-'A7'!N16</f>
        <v>1843.494741</v>
      </c>
      <c r="O15" s="75">
        <f>'A6'!O16-'A7'!O16</f>
        <v>1599.5636030000001</v>
      </c>
      <c r="P15" s="75">
        <f>'A6'!P16-'A7'!P16</f>
        <v>1571.187034</v>
      </c>
      <c r="Q15" s="75">
        <f>'A6'!Q16-'A7'!Q16</f>
        <v>579.10900300000003</v>
      </c>
      <c r="R15" s="75">
        <f>'A6'!R16-'A7'!R16</f>
        <v>361.18232400000005</v>
      </c>
      <c r="S15" s="75">
        <f>'A6'!S16-'A7'!S16</f>
        <v>291.31967600000002</v>
      </c>
      <c r="T15" s="75">
        <f>'A6'!T16-'A7'!T16</f>
        <v>244.33770299999998</v>
      </c>
      <c r="U15" s="75">
        <f>'A6'!U16-'A7'!U16</f>
        <v>199.98278800000003</v>
      </c>
      <c r="V15" s="75">
        <f>'A6'!V16-'A7'!V16</f>
        <v>1675.4186740000002</v>
      </c>
      <c r="W15" s="75">
        <f>'A6'!W16-'A7'!W16</f>
        <v>1638.8132600000001</v>
      </c>
      <c r="X15" s="75">
        <f>'A6'!X16-'A7'!X16</f>
        <v>273.23551599999996</v>
      </c>
      <c r="Y15" s="75">
        <f>'A6'!Y16-'A7'!Y16</f>
        <v>270.21665400000018</v>
      </c>
      <c r="Z15" s="75">
        <f>'A6'!Z16-'A7'!Z16</f>
        <v>421.38084299999991</v>
      </c>
      <c r="AA15" s="75">
        <f>'A6'!AA16-'A7'!AA16</f>
        <v>351.16317600000008</v>
      </c>
      <c r="AB15" s="75">
        <f>'A6'!AB16-'A7'!AB16</f>
        <v>417.79651400000012</v>
      </c>
      <c r="AC15" s="75">
        <f>'A6'!AC16-'A7'!AC16</f>
        <v>384.89199700000012</v>
      </c>
      <c r="AD15" s="75">
        <f>'A6'!AD16-'A7'!AD16</f>
        <v>16480.918402999992</v>
      </c>
    </row>
    <row r="16" spans="1:30">
      <c r="A16" s="51" t="s">
        <v>19</v>
      </c>
      <c r="B16" s="51" t="s">
        <v>20</v>
      </c>
      <c r="C16" s="75">
        <f>'A6'!C17-'A7'!C17</f>
        <v>108.13447400000007</v>
      </c>
      <c r="D16" s="75">
        <f>'A6'!D17-'A7'!D17</f>
        <v>-375.09583299999997</v>
      </c>
      <c r="E16" s="75">
        <f>'A6'!E17-'A7'!E17</f>
        <v>-487.70608200000004</v>
      </c>
      <c r="F16" s="75">
        <f>'A6'!F17-'A7'!F17</f>
        <v>-710.12203799999997</v>
      </c>
      <c r="G16" s="75">
        <f>'A6'!G17-'A7'!G17</f>
        <v>-1000.4384559999999</v>
      </c>
      <c r="H16" s="75">
        <f>'A6'!H17-'A7'!H17</f>
        <v>-1357.1667540000001</v>
      </c>
      <c r="I16" s="75">
        <f>'A6'!I17-'A7'!I17</f>
        <v>-971.79422699999998</v>
      </c>
      <c r="J16" s="75">
        <f>'A6'!J17-'A7'!J17</f>
        <v>-760.17428999999993</v>
      </c>
      <c r="K16" s="75">
        <f>'A6'!K17-'A7'!K17</f>
        <v>-647.09864000000005</v>
      </c>
      <c r="L16" s="75">
        <f>'A6'!L17-'A7'!L17</f>
        <v>-432.17075699999998</v>
      </c>
      <c r="M16" s="75">
        <f>'A6'!M17-'A7'!M17</f>
        <v>-393.64726600000006</v>
      </c>
      <c r="N16" s="75">
        <f>'A6'!N17-'A7'!N17</f>
        <v>-438.45367599999997</v>
      </c>
      <c r="O16" s="75">
        <f>'A6'!O17-'A7'!O17</f>
        <v>-451.918971</v>
      </c>
      <c r="P16" s="75">
        <f>'A6'!P17-'A7'!P17</f>
        <v>-239.17261499999998</v>
      </c>
      <c r="Q16" s="75">
        <f>'A6'!Q17-'A7'!Q17</f>
        <v>-168.13825600000001</v>
      </c>
      <c r="R16" s="75">
        <f>'A6'!R17-'A7'!R17</f>
        <v>-218.33438599999999</v>
      </c>
      <c r="S16" s="75">
        <f>'A6'!S17-'A7'!S17</f>
        <v>-212.73569599999999</v>
      </c>
      <c r="T16" s="75">
        <f>'A6'!T17-'A7'!T17</f>
        <v>-159.98308300000002</v>
      </c>
      <c r="U16" s="75">
        <f>'A6'!U17-'A7'!U17</f>
        <v>-174.07223199999999</v>
      </c>
      <c r="V16" s="75">
        <f>'A6'!V17-'A7'!V17</f>
        <v>-189.42294899999999</v>
      </c>
      <c r="W16" s="75">
        <f>'A6'!W17-'A7'!W17</f>
        <v>-178.11016599999999</v>
      </c>
      <c r="X16" s="75">
        <f>'A6'!X17-'A7'!X17</f>
        <v>-150.45110099999999</v>
      </c>
      <c r="Y16" s="75">
        <f>'A6'!Y17-'A7'!Y17</f>
        <v>-130.965585</v>
      </c>
      <c r="Z16" s="75">
        <f>'A6'!Z17-'A7'!Z17</f>
        <v>-144.683348</v>
      </c>
      <c r="AA16" s="75">
        <f>'A6'!AA17-'A7'!AA17</f>
        <v>-136.10073699999998</v>
      </c>
      <c r="AB16" s="75">
        <f>'A6'!AB17-'A7'!AB17</f>
        <v>-88.307477000000006</v>
      </c>
      <c r="AC16" s="75">
        <f>'A6'!AC17-'A7'!AC17</f>
        <v>-96.108615000000029</v>
      </c>
      <c r="AD16" s="75">
        <f>'A6'!AD17-'A7'!AD17</f>
        <v>-10204.238762000001</v>
      </c>
    </row>
    <row r="17" spans="1:30">
      <c r="A17" s="51" t="s">
        <v>21</v>
      </c>
      <c r="B17" s="51" t="s">
        <v>22</v>
      </c>
      <c r="C17" s="75">
        <f>'A6'!C18-'A7'!C18</f>
        <v>-39.620662999999993</v>
      </c>
      <c r="D17" s="75">
        <f>'A6'!D18-'A7'!D18</f>
        <v>-40.241909000000007</v>
      </c>
      <c r="E17" s="75">
        <f>'A6'!E18-'A7'!E18</f>
        <v>-23.497934999999991</v>
      </c>
      <c r="F17" s="75">
        <f>'A6'!F18-'A7'!F18</f>
        <v>-45.429892999999993</v>
      </c>
      <c r="G17" s="75">
        <f>'A6'!G18-'A7'!G18</f>
        <v>-40.070444000000009</v>
      </c>
      <c r="H17" s="75">
        <f>'A6'!H18-'A7'!H18</f>
        <v>-25.59589299999999</v>
      </c>
      <c r="I17" s="75">
        <f>'A6'!I18-'A7'!I18</f>
        <v>142.81911600000001</v>
      </c>
      <c r="J17" s="75">
        <f>'A6'!J18-'A7'!J18</f>
        <v>-19.275010000000002</v>
      </c>
      <c r="K17" s="75">
        <f>'A6'!K18-'A7'!K18</f>
        <v>-23.349882000000004</v>
      </c>
      <c r="L17" s="75">
        <f>'A6'!L18-'A7'!L18</f>
        <v>12.579853</v>
      </c>
      <c r="M17" s="75">
        <f>'A6'!M18-'A7'!M18</f>
        <v>66.507075999999998</v>
      </c>
      <c r="N17" s="75">
        <f>'A6'!N18-'A7'!N18</f>
        <v>58.663084999999995</v>
      </c>
      <c r="O17" s="75">
        <f>'A6'!O18-'A7'!O18</f>
        <v>42.690407000000008</v>
      </c>
      <c r="P17" s="75">
        <f>'A6'!P18-'A7'!P18</f>
        <v>64.260365000000007</v>
      </c>
      <c r="Q17" s="75">
        <f>'A6'!Q18-'A7'!Q18</f>
        <v>67.461280000000002</v>
      </c>
      <c r="R17" s="75">
        <f>'A6'!R18-'A7'!R18</f>
        <v>75.383729000000002</v>
      </c>
      <c r="S17" s="75">
        <f>'A6'!S18-'A7'!S18</f>
        <v>103.37505200000001</v>
      </c>
      <c r="T17" s="75">
        <f>'A6'!T18-'A7'!T18</f>
        <v>149.60680200000002</v>
      </c>
      <c r="U17" s="75">
        <f>'A6'!U18-'A7'!U18</f>
        <v>131.138857</v>
      </c>
      <c r="V17" s="75">
        <f>'A6'!V18-'A7'!V18</f>
        <v>119.83043299999999</v>
      </c>
      <c r="W17" s="75">
        <f>'A6'!W18-'A7'!W18</f>
        <v>138.94895500000001</v>
      </c>
      <c r="X17" s="75">
        <f>'A6'!X18-'A7'!X18</f>
        <v>186.37271300000003</v>
      </c>
      <c r="Y17" s="75">
        <f>'A6'!Y18-'A7'!Y18</f>
        <v>230.25710700000002</v>
      </c>
      <c r="Z17" s="75">
        <f>'A6'!Z18-'A7'!Z18</f>
        <v>253.94232499999998</v>
      </c>
      <c r="AA17" s="75">
        <f>'A6'!AA18-'A7'!AA18</f>
        <v>299.71353000000005</v>
      </c>
      <c r="AB17" s="75">
        <f>'A6'!AB18-'A7'!AB18</f>
        <v>328.27963099999994</v>
      </c>
      <c r="AC17" s="75">
        <f>'A6'!AC18-'A7'!AC18</f>
        <v>300.75875699999995</v>
      </c>
      <c r="AD17" s="75">
        <f>'A6'!AD18-'A7'!AD18</f>
        <v>2515.5074439999999</v>
      </c>
    </row>
    <row r="18" spans="1:30">
      <c r="A18" s="51" t="s">
        <v>23</v>
      </c>
      <c r="B18" s="51" t="s">
        <v>24</v>
      </c>
      <c r="C18" s="75">
        <f>'A6'!C19-'A7'!C19</f>
        <v>79.588915999999926</v>
      </c>
      <c r="D18" s="75">
        <f>'A6'!D19-'A7'!D19</f>
        <v>72.343396999999868</v>
      </c>
      <c r="E18" s="75">
        <f>'A6'!E19-'A7'!E19</f>
        <v>31.207192000000077</v>
      </c>
      <c r="F18" s="75">
        <f>'A6'!F19-'A7'!F19</f>
        <v>-37.919485000000122</v>
      </c>
      <c r="G18" s="75">
        <f>'A6'!G19-'A7'!G19</f>
        <v>-88.535612000000128</v>
      </c>
      <c r="H18" s="75">
        <f>'A6'!H19-'A7'!H19</f>
        <v>443.39834800000017</v>
      </c>
      <c r="I18" s="75">
        <f>'A6'!I19-'A7'!I19</f>
        <v>-143.06446400000004</v>
      </c>
      <c r="J18" s="75">
        <f>'A6'!J19-'A7'!J19</f>
        <v>-442.86503599999969</v>
      </c>
      <c r="K18" s="75">
        <f>'A6'!K19-'A7'!K19</f>
        <v>-98.642198000000008</v>
      </c>
      <c r="L18" s="75">
        <f>'A6'!L19-'A7'!L19</f>
        <v>136.26381600000013</v>
      </c>
      <c r="M18" s="75">
        <f>'A6'!M19-'A7'!M19</f>
        <v>404.96295199999986</v>
      </c>
      <c r="N18" s="75">
        <f>'A6'!N19-'A7'!N19</f>
        <v>484.31692699999985</v>
      </c>
      <c r="O18" s="75">
        <f>'A6'!O19-'A7'!O19</f>
        <v>503.44083300000011</v>
      </c>
      <c r="P18" s="75">
        <f>'A6'!P19-'A7'!P19</f>
        <v>668.10214099999985</v>
      </c>
      <c r="Q18" s="75">
        <f>'A6'!Q19-'A7'!Q19</f>
        <v>512.01495100000011</v>
      </c>
      <c r="R18" s="75">
        <f>'A6'!R19-'A7'!R19</f>
        <v>745.9387999999999</v>
      </c>
      <c r="S18" s="75">
        <f>'A6'!S19-'A7'!S19</f>
        <v>588.99564700000019</v>
      </c>
      <c r="T18" s="75">
        <f>'A6'!T19-'A7'!T19</f>
        <v>497.90423199999987</v>
      </c>
      <c r="U18" s="75">
        <f>'A6'!U19-'A7'!U19</f>
        <v>348.17428400000017</v>
      </c>
      <c r="V18" s="75">
        <f>'A6'!V19-'A7'!V19</f>
        <v>413.04630800000041</v>
      </c>
      <c r="W18" s="75">
        <f>'A6'!W19-'A7'!W19</f>
        <v>380.01062300000012</v>
      </c>
      <c r="X18" s="75">
        <f>'A6'!X19-'A7'!X19</f>
        <v>436.90852799999993</v>
      </c>
      <c r="Y18" s="75">
        <f>'A6'!Y19-'A7'!Y19</f>
        <v>765.28768000000002</v>
      </c>
      <c r="Z18" s="75">
        <f>'A6'!Z19-'A7'!Z19</f>
        <v>829.23236699999995</v>
      </c>
      <c r="AA18" s="75">
        <f>'A6'!AA19-'A7'!AA19</f>
        <v>855.63714700000014</v>
      </c>
      <c r="AB18" s="75">
        <f>'A6'!AB19-'A7'!AB19</f>
        <v>874.80044199999975</v>
      </c>
      <c r="AC18" s="75">
        <f>'A6'!AC19-'A7'!AC19</f>
        <v>1121.1413899999998</v>
      </c>
      <c r="AD18" s="75">
        <f>'A6'!AD19-'A7'!AD19</f>
        <v>10381.690126000016</v>
      </c>
    </row>
    <row r="19" spans="1:30">
      <c r="A19" s="51" t="s">
        <v>25</v>
      </c>
      <c r="B19" s="51" t="s">
        <v>26</v>
      </c>
      <c r="C19" s="75">
        <f>'A6'!C20-'A7'!C20</f>
        <v>85.166945999999996</v>
      </c>
      <c r="D19" s="75">
        <f>'A6'!D20-'A7'!D20</f>
        <v>224.72237700000002</v>
      </c>
      <c r="E19" s="75">
        <f>'A6'!E20-'A7'!E20</f>
        <v>64.765557999999999</v>
      </c>
      <c r="F19" s="75">
        <f>'A6'!F20-'A7'!F20</f>
        <v>156.23224200000001</v>
      </c>
      <c r="G19" s="75">
        <f>'A6'!G20-'A7'!G20</f>
        <v>309.52560899999992</v>
      </c>
      <c r="H19" s="75">
        <f>'A6'!H20-'A7'!H20</f>
        <v>623.190742</v>
      </c>
      <c r="I19" s="75">
        <f>'A6'!I20-'A7'!I20</f>
        <v>798.269002</v>
      </c>
      <c r="J19" s="75">
        <f>'A6'!J20-'A7'!J20</f>
        <v>1764.528517</v>
      </c>
      <c r="K19" s="75">
        <f>'A6'!K20-'A7'!K20</f>
        <v>1171.668173</v>
      </c>
      <c r="L19" s="75">
        <f>'A6'!L20-'A7'!L20</f>
        <v>1071.335879</v>
      </c>
      <c r="M19" s="75">
        <f>'A6'!M20-'A7'!M20</f>
        <v>1101.7140259999999</v>
      </c>
      <c r="N19" s="75">
        <f>'A6'!N20-'A7'!N20</f>
        <v>1342.1494290000001</v>
      </c>
      <c r="O19" s="75">
        <f>'A6'!O20-'A7'!O20</f>
        <v>1479.2128849999999</v>
      </c>
      <c r="P19" s="75">
        <f>'A6'!P20-'A7'!P20</f>
        <v>1581.1353670000001</v>
      </c>
      <c r="Q19" s="75">
        <f>'A6'!Q20-'A7'!Q20</f>
        <v>1364.6343789999999</v>
      </c>
      <c r="R19" s="75">
        <f>'A6'!R20-'A7'!R20</f>
        <v>1653.6205370000002</v>
      </c>
      <c r="S19" s="75">
        <f>'A6'!S20-'A7'!S20</f>
        <v>1802.712274</v>
      </c>
      <c r="T19" s="75">
        <f>'A6'!T20-'A7'!T20</f>
        <v>2039.4054619999999</v>
      </c>
      <c r="U19" s="75">
        <f>'A6'!U20-'A7'!U20</f>
        <v>2388.0300539999998</v>
      </c>
      <c r="V19" s="75">
        <f>'A6'!V20-'A7'!V20</f>
        <v>2774.0516280000002</v>
      </c>
      <c r="W19" s="75">
        <f>'A6'!W20-'A7'!W20</f>
        <v>2665.5869320000002</v>
      </c>
      <c r="X19" s="75">
        <f>'A6'!X20-'A7'!X20</f>
        <v>2770.5779399999997</v>
      </c>
      <c r="Y19" s="75">
        <f>'A6'!Y20-'A7'!Y20</f>
        <v>58.206593999999996</v>
      </c>
      <c r="Z19" s="75">
        <f>'A6'!Z20-'A7'!Z20</f>
        <v>81.09487</v>
      </c>
      <c r="AA19" s="75">
        <f>'A6'!AA20-'A7'!AA20</f>
        <v>58.896051</v>
      </c>
      <c r="AB19" s="75">
        <f>'A6'!AB20-'A7'!AB20</f>
        <v>3427.1964900000003</v>
      </c>
      <c r="AC19" s="75">
        <f>'A6'!AC20-'A7'!AC20</f>
        <v>3972.8419409999997</v>
      </c>
      <c r="AD19" s="75">
        <f>'A6'!AD20-'A7'!AD20</f>
        <v>36830.471903999991</v>
      </c>
    </row>
    <row r="20" spans="1:30">
      <c r="A20" s="51" t="s">
        <v>27</v>
      </c>
      <c r="B20" s="51" t="s">
        <v>28</v>
      </c>
      <c r="C20" s="75">
        <f>'A6'!C21-'A7'!C21</f>
        <v>-321.838031</v>
      </c>
      <c r="D20" s="75">
        <f>'A6'!D21-'A7'!D21</f>
        <v>-390.94547299999999</v>
      </c>
      <c r="E20" s="75">
        <f>'A6'!E21-'A7'!E21</f>
        <v>-385.93715499999996</v>
      </c>
      <c r="F20" s="75">
        <f>'A6'!F21-'A7'!F21</f>
        <v>-492.70561999999995</v>
      </c>
      <c r="G20" s="75">
        <f>'A6'!G21-'A7'!G21</f>
        <v>-536.54845399999999</v>
      </c>
      <c r="H20" s="75">
        <f>'A6'!H21-'A7'!H21</f>
        <v>-633.59529799999996</v>
      </c>
      <c r="I20" s="75">
        <f>'A6'!I21-'A7'!I21</f>
        <v>-675.69016099999999</v>
      </c>
      <c r="J20" s="75">
        <f>'A6'!J21-'A7'!J21</f>
        <v>-609.23253699999998</v>
      </c>
      <c r="K20" s="75">
        <f>'A6'!K21-'A7'!K21</f>
        <v>-518.98079099999995</v>
      </c>
      <c r="L20" s="75">
        <f>'A6'!L21-'A7'!L21</f>
        <v>-575.39711299999999</v>
      </c>
      <c r="M20" s="75">
        <f>'A6'!M21-'A7'!M21</f>
        <v>-701.18470300000013</v>
      </c>
      <c r="N20" s="75">
        <f>'A6'!N21-'A7'!N21</f>
        <v>-843.04131699999994</v>
      </c>
      <c r="O20" s="75">
        <f>'A6'!O21-'A7'!O21</f>
        <v>-864.93298800000002</v>
      </c>
      <c r="P20" s="75">
        <f>'A6'!P21-'A7'!P21</f>
        <v>-814.36711000000003</v>
      </c>
      <c r="Q20" s="75">
        <f>'A6'!Q21-'A7'!Q21</f>
        <v>-474.96428800000001</v>
      </c>
      <c r="R20" s="75">
        <f>'A6'!R21-'A7'!R21</f>
        <v>-821.21547199999998</v>
      </c>
      <c r="S20" s="75">
        <f>'A6'!S21-'A7'!S21</f>
        <v>-832.8273999999999</v>
      </c>
      <c r="T20" s="75">
        <f>'A6'!T21-'A7'!T21</f>
        <v>-728.71220700000003</v>
      </c>
      <c r="U20" s="75">
        <f>'A6'!U21-'A7'!U21</f>
        <v>-775.42127299999993</v>
      </c>
      <c r="V20" s="75">
        <f>'A6'!V21-'A7'!V21</f>
        <v>-760.16673199999991</v>
      </c>
      <c r="W20" s="75">
        <f>'A6'!W21-'A7'!W21</f>
        <v>-862.63932599999998</v>
      </c>
      <c r="X20" s="75">
        <f>'A6'!X21-'A7'!X21</f>
        <v>-882.348657</v>
      </c>
      <c r="Y20" s="75">
        <f>'A6'!Y21-'A7'!Y21</f>
        <v>-924.88479000000007</v>
      </c>
      <c r="Z20" s="75">
        <f>'A6'!Z21-'A7'!Z21</f>
        <v>-883.23006099999998</v>
      </c>
      <c r="AA20" s="75">
        <f>'A6'!AA21-'A7'!AA21</f>
        <v>-816.23095199999989</v>
      </c>
      <c r="AB20" s="75">
        <f>'A6'!AB21-'A7'!AB21</f>
        <v>-523.0237410000002</v>
      </c>
      <c r="AC20" s="75">
        <f>'A6'!AC21-'A7'!AC21</f>
        <v>-621.63310599999977</v>
      </c>
      <c r="AD20" s="75">
        <f>'A6'!AD21-'A7'!AD21</f>
        <v>-18271.694755999997</v>
      </c>
    </row>
    <row r="21" spans="1:30">
      <c r="A21" s="51" t="s">
        <v>29</v>
      </c>
      <c r="B21" s="51" t="s">
        <v>30</v>
      </c>
      <c r="C21" s="75">
        <f>'A6'!C22-'A7'!C22</f>
        <v>-967.23843399999987</v>
      </c>
      <c r="D21" s="75">
        <f>'A6'!D22-'A7'!D22</f>
        <v>-1303.0220400000001</v>
      </c>
      <c r="E21" s="75">
        <f>'A6'!E22-'A7'!E22</f>
        <v>-1496.3222740000001</v>
      </c>
      <c r="F21" s="75">
        <f>'A6'!F22-'A7'!F22</f>
        <v>-2046.086348</v>
      </c>
      <c r="G21" s="75">
        <f>'A6'!G22-'A7'!G22</f>
        <v>-2320.1516000000001</v>
      </c>
      <c r="H21" s="75">
        <f>'A6'!H22-'A7'!H22</f>
        <v>-2323.847248</v>
      </c>
      <c r="I21" s="75">
        <f>'A6'!I22-'A7'!I22</f>
        <v>-1767.173098</v>
      </c>
      <c r="J21" s="75">
        <f>'A6'!J22-'A7'!J22</f>
        <v>-1292.5388500000001</v>
      </c>
      <c r="K21" s="75">
        <f>'A6'!K22-'A7'!K22</f>
        <v>-612.59136299999989</v>
      </c>
      <c r="L21" s="75">
        <f>'A6'!L22-'A7'!L22</f>
        <v>-372.5108909999999</v>
      </c>
      <c r="M21" s="75">
        <f>'A6'!M22-'A7'!M22</f>
        <v>-196.42156100000005</v>
      </c>
      <c r="N21" s="75">
        <f>'A6'!N22-'A7'!N22</f>
        <v>-56.840563000000031</v>
      </c>
      <c r="O21" s="75">
        <f>'A6'!O22-'A7'!O22</f>
        <v>12.077275999999998</v>
      </c>
      <c r="P21" s="75">
        <f>'A6'!P22-'A7'!P22</f>
        <v>-0.49680599999999941</v>
      </c>
      <c r="Q21" s="75">
        <f>'A6'!Q22-'A7'!Q22</f>
        <v>-3.4665260000000004</v>
      </c>
      <c r="R21" s="75">
        <f>'A6'!R22-'A7'!R22</f>
        <v>-1.6093570000000001</v>
      </c>
      <c r="S21" s="75">
        <f>'A6'!S22-'A7'!S22</f>
        <v>-2.0087130000000002</v>
      </c>
      <c r="T21" s="75">
        <f>'A6'!T22-'A7'!T22</f>
        <v>-2.4575779999999998</v>
      </c>
      <c r="U21" s="75">
        <f>'A6'!U22-'A7'!U22</f>
        <v>-0.19106800000000002</v>
      </c>
      <c r="V21" s="75">
        <f>'A6'!V22-'A7'!V22</f>
        <v>-0.58615600000000012</v>
      </c>
      <c r="W21" s="75">
        <f>'A6'!W22-'A7'!W22</f>
        <v>-1.2243369999999996</v>
      </c>
      <c r="X21" s="75">
        <f>'A6'!X22-'A7'!X22</f>
        <v>-0.23411199999999921</v>
      </c>
      <c r="Y21" s="75">
        <f>'A6'!Y22-'A7'!Y22</f>
        <v>-1.4456369999999998</v>
      </c>
      <c r="Z21" s="75">
        <f>'A6'!Z22-'A7'!Z22</f>
        <v>-1.8330340000000001</v>
      </c>
      <c r="AA21" s="75">
        <f>'A6'!AA22-'A7'!AA22</f>
        <v>-1.217997</v>
      </c>
      <c r="AB21" s="75">
        <f>'A6'!AB22-'A7'!AB22</f>
        <v>3.3123999999999709E-2</v>
      </c>
      <c r="AC21" s="75">
        <f>'A6'!AC22-'A7'!AC22</f>
        <v>-0.96111700000000011</v>
      </c>
      <c r="AD21" s="75">
        <f>'A6'!AD22-'A7'!AD22</f>
        <v>-14760.366308000001</v>
      </c>
    </row>
    <row r="22" spans="1:30">
      <c r="A22" s="51" t="s">
        <v>31</v>
      </c>
      <c r="B22" s="51" t="s">
        <v>32</v>
      </c>
      <c r="C22" s="75">
        <f>'A6'!C23-'A7'!C23</f>
        <v>-345.65300499999995</v>
      </c>
      <c r="D22" s="75">
        <f>'A6'!D23-'A7'!D23</f>
        <v>-1505.6762989999997</v>
      </c>
      <c r="E22" s="75">
        <f>'A6'!E23-'A7'!E23</f>
        <v>-1907.137446</v>
      </c>
      <c r="F22" s="75">
        <f>'A6'!F23-'A7'!F23</f>
        <v>-2427.3609960000003</v>
      </c>
      <c r="G22" s="75">
        <f>'A6'!G23-'A7'!G23</f>
        <v>-3803.0599510000002</v>
      </c>
      <c r="H22" s="75">
        <f>'A6'!H23-'A7'!H23</f>
        <v>-5919.5722249999999</v>
      </c>
      <c r="I22" s="75">
        <f>'A6'!I23-'A7'!I23</f>
        <v>-3791.77448</v>
      </c>
      <c r="J22" s="75">
        <f>'A6'!J23-'A7'!J23</f>
        <v>-2632.662765</v>
      </c>
      <c r="K22" s="75">
        <f>'A6'!K23-'A7'!K23</f>
        <v>-2166.5791140000001</v>
      </c>
      <c r="L22" s="75">
        <f>'A6'!L23-'A7'!L23</f>
        <v>-1075.4905020000001</v>
      </c>
      <c r="M22" s="75">
        <f>'A6'!M23-'A7'!M23</f>
        <v>-289.92239000000018</v>
      </c>
      <c r="N22" s="75">
        <f>'A6'!N23-'A7'!N23</f>
        <v>-317.16347699999983</v>
      </c>
      <c r="O22" s="75">
        <f>'A6'!O23-'A7'!O23</f>
        <v>-175.90216299999997</v>
      </c>
      <c r="P22" s="75">
        <f>'A6'!P23-'A7'!P23</f>
        <v>-88.306962000000112</v>
      </c>
      <c r="Q22" s="75">
        <f>'A6'!Q23-'A7'!Q23</f>
        <v>339.088753</v>
      </c>
      <c r="R22" s="75">
        <f>'A6'!R23-'A7'!R23</f>
        <v>616.7905209999999</v>
      </c>
      <c r="S22" s="75">
        <f>'A6'!S23-'A7'!S23</f>
        <v>921.14288200000033</v>
      </c>
      <c r="T22" s="75">
        <f>'A6'!T23-'A7'!T23</f>
        <v>564.29695399999991</v>
      </c>
      <c r="U22" s="75">
        <f>'A6'!U23-'A7'!U23</f>
        <v>1008.4601260000002</v>
      </c>
      <c r="V22" s="75">
        <f>'A6'!V23-'A7'!V23</f>
        <v>1160.3230480000002</v>
      </c>
      <c r="W22" s="75">
        <f>'A6'!W23-'A7'!W23</f>
        <v>1671.9546960000002</v>
      </c>
      <c r="X22" s="75">
        <f>'A6'!X23-'A7'!X23</f>
        <v>1581.7170749999998</v>
      </c>
      <c r="Y22" s="75">
        <f>'A6'!Y23-'A7'!Y23</f>
        <v>1054.0094259999996</v>
      </c>
      <c r="Z22" s="75">
        <f>'A6'!Z23-'A7'!Z23</f>
        <v>929.6811560000001</v>
      </c>
      <c r="AA22" s="75">
        <f>'A6'!AA23-'A7'!AA23</f>
        <v>860.14495499999975</v>
      </c>
      <c r="AB22" s="75">
        <f>'A6'!AB23-'A7'!AB23</f>
        <v>1241.3767209999987</v>
      </c>
      <c r="AC22" s="75">
        <f>'A6'!AC23-'A7'!AC23</f>
        <v>1945.9931030000002</v>
      </c>
      <c r="AD22" s="75">
        <f>'A6'!AD23-'A7'!AD23</f>
        <v>-12551.282358999983</v>
      </c>
    </row>
    <row r="23" spans="1:30">
      <c r="A23" s="51" t="s">
        <v>33</v>
      </c>
      <c r="B23" s="51" t="s">
        <v>34</v>
      </c>
      <c r="C23" s="75">
        <f>'A6'!C24-'A7'!C24</f>
        <v>23.550467999999995</v>
      </c>
      <c r="D23" s="75">
        <f>'A6'!D24-'A7'!D24</f>
        <v>226.21012499999995</v>
      </c>
      <c r="E23" s="75">
        <f>'A6'!E24-'A7'!E24</f>
        <v>367.27094999999997</v>
      </c>
      <c r="F23" s="75">
        <f>'A6'!F24-'A7'!F24</f>
        <v>380.28570599999995</v>
      </c>
      <c r="G23" s="75">
        <f>'A6'!G24-'A7'!G24</f>
        <v>700.58679099999995</v>
      </c>
      <c r="H23" s="75">
        <f>'A6'!H24-'A7'!H24</f>
        <v>703.48173599999996</v>
      </c>
      <c r="I23" s="75">
        <f>'A6'!I24-'A7'!I24</f>
        <v>218.51254200000005</v>
      </c>
      <c r="J23" s="75">
        <f>'A6'!J24-'A7'!J24</f>
        <v>322.48551200000003</v>
      </c>
      <c r="K23" s="75">
        <f>'A6'!K24-'A7'!K24</f>
        <v>535.46232699999996</v>
      </c>
      <c r="L23" s="75">
        <f>'A6'!L24-'A7'!L24</f>
        <v>409.91077799999999</v>
      </c>
      <c r="M23" s="75">
        <f>'A6'!M24-'A7'!M24</f>
        <v>390.39279599999998</v>
      </c>
      <c r="N23" s="75">
        <f>'A6'!N24-'A7'!N24</f>
        <v>447.79387000000003</v>
      </c>
      <c r="O23" s="75">
        <f>'A6'!O24-'A7'!O24</f>
        <v>221.57983300000001</v>
      </c>
      <c r="P23" s="75">
        <f>'A6'!P24-'A7'!P24</f>
        <v>-34.270972999999998</v>
      </c>
      <c r="Q23" s="75">
        <f>'A6'!Q24-'A7'!Q24</f>
        <v>9.7022719999999936</v>
      </c>
      <c r="R23" s="75">
        <f>'A6'!R24-'A7'!R24</f>
        <v>9.9523130000000037</v>
      </c>
      <c r="S23" s="75">
        <f>'A6'!S24-'A7'!S24</f>
        <v>-12.828305</v>
      </c>
      <c r="T23" s="75">
        <f>'A6'!T24-'A7'!T24</f>
        <v>18.765748000000002</v>
      </c>
      <c r="U23" s="75">
        <f>'A6'!U24-'A7'!U24</f>
        <v>12.022259000000005</v>
      </c>
      <c r="V23" s="75">
        <f>'A6'!V24-'A7'!V24</f>
        <v>78.234843000000012</v>
      </c>
      <c r="W23" s="75">
        <f>'A6'!W24-'A7'!W24</f>
        <v>64.302258000000023</v>
      </c>
      <c r="X23" s="75">
        <f>'A6'!X24-'A7'!X24</f>
        <v>24.200992999999983</v>
      </c>
      <c r="Y23" s="75">
        <f>'A6'!Y24-'A7'!Y24</f>
        <v>1043.3729320000002</v>
      </c>
      <c r="Z23" s="75">
        <f>'A6'!Z24-'A7'!Z24</f>
        <v>1086.0567369999999</v>
      </c>
      <c r="AA23" s="75">
        <f>'A6'!AA24-'A7'!AA24</f>
        <v>1384.4798029999997</v>
      </c>
      <c r="AB23" s="75">
        <f>'A6'!AB24-'A7'!AB24</f>
        <v>145.236886</v>
      </c>
      <c r="AC23" s="75">
        <f>'A6'!AC24-'A7'!AC24</f>
        <v>138.132451</v>
      </c>
      <c r="AD23" s="75">
        <f>'A6'!AD24-'A7'!AD24</f>
        <v>8914.8836509999983</v>
      </c>
    </row>
    <row r="24" spans="1:30">
      <c r="A24" s="51" t="s">
        <v>35</v>
      </c>
      <c r="B24" s="51" t="s">
        <v>36</v>
      </c>
      <c r="C24" s="75">
        <f>'A6'!C25-'A7'!C25</f>
        <v>393.71259600000008</v>
      </c>
      <c r="D24" s="75">
        <f>'A6'!D25-'A7'!D25</f>
        <v>1976.8357409999999</v>
      </c>
      <c r="E24" s="75">
        <f>'A6'!E25-'A7'!E25</f>
        <v>3147.4041969999998</v>
      </c>
      <c r="F24" s="75">
        <f>'A6'!F25-'A7'!F25</f>
        <v>4242.4175139999998</v>
      </c>
      <c r="G24" s="75">
        <f>'A6'!G25-'A7'!G25</f>
        <v>5543.6410749999995</v>
      </c>
      <c r="H24" s="75">
        <f>'A6'!H25-'A7'!H25</f>
        <v>6433.1492309999994</v>
      </c>
      <c r="I24" s="75">
        <f>'A6'!I25-'A7'!I25</f>
        <v>7831.715435000001</v>
      </c>
      <c r="J24" s="75">
        <f>'A6'!J25-'A7'!J25</f>
        <v>7995.4188910000012</v>
      </c>
      <c r="K24" s="75">
        <f>'A6'!K25-'A7'!K25</f>
        <v>9836.6465720000015</v>
      </c>
      <c r="L24" s="75">
        <f>'A6'!L25-'A7'!L25</f>
        <v>10142.37996</v>
      </c>
      <c r="M24" s="75">
        <f>'A6'!M25-'A7'!M25</f>
        <v>7647.9490960000003</v>
      </c>
      <c r="N24" s="75">
        <f>'A6'!N25-'A7'!N25</f>
        <v>7743.9476599999998</v>
      </c>
      <c r="O24" s="75">
        <f>'A6'!O25-'A7'!O25</f>
        <v>8326.8689530000011</v>
      </c>
      <c r="P24" s="75">
        <f>'A6'!P25-'A7'!P25</f>
        <v>7169.3681919999999</v>
      </c>
      <c r="Q24" s="75">
        <f>'A6'!Q25-'A7'!Q25</f>
        <v>8180.4202359999999</v>
      </c>
      <c r="R24" s="75">
        <f>'A6'!R25-'A7'!R25</f>
        <v>13480.909926</v>
      </c>
      <c r="S24" s="75">
        <f>'A6'!S25-'A7'!S25</f>
        <v>16064.108502999999</v>
      </c>
      <c r="T24" s="75">
        <f>'A6'!T25-'A7'!T25</f>
        <v>17654.064253</v>
      </c>
      <c r="U24" s="75">
        <f>'A6'!U25-'A7'!U25</f>
        <v>16881.847062000001</v>
      </c>
      <c r="V24" s="75">
        <f>'A6'!V25-'A7'!V25</f>
        <v>19293.962712</v>
      </c>
      <c r="W24" s="75">
        <f>'A6'!W25-'A7'!W25</f>
        <v>17148.303736000005</v>
      </c>
      <c r="X24" s="75">
        <f>'A6'!X25-'A7'!X25</f>
        <v>19128.034463</v>
      </c>
      <c r="Y24" s="75">
        <f>'A6'!Y25-'A7'!Y25</f>
        <v>21666.724099999996</v>
      </c>
      <c r="Z24" s="75">
        <f>'A6'!Z25-'A7'!Z25</f>
        <v>27275.865247000002</v>
      </c>
      <c r="AA24" s="75">
        <f>'A6'!AA25-'A7'!AA25</f>
        <v>30949.574772999997</v>
      </c>
      <c r="AB24" s="75">
        <f>'A6'!AB25-'A7'!AB25</f>
        <v>30541.748061999999</v>
      </c>
      <c r="AC24" s="75">
        <f>'A6'!AC25-'A7'!AC25</f>
        <v>33195.22797800001</v>
      </c>
      <c r="AD24" s="75">
        <f>'A6'!AD25-'A7'!AD25</f>
        <v>359892.24616400001</v>
      </c>
    </row>
    <row r="25" spans="1:30">
      <c r="A25" s="51" t="s">
        <v>37</v>
      </c>
      <c r="B25" s="51" t="s">
        <v>38</v>
      </c>
      <c r="C25" s="75">
        <f>'A6'!C26-'A7'!C26</f>
        <v>-62.503238999999994</v>
      </c>
      <c r="D25" s="75">
        <f>'A6'!D26-'A7'!D26</f>
        <v>-95.118127999999984</v>
      </c>
      <c r="E25" s="75">
        <f>'A6'!E26-'A7'!E26</f>
        <v>-132.31628899999998</v>
      </c>
      <c r="F25" s="75">
        <f>'A6'!F26-'A7'!F26</f>
        <v>-74.836724000000004</v>
      </c>
      <c r="G25" s="75">
        <f>'A6'!G26-'A7'!G26</f>
        <v>-93.101275000000015</v>
      </c>
      <c r="H25" s="75">
        <f>'A6'!H26-'A7'!H26</f>
        <v>-123.841971</v>
      </c>
      <c r="I25" s="75">
        <f>'A6'!I26-'A7'!I26</f>
        <v>-153.598972</v>
      </c>
      <c r="J25" s="75">
        <f>'A6'!J26-'A7'!J26</f>
        <v>-198.07359300000002</v>
      </c>
      <c r="K25" s="75">
        <f>'A6'!K26-'A7'!K26</f>
        <v>-281.79268000000002</v>
      </c>
      <c r="L25" s="75">
        <f>'A6'!L26-'A7'!L26</f>
        <v>-86.403858000000014</v>
      </c>
      <c r="M25" s="75">
        <f>'A6'!M26-'A7'!M26</f>
        <v>-0.60825899999997546</v>
      </c>
      <c r="N25" s="75">
        <f>'A6'!N26-'A7'!N26</f>
        <v>-372.20666500000004</v>
      </c>
      <c r="O25" s="75">
        <f>'A6'!O26-'A7'!O26</f>
        <v>-324.28501800000004</v>
      </c>
      <c r="P25" s="75">
        <f>'A6'!P26-'A7'!P26</f>
        <v>-225.76673500000001</v>
      </c>
      <c r="Q25" s="75">
        <f>'A6'!Q26-'A7'!Q26</f>
        <v>-182.88567599999999</v>
      </c>
      <c r="R25" s="75">
        <f>'A6'!R26-'A7'!R26</f>
        <v>-207.96442000000002</v>
      </c>
      <c r="S25" s="75">
        <f>'A6'!S26-'A7'!S26</f>
        <v>-183.996532</v>
      </c>
      <c r="T25" s="75">
        <f>'A6'!T26-'A7'!T26</f>
        <v>-123.82802799999999</v>
      </c>
      <c r="U25" s="75">
        <f>'A6'!U26-'A7'!U26</f>
        <v>-140.70154400000001</v>
      </c>
      <c r="V25" s="75">
        <f>'A6'!V26-'A7'!V26</f>
        <v>-162.02104200000002</v>
      </c>
      <c r="W25" s="75">
        <f>'A6'!W26-'A7'!W26</f>
        <v>-128.84726800000001</v>
      </c>
      <c r="X25" s="75">
        <f>'A6'!X26-'A7'!X26</f>
        <v>-112.10359600000001</v>
      </c>
      <c r="Y25" s="75">
        <f>'A6'!Y26-'A7'!Y26</f>
        <v>-14.962038000000005</v>
      </c>
      <c r="Z25" s="75">
        <f>'A6'!Z26-'A7'!Z26</f>
        <v>-17.796224000000002</v>
      </c>
      <c r="AA25" s="75">
        <f>'A6'!AA26-'A7'!AA26</f>
        <v>-17.625139000000001</v>
      </c>
      <c r="AB25" s="75">
        <f>'A6'!AB26-'A7'!AB26</f>
        <v>-41.493540999999993</v>
      </c>
      <c r="AC25" s="75">
        <f>'A6'!AC26-'A7'!AC26</f>
        <v>-33.978833000000002</v>
      </c>
      <c r="AD25" s="75">
        <f>'A6'!AD26-'A7'!AD26</f>
        <v>-3592.6572870000009</v>
      </c>
    </row>
    <row r="26" spans="1:30">
      <c r="A26" s="51" t="s">
        <v>39</v>
      </c>
      <c r="B26" s="51" t="s">
        <v>40</v>
      </c>
      <c r="C26" s="75">
        <f>'A6'!C27-'A7'!C27</f>
        <v>-20.243003000000002</v>
      </c>
      <c r="D26" s="75">
        <f>'A6'!D27-'A7'!D27</f>
        <v>-76.692072999999993</v>
      </c>
      <c r="E26" s="75">
        <f>'A6'!E27-'A7'!E27</f>
        <v>-36.297363000000004</v>
      </c>
      <c r="F26" s="75">
        <f>'A6'!F27-'A7'!F27</f>
        <v>-40.907069000000007</v>
      </c>
      <c r="G26" s="75">
        <f>'A6'!G27-'A7'!G27</f>
        <v>-32.67353</v>
      </c>
      <c r="H26" s="75">
        <f>'A6'!H27-'A7'!H27</f>
        <v>12.993638000000004</v>
      </c>
      <c r="I26" s="75">
        <f>'A6'!I27-'A7'!I27</f>
        <v>6.8681990000000042</v>
      </c>
      <c r="J26" s="75">
        <f>'A6'!J27-'A7'!J27</f>
        <v>-3.9597109999999986</v>
      </c>
      <c r="K26" s="75">
        <f>'A6'!K27-'A7'!K27</f>
        <v>-6.0263069999999956</v>
      </c>
      <c r="L26" s="75">
        <f>'A6'!L27-'A7'!L27</f>
        <v>20.464910000000003</v>
      </c>
      <c r="M26" s="75">
        <f>'A6'!M27-'A7'!M27</f>
        <v>1.5162809999999922</v>
      </c>
      <c r="N26" s="75">
        <f>'A6'!N27-'A7'!N27</f>
        <v>73.557034999999985</v>
      </c>
      <c r="O26" s="75">
        <f>'A6'!O27-'A7'!O27</f>
        <v>85.104126000000008</v>
      </c>
      <c r="P26" s="75">
        <f>'A6'!P27-'A7'!P27</f>
        <v>164.87111399999998</v>
      </c>
      <c r="Q26" s="75">
        <f>'A6'!Q27-'A7'!Q27</f>
        <v>113.09044700000001</v>
      </c>
      <c r="R26" s="75">
        <f>'A6'!R27-'A7'!R27</f>
        <v>155.65938499999999</v>
      </c>
      <c r="S26" s="75">
        <f>'A6'!S27-'A7'!S27</f>
        <v>177.86438399999997</v>
      </c>
      <c r="T26" s="75">
        <f>'A6'!T27-'A7'!T27</f>
        <v>188.46974399999999</v>
      </c>
      <c r="U26" s="75">
        <f>'A6'!U27-'A7'!U27</f>
        <v>225.73975200000001</v>
      </c>
      <c r="V26" s="75">
        <f>'A6'!V27-'A7'!V27</f>
        <v>170.510178</v>
      </c>
      <c r="W26" s="75">
        <f>'A6'!W27-'A7'!W27</f>
        <v>147.28433699999999</v>
      </c>
      <c r="X26" s="75">
        <f>'A6'!X27-'A7'!X27</f>
        <v>236.91728299999994</v>
      </c>
      <c r="Y26" s="75">
        <f>'A6'!Y27-'A7'!Y27</f>
        <v>327.02084699999995</v>
      </c>
      <c r="Z26" s="75">
        <f>'A6'!Z27-'A7'!Z27</f>
        <v>378.14868600000005</v>
      </c>
      <c r="AA26" s="75">
        <f>'A6'!AA27-'A7'!AA27</f>
        <v>431.77734199999992</v>
      </c>
      <c r="AB26" s="75">
        <f>'A6'!AB27-'A7'!AB27</f>
        <v>368.81643500000001</v>
      </c>
      <c r="AC26" s="75">
        <f>'A6'!AC27-'A7'!AC27</f>
        <v>557.82682799999986</v>
      </c>
      <c r="AD26" s="75">
        <f>'A6'!AD27-'A7'!AD27</f>
        <v>3627.7018950000011</v>
      </c>
    </row>
    <row r="27" spans="1:30">
      <c r="A27" s="51" t="s">
        <v>41</v>
      </c>
      <c r="B27" s="51" t="s">
        <v>42</v>
      </c>
      <c r="C27" s="75">
        <f>'A6'!C28-'A7'!C28</f>
        <v>2.9485829999999993</v>
      </c>
      <c r="D27" s="75">
        <f>'A6'!D28-'A7'!D28</f>
        <v>-12.091757000000001</v>
      </c>
      <c r="E27" s="75">
        <f>'A6'!E28-'A7'!E28</f>
        <v>-33.448363000000001</v>
      </c>
      <c r="F27" s="75">
        <f>'A6'!F28-'A7'!F28</f>
        <v>-32.505678000000017</v>
      </c>
      <c r="G27" s="75">
        <f>'A6'!G28-'A7'!G28</f>
        <v>-77.731133999999997</v>
      </c>
      <c r="H27" s="75">
        <f>'A6'!H28-'A7'!H28</f>
        <v>-264.31869399999999</v>
      </c>
      <c r="I27" s="75">
        <f>'A6'!I28-'A7'!I28</f>
        <v>-147.337525</v>
      </c>
      <c r="J27" s="75">
        <f>'A6'!J28-'A7'!J28</f>
        <v>-210.339811</v>
      </c>
      <c r="K27" s="75">
        <f>'A6'!K28-'A7'!K28</f>
        <v>-215.812433</v>
      </c>
      <c r="L27" s="75">
        <f>'A6'!L28-'A7'!L28</f>
        <v>-141.54381599999999</v>
      </c>
      <c r="M27" s="75">
        <f>'A6'!M28-'A7'!M28</f>
        <v>-50.461012000000011</v>
      </c>
      <c r="N27" s="75">
        <f>'A6'!N28-'A7'!N28</f>
        <v>24.770982000000004</v>
      </c>
      <c r="O27" s="75">
        <f>'A6'!O28-'A7'!O28</f>
        <v>101.67399899999999</v>
      </c>
      <c r="P27" s="75">
        <f>'A6'!P28-'A7'!P28</f>
        <v>127.354004</v>
      </c>
      <c r="Q27" s="75">
        <f>'A6'!Q28-'A7'!Q28</f>
        <v>150.76768100000001</v>
      </c>
      <c r="R27" s="75">
        <f>'A6'!R28-'A7'!R28</f>
        <v>185.324197</v>
      </c>
      <c r="S27" s="75">
        <f>'A6'!S28-'A7'!S28</f>
        <v>218.18215499999999</v>
      </c>
      <c r="T27" s="75">
        <f>'A6'!T28-'A7'!T28</f>
        <v>321.84965599999998</v>
      </c>
      <c r="U27" s="75">
        <f>'A6'!U28-'A7'!U28</f>
        <v>536.64391899999998</v>
      </c>
      <c r="V27" s="75">
        <f>'A6'!V28-'A7'!V28</f>
        <v>503.68605900000006</v>
      </c>
      <c r="W27" s="75">
        <f>'A6'!W28-'A7'!W28</f>
        <v>566.30752200000006</v>
      </c>
      <c r="X27" s="75">
        <f>'A6'!X28-'A7'!X28</f>
        <v>823.69388600000025</v>
      </c>
      <c r="Y27" s="75">
        <f>'A6'!Y28-'A7'!Y28</f>
        <v>1127.4146739999999</v>
      </c>
      <c r="Z27" s="75">
        <f>'A6'!Z28-'A7'!Z28</f>
        <v>1312.9722299999999</v>
      </c>
      <c r="AA27" s="75">
        <f>'A6'!AA28-'A7'!AA28</f>
        <v>1212.6198879999999</v>
      </c>
      <c r="AB27" s="75">
        <f>'A6'!AB28-'A7'!AB28</f>
        <v>1003.0273949999998</v>
      </c>
      <c r="AC27" s="75">
        <f>'A6'!AC28-'A7'!AC28</f>
        <v>1051.29072</v>
      </c>
      <c r="AD27" s="75">
        <f>'A6'!AD28-'A7'!AD28</f>
        <v>8084.9373270000006</v>
      </c>
    </row>
    <row r="28" spans="1:30">
      <c r="A28" s="51" t="s">
        <v>43</v>
      </c>
      <c r="B28" s="51" t="s">
        <v>44</v>
      </c>
      <c r="C28" s="75">
        <f>'A6'!C29-'A7'!C29</f>
        <v>115.69441499999999</v>
      </c>
      <c r="D28" s="75">
        <f>'A6'!D29-'A7'!D29</f>
        <v>212.49929099999997</v>
      </c>
      <c r="E28" s="75">
        <f>'A6'!E29-'A7'!E29</f>
        <v>144.15833099999998</v>
      </c>
      <c r="F28" s="75">
        <f>'A6'!F29-'A7'!F29</f>
        <v>311.72841699999998</v>
      </c>
      <c r="G28" s="75">
        <f>'A6'!G29-'A7'!G29</f>
        <v>340.25485700000002</v>
      </c>
      <c r="H28" s="75">
        <f>'A6'!H29-'A7'!H29</f>
        <v>373.98763099999996</v>
      </c>
      <c r="I28" s="75">
        <f>'A6'!I29-'A7'!I29</f>
        <v>284.76899999999995</v>
      </c>
      <c r="J28" s="75">
        <f>'A6'!J29-'A7'!J29</f>
        <v>240.39938699999993</v>
      </c>
      <c r="K28" s="75">
        <f>'A6'!K29-'A7'!K29</f>
        <v>297.65765499999998</v>
      </c>
      <c r="L28" s="75">
        <f>'A6'!L29-'A7'!L29</f>
        <v>212.85703100000003</v>
      </c>
      <c r="M28" s="75">
        <f>'A6'!M29-'A7'!M29</f>
        <v>135.10027899999997</v>
      </c>
      <c r="N28" s="75">
        <f>'A6'!N29-'A7'!N29</f>
        <v>166.90214800000001</v>
      </c>
      <c r="O28" s="75">
        <f>'A6'!O29-'A7'!O29</f>
        <v>362.43699000000004</v>
      </c>
      <c r="P28" s="75">
        <f>'A6'!P29-'A7'!P29</f>
        <v>479.669578</v>
      </c>
      <c r="Q28" s="75">
        <f>'A6'!Q29-'A7'!Q29</f>
        <v>299.954657</v>
      </c>
      <c r="R28" s="75">
        <f>'A6'!R29-'A7'!R29</f>
        <v>255.04726500000004</v>
      </c>
      <c r="S28" s="75">
        <f>'A6'!S29-'A7'!S29</f>
        <v>204.23334499999999</v>
      </c>
      <c r="T28" s="75">
        <f>'A6'!T29-'A7'!T29</f>
        <v>351.27967200000001</v>
      </c>
      <c r="U28" s="75">
        <f>'A6'!U29-'A7'!U29</f>
        <v>422.96655299999998</v>
      </c>
      <c r="V28" s="75">
        <f>'A6'!V29-'A7'!V29</f>
        <v>456.52682200000004</v>
      </c>
      <c r="W28" s="75">
        <f>'A6'!W29-'A7'!W29</f>
        <v>644.87017100000003</v>
      </c>
      <c r="X28" s="75">
        <f>'A6'!X29-'A7'!X29</f>
        <v>414.04118300000005</v>
      </c>
      <c r="Y28" s="75">
        <f>'A6'!Y29-'A7'!Y29</f>
        <v>430.15002100000021</v>
      </c>
      <c r="Z28" s="75">
        <f>'A6'!Z29-'A7'!Z29</f>
        <v>486.17751600000008</v>
      </c>
      <c r="AA28" s="75">
        <f>'A6'!AA29-'A7'!AA29</f>
        <v>412.19682299999999</v>
      </c>
      <c r="AB28" s="75">
        <f>'A6'!AB29-'A7'!AB29</f>
        <v>81.63467499999993</v>
      </c>
      <c r="AC28" s="75">
        <f>'A6'!AC29-'A7'!AC29</f>
        <v>83.138719999999978</v>
      </c>
      <c r="AD28" s="75">
        <f>'A6'!AD29-'A7'!AD29</f>
        <v>8220.3324329999978</v>
      </c>
    </row>
    <row r="29" spans="1:30">
      <c r="A29" s="51" t="s">
        <v>45</v>
      </c>
      <c r="B29" s="51" t="s">
        <v>46</v>
      </c>
      <c r="C29" s="75">
        <f>'A6'!C30-'A7'!C30</f>
        <v>345.04771099999994</v>
      </c>
      <c r="D29" s="75">
        <f>'A6'!D30-'A7'!D30</f>
        <v>536.96193100000005</v>
      </c>
      <c r="E29" s="75">
        <f>'A6'!E30-'A7'!E30</f>
        <v>726.24429999999995</v>
      </c>
      <c r="F29" s="75">
        <f>'A6'!F30-'A7'!F30</f>
        <v>852.08161300000006</v>
      </c>
      <c r="G29" s="75">
        <f>'A6'!G30-'A7'!G30</f>
        <v>855.380267</v>
      </c>
      <c r="H29" s="75">
        <f>'A6'!H30-'A7'!H30</f>
        <v>1019.4595670000001</v>
      </c>
      <c r="I29" s="75">
        <f>'A6'!I30-'A7'!I30</f>
        <v>1126.4392589999998</v>
      </c>
      <c r="J29" s="75">
        <f>'A6'!J30-'A7'!J30</f>
        <v>1276.189664</v>
      </c>
      <c r="K29" s="75">
        <f>'A6'!K30-'A7'!K30</f>
        <v>1478.124452</v>
      </c>
      <c r="L29" s="75">
        <f>'A6'!L30-'A7'!L30</f>
        <v>1747.5360689999998</v>
      </c>
      <c r="M29" s="75">
        <f>'A6'!M30-'A7'!M30</f>
        <v>2295.8153310000002</v>
      </c>
      <c r="N29" s="75">
        <f>'A6'!N30-'A7'!N30</f>
        <v>2369.213667</v>
      </c>
      <c r="O29" s="75">
        <f>'A6'!O30-'A7'!O30</f>
        <v>2855.6048809999998</v>
      </c>
      <c r="P29" s="75">
        <f>'A6'!P30-'A7'!P30</f>
        <v>3055.764126</v>
      </c>
      <c r="Q29" s="75">
        <f>'A6'!Q30-'A7'!Q30</f>
        <v>3043.1050640000003</v>
      </c>
      <c r="R29" s="75">
        <f>'A6'!R30-'A7'!R30</f>
        <v>3568.1706269999995</v>
      </c>
      <c r="S29" s="75">
        <f>'A6'!S30-'A7'!S30</f>
        <v>3656.3736140000001</v>
      </c>
      <c r="T29" s="75">
        <f>'A6'!T30-'A7'!T30</f>
        <v>3730.766721</v>
      </c>
      <c r="U29" s="75">
        <f>'A6'!U30-'A7'!U30</f>
        <v>4113.8784790000009</v>
      </c>
      <c r="V29" s="75">
        <f>'A6'!V30-'A7'!V30</f>
        <v>4674.3992300000009</v>
      </c>
      <c r="W29" s="75">
        <f>'A6'!W30-'A7'!W30</f>
        <v>5165.778026</v>
      </c>
      <c r="X29" s="75">
        <f>'A6'!X30-'A7'!X30</f>
        <v>5609.9871100000009</v>
      </c>
      <c r="Y29" s="75">
        <f>'A6'!Y30-'A7'!Y30</f>
        <v>5846.306112000002</v>
      </c>
      <c r="Z29" s="75">
        <f>'A6'!Z30-'A7'!Z30</f>
        <v>6789.0060700000031</v>
      </c>
      <c r="AA29" s="75">
        <f>'A6'!AA30-'A7'!AA30</f>
        <v>6640.8487450000011</v>
      </c>
      <c r="AB29" s="75">
        <f>'A6'!AB30-'A7'!AB30</f>
        <v>7019.7836070000021</v>
      </c>
      <c r="AC29" s="75">
        <f>'A6'!AC30-'A7'!AC30</f>
        <v>8017.9058239999977</v>
      </c>
      <c r="AD29" s="75">
        <f>'A6'!AD30-'A7'!AD30</f>
        <v>88416.172066999992</v>
      </c>
    </row>
    <row r="30" spans="1:30">
      <c r="A30" s="51" t="s">
        <v>47</v>
      </c>
      <c r="B30" s="51" t="s">
        <v>48</v>
      </c>
      <c r="C30" s="75">
        <f>'A6'!C31-'A7'!C31</f>
        <v>-5.2867889999999989</v>
      </c>
      <c r="D30" s="75">
        <f>'A6'!D31-'A7'!D31</f>
        <v>-14.170567000000002</v>
      </c>
      <c r="E30" s="75">
        <f>'A6'!E31-'A7'!E31</f>
        <v>-15.732597999999999</v>
      </c>
      <c r="F30" s="75">
        <f>'A6'!F31-'A7'!F31</f>
        <v>-9.5736919999999941</v>
      </c>
      <c r="G30" s="75">
        <f>'A6'!G31-'A7'!G31</f>
        <v>14.444664999999993</v>
      </c>
      <c r="H30" s="75">
        <f>'A6'!H31-'A7'!H31</f>
        <v>35.857293999999996</v>
      </c>
      <c r="I30" s="75">
        <f>'A6'!I31-'A7'!I31</f>
        <v>75.133750000000006</v>
      </c>
      <c r="J30" s="75">
        <f>'A6'!J31-'A7'!J31</f>
        <v>70.282657</v>
      </c>
      <c r="K30" s="75">
        <f>'A6'!K31-'A7'!K31</f>
        <v>0.61773700000000531</v>
      </c>
      <c r="L30" s="75">
        <f>'A6'!L31-'A7'!L31</f>
        <v>160.815607</v>
      </c>
      <c r="M30" s="75">
        <f>'A6'!M31-'A7'!M31</f>
        <v>90.577008000000006</v>
      </c>
      <c r="N30" s="75">
        <f>'A6'!N31-'A7'!N31</f>
        <v>138.07063499999998</v>
      </c>
      <c r="O30" s="75">
        <f>'A6'!O31-'A7'!O31</f>
        <v>163.000756</v>
      </c>
      <c r="P30" s="75">
        <f>'A6'!P31-'A7'!P31</f>
        <v>91.927019000000001</v>
      </c>
      <c r="Q30" s="75">
        <f>'A6'!Q31-'A7'!Q31</f>
        <v>106.25913800000001</v>
      </c>
      <c r="R30" s="75">
        <f>'A6'!R31-'A7'!R31</f>
        <v>102.52148</v>
      </c>
      <c r="S30" s="75">
        <f>'A6'!S31-'A7'!S31</f>
        <v>89.981741</v>
      </c>
      <c r="T30" s="75">
        <f>'A6'!T31-'A7'!T31</f>
        <v>81.738494000000003</v>
      </c>
      <c r="U30" s="75">
        <f>'A6'!U31-'A7'!U31</f>
        <v>87.267888999999997</v>
      </c>
      <c r="V30" s="75">
        <f>'A6'!V31-'A7'!V31</f>
        <v>94.317214000000007</v>
      </c>
      <c r="W30" s="75">
        <f>'A6'!W31-'A7'!W31</f>
        <v>98.245294999999984</v>
      </c>
      <c r="X30" s="75">
        <f>'A6'!X31-'A7'!X31</f>
        <v>90.951448000000013</v>
      </c>
      <c r="Y30" s="75">
        <f>'A6'!Y31-'A7'!Y31</f>
        <v>81.94172300000001</v>
      </c>
      <c r="Z30" s="75">
        <f>'A6'!Z31-'A7'!Z31</f>
        <v>88.352810000000005</v>
      </c>
      <c r="AA30" s="75">
        <f>'A6'!AA31-'A7'!AA31</f>
        <v>83.860122000000004</v>
      </c>
      <c r="AB30" s="75">
        <f>'A6'!AB31-'A7'!AB31</f>
        <v>76.036361999999983</v>
      </c>
      <c r="AC30" s="75">
        <f>'A6'!AC31-'A7'!AC31</f>
        <v>94.02954400000003</v>
      </c>
      <c r="AD30" s="75">
        <f>'A6'!AD31-'A7'!AD31</f>
        <v>1971.4667419999998</v>
      </c>
    </row>
    <row r="31" spans="1:30">
      <c r="A31" s="51" t="s">
        <v>49</v>
      </c>
      <c r="B31" s="51" t="s">
        <v>50</v>
      </c>
      <c r="C31" s="75">
        <f>'A6'!C32-'A7'!C32</f>
        <v>-11.836903999999999</v>
      </c>
      <c r="D31" s="75">
        <f>'A6'!D32-'A7'!D32</f>
        <v>-17.201549</v>
      </c>
      <c r="E31" s="75">
        <f>'A6'!E32-'A7'!E32</f>
        <v>-16.986308000000001</v>
      </c>
      <c r="F31" s="75">
        <f>'A6'!F32-'A7'!F32</f>
        <v>-22.953232</v>
      </c>
      <c r="G31" s="75">
        <f>'A6'!G32-'A7'!G32</f>
        <v>-26.890144999999997</v>
      </c>
      <c r="H31" s="75">
        <f>'A6'!H32-'A7'!H32</f>
        <v>-29.561401000000004</v>
      </c>
      <c r="I31" s="75">
        <f>'A6'!I32-'A7'!I32</f>
        <v>-21.806776999999997</v>
      </c>
      <c r="J31" s="75">
        <f>'A6'!J32-'A7'!J32</f>
        <v>-13.410855</v>
      </c>
      <c r="K31" s="75">
        <f>'A6'!K32-'A7'!K32</f>
        <v>-14.313400999999999</v>
      </c>
      <c r="L31" s="75">
        <f>'A6'!L32-'A7'!L32</f>
        <v>-10.517885999999999</v>
      </c>
      <c r="M31" s="75">
        <f>'A6'!M32-'A7'!M32</f>
        <v>-12.420054</v>
      </c>
      <c r="N31" s="75">
        <f>'A6'!N32-'A7'!N32</f>
        <v>-14.951170000000001</v>
      </c>
      <c r="O31" s="75">
        <f>'A6'!O32-'A7'!O32</f>
        <v>-21.431374999999999</v>
      </c>
      <c r="P31" s="75">
        <f>'A6'!P32-'A7'!P32</f>
        <v>-16.533822000000001</v>
      </c>
      <c r="Q31" s="75">
        <f>'A6'!Q32-'A7'!Q32</f>
        <v>-12.122737999999998</v>
      </c>
      <c r="R31" s="75">
        <f>'A6'!R32-'A7'!R32</f>
        <v>-9.9924320000000009</v>
      </c>
      <c r="S31" s="75">
        <f>'A6'!S32-'A7'!S32</f>
        <v>-16.869016999999999</v>
      </c>
      <c r="T31" s="75">
        <f>'A6'!T32-'A7'!T32</f>
        <v>-11.411662</v>
      </c>
      <c r="U31" s="75">
        <f>'A6'!U32-'A7'!U32</f>
        <v>-6.305061000000002</v>
      </c>
      <c r="V31" s="75">
        <f>'A6'!V32-'A7'!V32</f>
        <v>-10.158284000000002</v>
      </c>
      <c r="W31" s="75">
        <f>'A6'!W32-'A7'!W32</f>
        <v>-9.2432629999999989</v>
      </c>
      <c r="X31" s="75">
        <f>'A6'!X32-'A7'!X32</f>
        <v>-4.030735</v>
      </c>
      <c r="Y31" s="75">
        <f>'A6'!Y32-'A7'!Y32</f>
        <v>-5.5491020000000013</v>
      </c>
      <c r="Z31" s="75">
        <f>'A6'!Z32-'A7'!Z32</f>
        <v>-6.2228789999999972</v>
      </c>
      <c r="AA31" s="75">
        <f>'A6'!AA32-'A7'!AA32</f>
        <v>-7.6234450000000038</v>
      </c>
      <c r="AB31" s="75">
        <f>'A6'!AB32-'A7'!AB32</f>
        <v>3.5421360000000028</v>
      </c>
      <c r="AC31" s="75">
        <f>'A6'!AC32-'A7'!AC32</f>
        <v>5.2822929999999992</v>
      </c>
      <c r="AD31" s="75">
        <f>'A6'!AD32-'A7'!AD32</f>
        <v>-341.51906800000023</v>
      </c>
    </row>
    <row r="32" spans="1:30">
      <c r="A32" s="51" t="s">
        <v>51</v>
      </c>
      <c r="B32" s="51" t="s">
        <v>52</v>
      </c>
      <c r="C32" s="75">
        <f>'A6'!C33-'A7'!C33</f>
        <v>-473.49417099999999</v>
      </c>
      <c r="D32" s="75">
        <f>'A6'!D33-'A7'!D33</f>
        <v>-597.02532100000008</v>
      </c>
      <c r="E32" s="75">
        <f>'A6'!E33-'A7'!E33</f>
        <v>-424.50372400000003</v>
      </c>
      <c r="F32" s="75">
        <f>'A6'!F33-'A7'!F33</f>
        <v>-332.23706500000003</v>
      </c>
      <c r="G32" s="75">
        <f>'A6'!G33-'A7'!G33</f>
        <v>-258.31476699999985</v>
      </c>
      <c r="H32" s="75">
        <f>'A6'!H33-'A7'!H33</f>
        <v>-193.90784200000007</v>
      </c>
      <c r="I32" s="75">
        <f>'A6'!I33-'A7'!I33</f>
        <v>283.81517899999972</v>
      </c>
      <c r="J32" s="75">
        <f>'A6'!J33-'A7'!J33</f>
        <v>280.15680400000019</v>
      </c>
      <c r="K32" s="75">
        <f>'A6'!K33-'A7'!K33</f>
        <v>156.3273180000001</v>
      </c>
      <c r="L32" s="75">
        <f>'A6'!L33-'A7'!L33</f>
        <v>325.65912099999991</v>
      </c>
      <c r="M32" s="75">
        <f>'A6'!M33-'A7'!M33</f>
        <v>1081.8705439999999</v>
      </c>
      <c r="N32" s="75">
        <f>'A6'!N33-'A7'!N33</f>
        <v>1637.8573449999999</v>
      </c>
      <c r="O32" s="75">
        <f>'A6'!O33-'A7'!O33</f>
        <v>1128.301481</v>
      </c>
      <c r="P32" s="75">
        <f>'A6'!P33-'A7'!P33</f>
        <v>1168.8588030000001</v>
      </c>
      <c r="Q32" s="75">
        <f>'A6'!Q33-'A7'!Q33</f>
        <v>1065.0893040000001</v>
      </c>
      <c r="R32" s="75">
        <f>'A6'!R33-'A7'!R33</f>
        <v>-2416.5383180000003</v>
      </c>
      <c r="S32" s="75">
        <f>'A6'!S33-'A7'!S33</f>
        <v>1656.8376029999999</v>
      </c>
      <c r="T32" s="75">
        <f>'A6'!T33-'A7'!T33</f>
        <v>1758.0956589999996</v>
      </c>
      <c r="U32" s="75">
        <f>'A6'!U33-'A7'!U33</f>
        <v>1995.6437509999996</v>
      </c>
      <c r="V32" s="75">
        <f>'A6'!V33-'A7'!V33</f>
        <v>2622.8862840000002</v>
      </c>
      <c r="W32" s="75">
        <f>'A6'!W33-'A7'!W33</f>
        <v>2621.681923000001</v>
      </c>
      <c r="X32" s="75">
        <f>'A6'!X33-'A7'!X33</f>
        <v>2892.5869640000005</v>
      </c>
      <c r="Y32" s="75">
        <f>'A6'!Y33-'A7'!Y33</f>
        <v>3237.7350139999999</v>
      </c>
      <c r="Z32" s="75">
        <f>'A6'!Z33-'A7'!Z33</f>
        <v>3471.1167419999992</v>
      </c>
      <c r="AA32" s="75">
        <f>'A6'!AA33-'A7'!AA33</f>
        <v>3716.8262429999982</v>
      </c>
      <c r="AB32" s="75">
        <f>'A6'!AB33-'A7'!AB33</f>
        <v>3167.2537960000004</v>
      </c>
      <c r="AC32" s="75">
        <f>'A6'!AC33-'A7'!AC33</f>
        <v>3268.5178989999995</v>
      </c>
      <c r="AD32" s="75">
        <f>'A6'!AD33-'A7'!AD33</f>
        <v>32841.096568999987</v>
      </c>
    </row>
    <row r="33" spans="1:30">
      <c r="B33" s="51" t="s">
        <v>53</v>
      </c>
      <c r="C33" s="75">
        <f>'A6'!C34-'A7'!C34</f>
        <v>540.90086700000211</v>
      </c>
      <c r="D33" s="75">
        <f>'A6'!D34-'A7'!D34</f>
        <v>2725.1189059999997</v>
      </c>
      <c r="E33" s="75">
        <f>'A6'!E34-'A7'!E34</f>
        <v>3989.694481999999</v>
      </c>
      <c r="F33" s="75">
        <f>'A6'!F34-'A7'!F34</f>
        <v>3945.3465289999949</v>
      </c>
      <c r="G33" s="75">
        <f>'A6'!G34-'A7'!G34</f>
        <v>5624.7624499999984</v>
      </c>
      <c r="H33" s="75">
        <f>'A6'!H34-'A7'!H34</f>
        <v>7588.2448709999953</v>
      </c>
      <c r="I33" s="75">
        <f>'A6'!I34-'A7'!I34</f>
        <v>11957.682602000008</v>
      </c>
      <c r="J33" s="75">
        <f>'A6'!J34-'A7'!J34</f>
        <v>16853.140087999993</v>
      </c>
      <c r="K33" s="75">
        <f>'A6'!K34-'A7'!K34</f>
        <v>18873.214334999993</v>
      </c>
      <c r="L33" s="75">
        <f>'A6'!L34-'A7'!L34</f>
        <v>24925.678862999997</v>
      </c>
      <c r="M33" s="75">
        <f>'A6'!M34-'A7'!M34</f>
        <v>28215.010330999998</v>
      </c>
      <c r="N33" s="75">
        <f>'A6'!N34-'A7'!N34</f>
        <v>35047.833890999995</v>
      </c>
      <c r="O33" s="75">
        <f>'A6'!O34-'A7'!O34</f>
        <v>41870.015817999985</v>
      </c>
      <c r="P33" s="75">
        <f>'A6'!P34-'A7'!P34</f>
        <v>43156.670258000006</v>
      </c>
      <c r="Q33" s="75">
        <f>'A6'!Q34-'A7'!Q34</f>
        <v>39086.382582999999</v>
      </c>
      <c r="R33" s="75">
        <f>'A6'!R34-'A7'!R34</f>
        <v>43999.619407999999</v>
      </c>
      <c r="S33" s="75">
        <f>'A6'!S34-'A7'!S34</f>
        <v>48642.876174000005</v>
      </c>
      <c r="T33" s="75">
        <f>'A6'!T34-'A7'!T34</f>
        <v>51458.345881999994</v>
      </c>
      <c r="U33" s="75">
        <f>'A6'!U34-'A7'!U34</f>
        <v>53284.101347999997</v>
      </c>
      <c r="V33" s="75">
        <f>'A6'!V34-'A7'!V34</f>
        <v>63704.944532000001</v>
      </c>
      <c r="W33" s="75">
        <f>'A6'!W34-'A7'!W34</f>
        <v>75689.201143999991</v>
      </c>
      <c r="X33" s="75">
        <f>'A6'!X34-'A7'!X34</f>
        <v>73660.040943</v>
      </c>
      <c r="Y33" s="75">
        <f>'A6'!Y34-'A7'!Y34</f>
        <v>67007.616447999986</v>
      </c>
      <c r="Z33" s="75">
        <f>'A6'!Z34-'A7'!Z34</f>
        <v>72016.661076999997</v>
      </c>
      <c r="AA33" s="75">
        <f>'A6'!AA34-'A7'!AA34</f>
        <v>73760.701245000004</v>
      </c>
      <c r="AB33" s="75">
        <f>'A6'!AB34-'A7'!AB34</f>
        <v>72133.40179900013</v>
      </c>
      <c r="AC33" s="75">
        <f>'A6'!AC34-'A7'!AC34</f>
        <v>79733.737137999997</v>
      </c>
      <c r="AD33" s="75">
        <f>'A6'!AD34-'A7'!AD34</f>
        <v>1059490.9440120002</v>
      </c>
    </row>
    <row r="34" spans="1:30">
      <c r="I34" s="55"/>
      <c r="J34" s="55"/>
      <c r="K34" s="55"/>
      <c r="L34" s="55"/>
      <c r="M34" s="55"/>
      <c r="N34" s="55"/>
      <c r="O34" s="55"/>
      <c r="P34" s="55"/>
      <c r="Q34" s="55"/>
      <c r="R34" s="55"/>
      <c r="S34" s="55"/>
      <c r="T34" s="55"/>
      <c r="U34" s="55"/>
      <c r="V34" s="55"/>
      <c r="W34" s="55"/>
      <c r="X34" s="55"/>
      <c r="Y34" s="55"/>
      <c r="Z34" s="55"/>
      <c r="AA34" s="55"/>
      <c r="AB34" s="55"/>
      <c r="AC34" s="55"/>
      <c r="AD34" s="55"/>
    </row>
    <row r="35" spans="1:30" ht="14" thickBot="1">
      <c r="A35" s="60"/>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row>
    <row r="36" spans="1:30" ht="14" thickTop="1">
      <c r="A36" s="143" t="s">
        <v>506</v>
      </c>
      <c r="B36" s="139"/>
      <c r="C36" s="139"/>
      <c r="D36" s="139"/>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row>
  </sheetData>
  <mergeCells count="4">
    <mergeCell ref="A2:AD2"/>
    <mergeCell ref="A3:AD3"/>
    <mergeCell ref="C6:AD6"/>
    <mergeCell ref="A36:AD36"/>
  </mergeCells>
  <hyperlinks>
    <hyperlink ref="A1" location="ÍNDICE!A1" display="ÍNDICE" xr:uid="{00000000-0004-0000-0C00-000000000000}"/>
  </hyperlinks>
  <pageMargins left="0.75" right="0.75" top="1" bottom="1" header="0.5" footer="0.5"/>
  <pageSetup orientation="portrait" horizontalDpi="4294967292" verticalDpi="429496729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D94"/>
  <sheetViews>
    <sheetView zoomScaleNormal="100" workbookViewId="0"/>
  </sheetViews>
  <sheetFormatPr baseColWidth="10" defaultColWidth="11.5" defaultRowHeight="13"/>
  <cols>
    <col min="1" max="1" width="14.5" style="44" customWidth="1"/>
    <col min="2" max="2" width="47.6640625" style="44" customWidth="1"/>
    <col min="3" max="3" width="11.5" style="44" bestFit="1" customWidth="1"/>
    <col min="4" max="7" width="11.5" style="44" customWidth="1"/>
    <col min="8" max="10" width="11.5" style="44" bestFit="1" customWidth="1"/>
    <col min="11" max="11" width="11.5" style="44" customWidth="1"/>
    <col min="12" max="16" width="11.5" style="44" bestFit="1" customWidth="1"/>
    <col min="17" max="29" width="11.5" style="44" customWidth="1"/>
    <col min="30" max="30" width="12" style="44" bestFit="1" customWidth="1"/>
    <col min="31" max="16384" width="11.5" style="44"/>
  </cols>
  <sheetData>
    <row r="1" spans="1:30">
      <c r="A1" s="174" t="s">
        <v>60</v>
      </c>
    </row>
    <row r="2" spans="1:30">
      <c r="A2" s="140" t="s">
        <v>65</v>
      </c>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row>
    <row r="3" spans="1:30">
      <c r="A3" s="130"/>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2"/>
      <c r="AC3" s="133"/>
    </row>
    <row r="4" spans="1:30">
      <c r="A4" s="140" t="s">
        <v>502</v>
      </c>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row>
    <row r="5" spans="1:30" ht="14" thickBot="1">
      <c r="A5" s="46"/>
      <c r="B5" s="46"/>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row>
    <row r="6" spans="1:30" ht="14" thickTop="1">
      <c r="C6" s="48">
        <v>1995</v>
      </c>
      <c r="D6" s="48">
        <v>1996</v>
      </c>
      <c r="E6" s="48">
        <v>1997</v>
      </c>
      <c r="F6" s="48">
        <v>1998</v>
      </c>
      <c r="G6" s="48">
        <v>1999</v>
      </c>
      <c r="H6" s="48">
        <v>2000</v>
      </c>
      <c r="I6" s="48">
        <v>2001</v>
      </c>
      <c r="J6" s="48">
        <v>2002</v>
      </c>
      <c r="K6" s="48">
        <v>2003</v>
      </c>
      <c r="L6" s="48">
        <v>2004</v>
      </c>
      <c r="M6" s="48">
        <v>2005</v>
      </c>
      <c r="N6" s="48">
        <v>2006</v>
      </c>
      <c r="O6" s="48">
        <v>2007</v>
      </c>
      <c r="P6" s="48">
        <v>2008</v>
      </c>
      <c r="Q6" s="48">
        <v>2009</v>
      </c>
      <c r="R6" s="48">
        <v>2010</v>
      </c>
      <c r="S6" s="48">
        <v>2011</v>
      </c>
      <c r="T6" s="48">
        <v>2012</v>
      </c>
      <c r="U6" s="48">
        <v>2013</v>
      </c>
      <c r="V6" s="48">
        <v>2014</v>
      </c>
      <c r="W6" s="48">
        <v>2015</v>
      </c>
      <c r="X6" s="48">
        <v>2016</v>
      </c>
      <c r="Y6" s="48">
        <v>2017</v>
      </c>
      <c r="Z6" s="48">
        <v>2018</v>
      </c>
      <c r="AA6" s="48">
        <v>2019</v>
      </c>
      <c r="AB6" s="48">
        <v>2020</v>
      </c>
      <c r="AC6" s="48">
        <v>2021</v>
      </c>
      <c r="AD6" s="48" t="s">
        <v>505</v>
      </c>
    </row>
    <row r="7" spans="1:30" ht="14" thickBot="1">
      <c r="C7" s="141" t="s">
        <v>2</v>
      </c>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row>
    <row r="8" spans="1:30" ht="14" thickTop="1">
      <c r="C8" s="115"/>
      <c r="D8" s="115"/>
      <c r="E8" s="115"/>
      <c r="F8" s="115"/>
      <c r="G8" s="115"/>
      <c r="H8" s="115"/>
      <c r="I8" s="115"/>
      <c r="J8" s="115"/>
      <c r="K8" s="115"/>
    </row>
    <row r="9" spans="1:30" ht="14">
      <c r="A9" s="49" t="s">
        <v>3</v>
      </c>
      <c r="B9" s="49" t="s">
        <v>4</v>
      </c>
      <c r="C9" s="120">
        <v>0</v>
      </c>
      <c r="D9" s="120">
        <v>0</v>
      </c>
      <c r="E9" s="120">
        <v>0</v>
      </c>
      <c r="F9" s="120">
        <v>2.1349E-2</v>
      </c>
      <c r="G9" s="120">
        <v>8.1460000000000005E-3</v>
      </c>
      <c r="H9" s="120">
        <v>1.1951E-2</v>
      </c>
      <c r="I9" s="120">
        <v>2.4750000000000001E-2</v>
      </c>
      <c r="J9" s="120">
        <v>6.8000000000000005E-4</v>
      </c>
      <c r="K9" s="120">
        <v>1.248E-3</v>
      </c>
      <c r="L9" s="120">
        <v>2.9E-5</v>
      </c>
      <c r="M9" s="120">
        <v>8.5749999999999993E-3</v>
      </c>
      <c r="N9" s="120">
        <v>2.3249999999999998E-3</v>
      </c>
      <c r="O9" s="120">
        <v>3.3300000000000002E-4</v>
      </c>
      <c r="P9" s="120">
        <v>0.122914</v>
      </c>
      <c r="Q9" s="121">
        <v>8.2869999999999992E-3</v>
      </c>
      <c r="R9" s="122">
        <v>0.499081</v>
      </c>
      <c r="S9" s="50">
        <v>0.203703</v>
      </c>
      <c r="T9" s="50">
        <v>4.0514000000000001E-2</v>
      </c>
      <c r="U9" s="50">
        <v>6.3174999999999995E-2</v>
      </c>
      <c r="V9" s="50">
        <v>5.8305999999999997E-2</v>
      </c>
      <c r="W9" s="50">
        <v>0.2397</v>
      </c>
      <c r="X9" s="50">
        <v>0.37645800000000001</v>
      </c>
      <c r="Y9" s="50">
        <v>1.9966550000000001</v>
      </c>
      <c r="Z9" s="50">
        <v>1.7218469999999999</v>
      </c>
      <c r="AA9" s="50">
        <v>2.8912509999999996</v>
      </c>
      <c r="AB9" s="50">
        <v>4.6264080000000005</v>
      </c>
      <c r="AC9" s="50">
        <v>1.418785</v>
      </c>
      <c r="AD9" s="123">
        <f>SUM(C9:AC9)</f>
        <v>14.34647</v>
      </c>
    </row>
    <row r="10" spans="1:30" ht="14">
      <c r="A10" s="51" t="s">
        <v>5</v>
      </c>
      <c r="B10" s="51" t="s">
        <v>6</v>
      </c>
      <c r="C10" s="120">
        <v>1.56E-3</v>
      </c>
      <c r="D10" s="120">
        <v>0.147566</v>
      </c>
      <c r="E10" s="120">
        <v>0.64254500000000003</v>
      </c>
      <c r="F10" s="120">
        <v>1.7639370000000001</v>
      </c>
      <c r="G10" s="120">
        <v>0.29434300000000002</v>
      </c>
      <c r="H10" s="120">
        <v>16.810265999999999</v>
      </c>
      <c r="I10" s="120">
        <v>0.524308</v>
      </c>
      <c r="J10" s="120">
        <v>1.050729</v>
      </c>
      <c r="K10" s="120">
        <v>0.43595400000000001</v>
      </c>
      <c r="L10" s="120">
        <v>5.1213090000000001</v>
      </c>
      <c r="M10" s="120">
        <v>10.223665</v>
      </c>
      <c r="N10" s="120">
        <v>38.251055999999998</v>
      </c>
      <c r="O10" s="120">
        <v>122.70546299999999</v>
      </c>
      <c r="P10" s="120">
        <v>220.96804900000001</v>
      </c>
      <c r="Q10" s="121">
        <v>217.73526100000001</v>
      </c>
      <c r="R10" s="122">
        <v>246.850157</v>
      </c>
      <c r="S10" s="50">
        <v>255.99436299999999</v>
      </c>
      <c r="T10" s="50">
        <v>634.70794799999999</v>
      </c>
      <c r="U10" s="50">
        <v>532.33722299999999</v>
      </c>
      <c r="V10" s="50">
        <v>271.90648599999997</v>
      </c>
      <c r="W10" s="50">
        <v>253.98815699999997</v>
      </c>
      <c r="X10" s="50">
        <v>517.23144899999988</v>
      </c>
      <c r="Y10" s="50">
        <v>844.35626300000001</v>
      </c>
      <c r="Z10" s="50">
        <v>394.06310400000007</v>
      </c>
      <c r="AA10" s="50">
        <v>269.31977100000006</v>
      </c>
      <c r="AB10" s="50">
        <v>297.72124300000002</v>
      </c>
      <c r="AC10" s="50">
        <v>248.60886400000001</v>
      </c>
      <c r="AD10" s="123">
        <f t="shared" ref="AD10:AD34" si="0">SUM(C10:AC10)</f>
        <v>5403.7610389999991</v>
      </c>
    </row>
    <row r="11" spans="1:30" ht="14">
      <c r="A11" s="51" t="s">
        <v>7</v>
      </c>
      <c r="B11" s="51" t="s">
        <v>8</v>
      </c>
      <c r="C11" s="120">
        <v>8.9999999999999998E-4</v>
      </c>
      <c r="D11" s="120">
        <v>3.0300000000000001E-3</v>
      </c>
      <c r="E11" s="120">
        <v>0</v>
      </c>
      <c r="F11" s="120">
        <v>1.317E-3</v>
      </c>
      <c r="G11" s="120">
        <v>6.5110000000000003E-3</v>
      </c>
      <c r="H11" s="120">
        <v>2.2945120000000001</v>
      </c>
      <c r="I11" s="120">
        <v>0.284914</v>
      </c>
      <c r="J11" s="120">
        <v>0.78152600000000005</v>
      </c>
      <c r="K11" s="120">
        <v>0.247419</v>
      </c>
      <c r="L11" s="120">
        <v>0.89319700000000002</v>
      </c>
      <c r="M11" s="120">
        <v>8.1149880000000003</v>
      </c>
      <c r="N11" s="120">
        <v>13.528449999999999</v>
      </c>
      <c r="O11" s="120">
        <v>17.696493</v>
      </c>
      <c r="P11" s="120">
        <v>10.530723</v>
      </c>
      <c r="Q11" s="121">
        <v>5.5834640000000002</v>
      </c>
      <c r="R11" s="122">
        <v>4.5668040000000003</v>
      </c>
      <c r="S11" s="52">
        <v>28.683163</v>
      </c>
      <c r="T11" s="52">
        <v>24.538271000000002</v>
      </c>
      <c r="U11" s="52">
        <v>27.348291</v>
      </c>
      <c r="V11" s="52">
        <v>32.136113999999999</v>
      </c>
      <c r="W11" s="52">
        <v>31.505875</v>
      </c>
      <c r="X11" s="52">
        <v>29.764774999999997</v>
      </c>
      <c r="Y11" s="52">
        <v>43.590126999999995</v>
      </c>
      <c r="Z11" s="52">
        <v>50.201051999999997</v>
      </c>
      <c r="AA11" s="52">
        <v>20.522439999999996</v>
      </c>
      <c r="AB11" s="52">
        <v>31.312744000000002</v>
      </c>
      <c r="AC11" s="52">
        <v>31.282856000000002</v>
      </c>
      <c r="AD11" s="123">
        <f t="shared" si="0"/>
        <v>415.41995600000001</v>
      </c>
    </row>
    <row r="12" spans="1:30" ht="14">
      <c r="A12" s="51" t="s">
        <v>9</v>
      </c>
      <c r="B12" s="51" t="s">
        <v>10</v>
      </c>
      <c r="C12" s="120">
        <v>0</v>
      </c>
      <c r="D12" s="120">
        <v>7.3249999999999999E-3</v>
      </c>
      <c r="E12" s="120">
        <v>1.1999999999999999E-3</v>
      </c>
      <c r="F12" s="120">
        <v>2.7E-4</v>
      </c>
      <c r="G12" s="120">
        <v>0.35285699999999998</v>
      </c>
      <c r="H12" s="120">
        <v>2.2237E-2</v>
      </c>
      <c r="I12" s="120">
        <v>1.0366999999999999E-2</v>
      </c>
      <c r="J12" s="120">
        <v>6.613E-3</v>
      </c>
      <c r="K12" s="120">
        <v>3.9934999999999998E-2</v>
      </c>
      <c r="L12" s="120">
        <v>1.567E-3</v>
      </c>
      <c r="M12" s="120">
        <v>1.3899E-2</v>
      </c>
      <c r="N12" s="120">
        <v>6.548E-3</v>
      </c>
      <c r="O12" s="120">
        <v>4.0794999999999998E-2</v>
      </c>
      <c r="P12" s="120">
        <v>0.42619299999999999</v>
      </c>
      <c r="Q12" s="121">
        <v>0.39650800000000003</v>
      </c>
      <c r="R12" s="122">
        <v>0.71613099999999996</v>
      </c>
      <c r="S12" s="52">
        <v>1.1574230000000001</v>
      </c>
      <c r="T12" s="52">
        <v>7.2421699999999998</v>
      </c>
      <c r="U12" s="52">
        <v>0.89985499999999996</v>
      </c>
      <c r="V12" s="52">
        <v>0.895505</v>
      </c>
      <c r="W12" s="52">
        <v>2.1325859999999994</v>
      </c>
      <c r="X12" s="52">
        <v>6.0285700000000002</v>
      </c>
      <c r="Y12" s="52">
        <v>11.674747999999999</v>
      </c>
      <c r="Z12" s="52">
        <v>11.289862000000001</v>
      </c>
      <c r="AA12" s="52">
        <v>8.269641</v>
      </c>
      <c r="AB12" s="52">
        <v>19.269687000000001</v>
      </c>
      <c r="AC12" s="52">
        <v>10.163069999999999</v>
      </c>
      <c r="AD12" s="123">
        <f t="shared" si="0"/>
        <v>81.065562</v>
      </c>
    </row>
    <row r="13" spans="1:30" ht="14">
      <c r="A13" s="51" t="s">
        <v>11</v>
      </c>
      <c r="B13" s="51" t="s">
        <v>12</v>
      </c>
      <c r="C13" s="120">
        <v>0</v>
      </c>
      <c r="D13" s="120">
        <v>1.088E-3</v>
      </c>
      <c r="E13" s="120">
        <v>2.7789999999999998E-3</v>
      </c>
      <c r="F13" s="120">
        <v>3.9109999999999999E-2</v>
      </c>
      <c r="G13" s="120">
        <v>8.5539000000000004E-2</v>
      </c>
      <c r="H13" s="120">
        <v>2.3018700000000001</v>
      </c>
      <c r="I13" s="120">
        <v>0.118322</v>
      </c>
      <c r="J13" s="120">
        <v>0.79593199999999997</v>
      </c>
      <c r="K13" s="120">
        <v>0.234073</v>
      </c>
      <c r="L13" s="120">
        <v>0.35337800000000003</v>
      </c>
      <c r="M13" s="120">
        <v>4.211417</v>
      </c>
      <c r="N13" s="120">
        <v>6.7607949999999999</v>
      </c>
      <c r="O13" s="120">
        <v>8.0901270000000007</v>
      </c>
      <c r="P13" s="120">
        <v>13.706521</v>
      </c>
      <c r="Q13" s="121">
        <v>17.246458000000001</v>
      </c>
      <c r="R13" s="122">
        <v>19.973886</v>
      </c>
      <c r="S13" s="52">
        <v>15.447725</v>
      </c>
      <c r="T13" s="52">
        <v>30.110171999999999</v>
      </c>
      <c r="U13" s="52">
        <v>28.392674</v>
      </c>
      <c r="V13" s="52">
        <v>23.4833</v>
      </c>
      <c r="W13" s="52">
        <v>26.287789</v>
      </c>
      <c r="X13" s="52">
        <v>25.055585000000001</v>
      </c>
      <c r="Y13" s="52">
        <v>24.964216</v>
      </c>
      <c r="Z13" s="52">
        <v>15.372194</v>
      </c>
      <c r="AA13" s="52">
        <v>8.9285139999999998</v>
      </c>
      <c r="AB13" s="52">
        <v>2.1506999999999996</v>
      </c>
      <c r="AC13" s="52">
        <v>0.34129000000000004</v>
      </c>
      <c r="AD13" s="123">
        <f t="shared" si="0"/>
        <v>274.45545399999997</v>
      </c>
    </row>
    <row r="14" spans="1:30" ht="14">
      <c r="A14" s="51" t="s">
        <v>13</v>
      </c>
      <c r="B14" s="51" t="s">
        <v>14</v>
      </c>
      <c r="C14" s="120">
        <v>0</v>
      </c>
      <c r="D14" s="120">
        <v>1.088E-3</v>
      </c>
      <c r="E14" s="120">
        <v>2.7789999999999998E-3</v>
      </c>
      <c r="F14" s="120">
        <v>3.9109999999999999E-2</v>
      </c>
      <c r="G14" s="120">
        <v>0.172731</v>
      </c>
      <c r="H14" s="120">
        <v>2.3018700000000001</v>
      </c>
      <c r="I14" s="120">
        <v>0.118322</v>
      </c>
      <c r="J14" s="120">
        <v>0.66238200000000003</v>
      </c>
      <c r="K14" s="120">
        <v>0.234073</v>
      </c>
      <c r="L14" s="120">
        <v>0.35798000000000002</v>
      </c>
      <c r="M14" s="120">
        <v>4.2097290000000003</v>
      </c>
      <c r="N14" s="120">
        <v>6.7329330000000001</v>
      </c>
      <c r="O14" s="120">
        <v>7.5984369999999997</v>
      </c>
      <c r="P14" s="120">
        <v>3.978526</v>
      </c>
      <c r="Q14" s="121">
        <v>3.0910570000000002</v>
      </c>
      <c r="R14" s="122">
        <v>1.6014349999999999</v>
      </c>
      <c r="S14" s="52">
        <v>3.507593</v>
      </c>
      <c r="T14" s="52">
        <v>18.720115</v>
      </c>
      <c r="U14" s="52">
        <v>20.308751999999998</v>
      </c>
      <c r="V14" s="52">
        <v>17.742529000000001</v>
      </c>
      <c r="W14" s="52">
        <v>19.489977</v>
      </c>
      <c r="X14" s="52">
        <v>22.562457999999999</v>
      </c>
      <c r="Y14" s="52">
        <v>22.456608000000003</v>
      </c>
      <c r="Z14" s="52">
        <v>23.350950000000001</v>
      </c>
      <c r="AA14" s="52">
        <v>12.183465</v>
      </c>
      <c r="AB14" s="52">
        <v>28.567988</v>
      </c>
      <c r="AC14" s="52">
        <v>47.457955999999996</v>
      </c>
      <c r="AD14" s="123">
        <f t="shared" si="0"/>
        <v>267.45084300000008</v>
      </c>
    </row>
    <row r="15" spans="1:30" ht="14">
      <c r="A15" s="51" t="s">
        <v>15</v>
      </c>
      <c r="B15" s="51" t="s">
        <v>16</v>
      </c>
      <c r="C15" s="120">
        <v>4.8999999999999998E-5</v>
      </c>
      <c r="D15" s="120">
        <v>0</v>
      </c>
      <c r="E15" s="120">
        <v>5.5999999999999999E-5</v>
      </c>
      <c r="F15" s="120">
        <v>0</v>
      </c>
      <c r="G15" s="120">
        <v>0</v>
      </c>
      <c r="H15" s="120">
        <v>0</v>
      </c>
      <c r="I15" s="120">
        <v>4.1460000000000004E-3</v>
      </c>
      <c r="J15" s="120">
        <v>6.6699999999999995E-4</v>
      </c>
      <c r="K15" s="120">
        <v>7.9999999999999996E-6</v>
      </c>
      <c r="L15" s="120">
        <v>1.0000000000000001E-5</v>
      </c>
      <c r="M15" s="120">
        <v>6.0049999999999999E-3</v>
      </c>
      <c r="N15" s="120">
        <v>1.1079840000000001</v>
      </c>
      <c r="O15" s="120">
        <v>1.806762</v>
      </c>
      <c r="P15" s="120">
        <v>1.2960000000000001E-3</v>
      </c>
      <c r="Q15" s="121">
        <v>5.2315E-2</v>
      </c>
      <c r="R15" s="122">
        <v>9.5160999999999996E-2</v>
      </c>
      <c r="S15" s="52">
        <v>1.9958E-2</v>
      </c>
      <c r="T15" s="52">
        <v>0.141482</v>
      </c>
      <c r="U15" s="52">
        <v>0.88428099999999998</v>
      </c>
      <c r="V15" s="52">
        <v>0.90719399999999994</v>
      </c>
      <c r="W15" s="52">
        <v>1.141662</v>
      </c>
      <c r="X15" s="52">
        <v>0.78254600000000007</v>
      </c>
      <c r="Y15" s="52">
        <v>1.1380749999999999</v>
      </c>
      <c r="Z15" s="52">
        <v>0.69304999999999994</v>
      </c>
      <c r="AA15" s="52">
        <v>0.92258299999999993</v>
      </c>
      <c r="AB15" s="52">
        <v>2.0818439999999998</v>
      </c>
      <c r="AC15" s="52">
        <v>2.0041799999999999</v>
      </c>
      <c r="AD15" s="123">
        <f t="shared" si="0"/>
        <v>13.791313999999998</v>
      </c>
    </row>
    <row r="16" spans="1:30" ht="14">
      <c r="A16" s="51" t="s">
        <v>17</v>
      </c>
      <c r="B16" s="51" t="s">
        <v>18</v>
      </c>
      <c r="C16" s="120">
        <v>3.2399999999999998E-2</v>
      </c>
      <c r="D16" s="120">
        <v>3.1266000000000002E-2</v>
      </c>
      <c r="E16" s="120">
        <v>0.29987900000000001</v>
      </c>
      <c r="F16" s="120">
        <v>0.31775799999999998</v>
      </c>
      <c r="G16" s="120">
        <v>6.3867999999999994E-2</v>
      </c>
      <c r="H16" s="120">
        <v>5.3645999999999999E-2</v>
      </c>
      <c r="I16" s="120">
        <v>2.7878E-2</v>
      </c>
      <c r="J16" s="120">
        <v>0.28552499999999997</v>
      </c>
      <c r="K16" s="120">
        <v>9.7917000000000004E-2</v>
      </c>
      <c r="L16" s="120">
        <v>0.56711800000000001</v>
      </c>
      <c r="M16" s="120">
        <v>1.5481529999999999</v>
      </c>
      <c r="N16" s="120">
        <v>4.3337120000000002</v>
      </c>
      <c r="O16" s="120">
        <v>2.059717</v>
      </c>
      <c r="P16" s="120">
        <v>5.0562999999999997E-2</v>
      </c>
      <c r="Q16" s="121">
        <v>0.14446700000000001</v>
      </c>
      <c r="R16" s="122">
        <v>0.33706599999999998</v>
      </c>
      <c r="S16" s="52">
        <v>0.494452</v>
      </c>
      <c r="T16" s="52">
        <v>1.778629</v>
      </c>
      <c r="U16" s="52">
        <v>2.0149400000000002</v>
      </c>
      <c r="V16" s="52">
        <v>2.8449070000000001</v>
      </c>
      <c r="W16" s="52">
        <v>1.5283440000000001</v>
      </c>
      <c r="X16" s="52">
        <v>1.6483219999999998</v>
      </c>
      <c r="Y16" s="52">
        <v>1.3950529999999999</v>
      </c>
      <c r="Z16" s="52">
        <v>4.008699</v>
      </c>
      <c r="AA16" s="52">
        <v>1.8700909999999999</v>
      </c>
      <c r="AB16" s="52">
        <v>47.019260999999993</v>
      </c>
      <c r="AC16" s="52">
        <v>3.6551729999999996</v>
      </c>
      <c r="AD16" s="123">
        <f t="shared" si="0"/>
        <v>78.508803999999998</v>
      </c>
    </row>
    <row r="17" spans="1:30" ht="14">
      <c r="A17" s="51" t="s">
        <v>19</v>
      </c>
      <c r="B17" s="51" t="s">
        <v>20</v>
      </c>
      <c r="C17" s="120">
        <v>0</v>
      </c>
      <c r="D17" s="120">
        <v>0</v>
      </c>
      <c r="E17" s="120">
        <v>0</v>
      </c>
      <c r="F17" s="120">
        <v>4.9151E-2</v>
      </c>
      <c r="G17" s="120">
        <v>0.16200999999999999</v>
      </c>
      <c r="H17" s="120">
        <v>3.6929999999999998E-2</v>
      </c>
      <c r="I17" s="120">
        <v>8.6816000000000004E-2</v>
      </c>
      <c r="J17" s="120">
        <v>0.55237800000000004</v>
      </c>
      <c r="K17" s="120">
        <v>9.2999999999999997E-5</v>
      </c>
      <c r="L17" s="120">
        <v>6.8900000000000005E-4</v>
      </c>
      <c r="M17" s="120">
        <v>3.4973999999999998E-2</v>
      </c>
      <c r="N17" s="120">
        <v>0.62434299999999998</v>
      </c>
      <c r="O17" s="120">
        <v>0.35414899999999999</v>
      </c>
      <c r="P17" s="120">
        <v>0.86229500000000003</v>
      </c>
      <c r="Q17" s="121">
        <v>6.2770000000000006E-2</v>
      </c>
      <c r="R17" s="122">
        <v>1.0467000000000001E-2</v>
      </c>
      <c r="S17" s="52">
        <v>0.31036799999999998</v>
      </c>
      <c r="T17" s="52">
        <v>2.8838900000000001</v>
      </c>
      <c r="U17" s="52">
        <v>2.4275920000000002</v>
      </c>
      <c r="V17" s="52">
        <v>2.994456</v>
      </c>
      <c r="W17" s="52">
        <v>2.0222880000000001</v>
      </c>
      <c r="X17" s="52">
        <v>1.0127710000000001</v>
      </c>
      <c r="Y17" s="52">
        <v>2.0951249999999999</v>
      </c>
      <c r="Z17" s="52">
        <v>2.9584009999999998</v>
      </c>
      <c r="AA17" s="52">
        <v>3.981671</v>
      </c>
      <c r="AB17" s="52">
        <v>4.3067229999999999</v>
      </c>
      <c r="AC17" s="52">
        <v>1.707684</v>
      </c>
      <c r="AD17" s="123">
        <f t="shared" si="0"/>
        <v>29.538033999999996</v>
      </c>
    </row>
    <row r="18" spans="1:30" ht="14">
      <c r="A18" s="51" t="s">
        <v>21</v>
      </c>
      <c r="B18" s="51" t="s">
        <v>22</v>
      </c>
      <c r="C18" s="120">
        <v>0</v>
      </c>
      <c r="D18" s="120">
        <v>0</v>
      </c>
      <c r="E18" s="120">
        <v>0</v>
      </c>
      <c r="F18" s="120">
        <v>0</v>
      </c>
      <c r="G18" s="120">
        <v>0</v>
      </c>
      <c r="H18" s="120">
        <v>0</v>
      </c>
      <c r="I18" s="120">
        <v>0</v>
      </c>
      <c r="J18" s="120">
        <v>4.1045999999999999E-2</v>
      </c>
      <c r="K18" s="120">
        <v>0</v>
      </c>
      <c r="L18" s="120">
        <v>1.1597E-2</v>
      </c>
      <c r="M18" s="120">
        <v>8.0000000000000007E-5</v>
      </c>
      <c r="N18" s="120">
        <v>3.1100000000000002E-4</v>
      </c>
      <c r="O18" s="120">
        <v>6.7999999999999996E-3</v>
      </c>
      <c r="P18" s="120">
        <v>8.5000000000000006E-5</v>
      </c>
      <c r="Q18" s="121">
        <v>2.9793E-2</v>
      </c>
      <c r="R18" s="122">
        <v>4.6E-5</v>
      </c>
      <c r="S18" s="52">
        <v>2.581E-3</v>
      </c>
      <c r="T18" s="52">
        <v>3.5314999999999999E-2</v>
      </c>
      <c r="U18" s="52">
        <v>0.106308</v>
      </c>
      <c r="V18" s="52">
        <v>3.1560999999999999E-2</v>
      </c>
      <c r="W18" s="52">
        <v>9.6749999999999996E-3</v>
      </c>
      <c r="X18" s="52">
        <v>0.14418800000000001</v>
      </c>
      <c r="Y18" s="52">
        <v>0</v>
      </c>
      <c r="Z18" s="52">
        <v>2.2460000000000002E-3</v>
      </c>
      <c r="AA18" s="52">
        <v>0</v>
      </c>
      <c r="AB18" s="52">
        <v>1.5507999999999999E-2</v>
      </c>
      <c r="AC18" s="52">
        <v>0</v>
      </c>
      <c r="AD18" s="123">
        <f t="shared" si="0"/>
        <v>0.43714000000000008</v>
      </c>
    </row>
    <row r="19" spans="1:30" ht="14">
      <c r="A19" s="51" t="s">
        <v>23</v>
      </c>
      <c r="B19" s="51" t="s">
        <v>24</v>
      </c>
      <c r="C19" s="120">
        <v>3.156E-3</v>
      </c>
      <c r="D19" s="120">
        <v>1.3776E-2</v>
      </c>
      <c r="E19" s="120">
        <v>6.6610000000000003E-3</v>
      </c>
      <c r="F19" s="120">
        <v>0.19989699999999999</v>
      </c>
      <c r="G19" s="120">
        <v>0.34115600000000001</v>
      </c>
      <c r="H19" s="120">
        <v>2.8615999999999999E-2</v>
      </c>
      <c r="I19" s="120">
        <v>8.7453000000000003E-2</v>
      </c>
      <c r="J19" s="120">
        <v>0.73178399999999999</v>
      </c>
      <c r="K19" s="120">
        <v>0.33773399999999998</v>
      </c>
      <c r="L19" s="120">
        <v>1.2274160000000001</v>
      </c>
      <c r="M19" s="120">
        <v>5.5025950000000003</v>
      </c>
      <c r="N19" s="120">
        <v>10.659276</v>
      </c>
      <c r="O19" s="120">
        <v>12.846727</v>
      </c>
      <c r="P19" s="120">
        <v>17.283996999999999</v>
      </c>
      <c r="Q19" s="121">
        <v>17.774290000000001</v>
      </c>
      <c r="R19" s="122">
        <v>16.106369000000001</v>
      </c>
      <c r="S19" s="52">
        <v>8.2767409999999995</v>
      </c>
      <c r="T19" s="52">
        <v>29.239362</v>
      </c>
      <c r="U19" s="52">
        <v>15.883293</v>
      </c>
      <c r="V19" s="52">
        <v>20.835059000000001</v>
      </c>
      <c r="W19" s="52">
        <v>27.693974000000001</v>
      </c>
      <c r="X19" s="52">
        <v>30.939616999999998</v>
      </c>
      <c r="Y19" s="52">
        <v>10.488792</v>
      </c>
      <c r="Z19" s="52">
        <v>13.27427</v>
      </c>
      <c r="AA19" s="52">
        <v>8.9808909999999997</v>
      </c>
      <c r="AB19" s="52">
        <v>31.480367000000005</v>
      </c>
      <c r="AC19" s="52">
        <v>42.928325000000001</v>
      </c>
      <c r="AD19" s="123">
        <f t="shared" si="0"/>
        <v>323.17159400000003</v>
      </c>
    </row>
    <row r="20" spans="1:30" ht="14">
      <c r="A20" s="51" t="s">
        <v>25</v>
      </c>
      <c r="B20" s="51" t="s">
        <v>26</v>
      </c>
      <c r="C20" s="120">
        <v>1.6310000000000001E-3</v>
      </c>
      <c r="D20" s="120">
        <v>6.9420000000000003E-3</v>
      </c>
      <c r="E20" s="120">
        <v>0</v>
      </c>
      <c r="F20" s="120">
        <v>1.07E-4</v>
      </c>
      <c r="G20" s="120">
        <v>8.9499999999999996E-4</v>
      </c>
      <c r="H20" s="120">
        <v>0</v>
      </c>
      <c r="I20" s="120">
        <v>4.0763000000000001E-2</v>
      </c>
      <c r="J20" s="120">
        <v>0.24041999999999999</v>
      </c>
      <c r="K20" s="120">
        <v>2.16E-3</v>
      </c>
      <c r="L20" s="120">
        <v>2.7424E-2</v>
      </c>
      <c r="M20" s="120">
        <v>0.55800300000000003</v>
      </c>
      <c r="N20" s="120">
        <v>2.9836800000000001</v>
      </c>
      <c r="O20" s="120">
        <v>3.0123920000000002</v>
      </c>
      <c r="P20" s="120">
        <v>2.8288410000000002</v>
      </c>
      <c r="Q20" s="121">
        <v>1.764227</v>
      </c>
      <c r="R20" s="122">
        <v>2.2347579999999998</v>
      </c>
      <c r="S20" s="52">
        <v>2.8888850000000001</v>
      </c>
      <c r="T20" s="52">
        <v>2.7420300000000002</v>
      </c>
      <c r="U20" s="52">
        <v>3.3915060000000001</v>
      </c>
      <c r="V20" s="52">
        <v>9.3765560000000008</v>
      </c>
      <c r="W20" s="52">
        <v>24.949397999999999</v>
      </c>
      <c r="X20" s="52">
        <v>33.342936000000002</v>
      </c>
      <c r="Y20" s="52">
        <v>0</v>
      </c>
      <c r="Z20" s="52">
        <v>0</v>
      </c>
      <c r="AA20" s="52">
        <v>0</v>
      </c>
      <c r="AB20" s="52">
        <v>44.731169000000001</v>
      </c>
      <c r="AC20" s="52">
        <v>70.407855999999995</v>
      </c>
      <c r="AD20" s="123">
        <f t="shared" si="0"/>
        <v>205.532579</v>
      </c>
    </row>
    <row r="21" spans="1:30" ht="14">
      <c r="A21" s="51" t="s">
        <v>27</v>
      </c>
      <c r="B21" s="51" t="s">
        <v>28</v>
      </c>
      <c r="C21" s="120">
        <v>8.1460000000000005E-3</v>
      </c>
      <c r="D21" s="120">
        <v>0</v>
      </c>
      <c r="E21" s="120">
        <v>1.1561E-2</v>
      </c>
      <c r="F21" s="120">
        <v>1.5450999999999999E-2</v>
      </c>
      <c r="G21" s="120">
        <v>0.143679</v>
      </c>
      <c r="H21" s="120">
        <v>4.3605999999999999E-2</v>
      </c>
      <c r="I21" s="120">
        <v>7.1209999999999996E-2</v>
      </c>
      <c r="J21" s="120">
        <v>0.59189499999999995</v>
      </c>
      <c r="K21" s="120">
        <v>0.79632099999999995</v>
      </c>
      <c r="L21" s="120">
        <v>0.70436399999999999</v>
      </c>
      <c r="M21" s="120">
        <v>2.390838</v>
      </c>
      <c r="N21" s="120">
        <v>2.561353</v>
      </c>
      <c r="O21" s="120">
        <v>2.90394</v>
      </c>
      <c r="P21" s="120">
        <v>2.6551559999999998</v>
      </c>
      <c r="Q21" s="121">
        <v>3.093035</v>
      </c>
      <c r="R21" s="122">
        <v>4.141629</v>
      </c>
      <c r="S21" s="52">
        <v>2.6160809999999999</v>
      </c>
      <c r="T21" s="52">
        <v>5.3803169999999998</v>
      </c>
      <c r="U21" s="52">
        <v>5.5132479999999999</v>
      </c>
      <c r="V21" s="52">
        <v>6.2393450000000001</v>
      </c>
      <c r="W21" s="52">
        <v>5.9608979999999994</v>
      </c>
      <c r="X21" s="52">
        <v>6.3222959999999997</v>
      </c>
      <c r="Y21" s="52">
        <v>6.9394720000000003</v>
      </c>
      <c r="Z21" s="52">
        <v>6.1278129999999997</v>
      </c>
      <c r="AA21" s="52">
        <v>4.2070790000000002</v>
      </c>
      <c r="AB21" s="52">
        <v>4.946815</v>
      </c>
      <c r="AC21" s="52">
        <v>2.6935449999999999</v>
      </c>
      <c r="AD21" s="123">
        <f t="shared" si="0"/>
        <v>77.079093000000015</v>
      </c>
    </row>
    <row r="22" spans="1:30" ht="14">
      <c r="A22" s="51" t="s">
        <v>29</v>
      </c>
      <c r="B22" s="51" t="s">
        <v>30</v>
      </c>
      <c r="C22" s="120">
        <v>0</v>
      </c>
      <c r="D22" s="120">
        <v>0</v>
      </c>
      <c r="E22" s="120">
        <v>0</v>
      </c>
      <c r="F22" s="120">
        <v>0</v>
      </c>
      <c r="G22" s="120">
        <v>0</v>
      </c>
      <c r="H22" s="120">
        <v>0.21110300000000001</v>
      </c>
      <c r="I22" s="120">
        <v>1.343E-3</v>
      </c>
      <c r="J22" s="120">
        <v>0.24951400000000001</v>
      </c>
      <c r="K22" s="120">
        <v>3.0109999999999998E-3</v>
      </c>
      <c r="L22" s="120">
        <v>1.7336000000000001E-2</v>
      </c>
      <c r="M22" s="120">
        <v>2.8693E-2</v>
      </c>
      <c r="N22" s="120">
        <v>3.1710000000000002E-3</v>
      </c>
      <c r="O22" s="120">
        <v>6.4000000000000005E-4</v>
      </c>
      <c r="P22" s="120">
        <v>0.29873499999999997</v>
      </c>
      <c r="Q22" s="121">
        <v>4.3000000000000002E-5</v>
      </c>
      <c r="R22" s="122">
        <v>8.4099999999999995E-4</v>
      </c>
      <c r="S22" s="52">
        <v>0</v>
      </c>
      <c r="T22" s="52">
        <v>1.9000000000000001E-5</v>
      </c>
      <c r="U22" s="52">
        <v>3.0488999999999999E-2</v>
      </c>
      <c r="V22" s="52">
        <v>7.6439999999999998E-3</v>
      </c>
      <c r="W22" s="52">
        <v>2.2586999999999999E-2</v>
      </c>
      <c r="X22" s="52">
        <v>5.0000000000000002E-5</v>
      </c>
      <c r="Y22" s="52">
        <v>0</v>
      </c>
      <c r="Z22" s="52">
        <v>0</v>
      </c>
      <c r="AA22" s="52">
        <v>0</v>
      </c>
      <c r="AB22" s="52">
        <v>0</v>
      </c>
      <c r="AC22" s="52">
        <v>0</v>
      </c>
      <c r="AD22" s="123">
        <f t="shared" si="0"/>
        <v>0.87521899999999997</v>
      </c>
    </row>
    <row r="23" spans="1:30" ht="14">
      <c r="A23" s="51" t="s">
        <v>31</v>
      </c>
      <c r="B23" s="51" t="s">
        <v>32</v>
      </c>
      <c r="C23" s="120">
        <v>5.7567E-2</v>
      </c>
      <c r="D23" s="120">
        <v>0.14274700000000001</v>
      </c>
      <c r="E23" s="120">
        <v>8.1582000000000002E-2</v>
      </c>
      <c r="F23" s="120">
        <v>0.12228899999999999</v>
      </c>
      <c r="G23" s="120">
        <v>0.18066299999999999</v>
      </c>
      <c r="H23" s="120">
        <v>6.6600000000000001E-3</v>
      </c>
      <c r="I23" s="120">
        <v>1.8638490000000001</v>
      </c>
      <c r="J23" s="120">
        <v>0.788883</v>
      </c>
      <c r="K23" s="120">
        <v>4.9706E-2</v>
      </c>
      <c r="L23" s="120">
        <v>0.287435</v>
      </c>
      <c r="M23" s="120">
        <v>0.42342600000000002</v>
      </c>
      <c r="N23" s="120">
        <v>2.0493540000000001</v>
      </c>
      <c r="O23" s="120">
        <v>4.1801069999999996</v>
      </c>
      <c r="P23" s="120">
        <v>6.7761490000000002</v>
      </c>
      <c r="Q23" s="121">
        <v>0.63091900000000001</v>
      </c>
      <c r="R23" s="122">
        <v>1.4018999999999999</v>
      </c>
      <c r="S23" s="52">
        <v>4.4981989999999996</v>
      </c>
      <c r="T23" s="52">
        <v>31.801231999999999</v>
      </c>
      <c r="U23" s="52">
        <v>22.392150000000001</v>
      </c>
      <c r="V23" s="52">
        <v>29.434776999999997</v>
      </c>
      <c r="W23" s="52">
        <v>28.031987999999998</v>
      </c>
      <c r="X23" s="52">
        <v>29.563913999999997</v>
      </c>
      <c r="Y23" s="52">
        <v>41.212412999999998</v>
      </c>
      <c r="Z23" s="52">
        <v>40.337648000000009</v>
      </c>
      <c r="AA23" s="52">
        <v>62.357785999999997</v>
      </c>
      <c r="AB23" s="52">
        <v>97.70998800000001</v>
      </c>
      <c r="AC23" s="52">
        <v>126.552668</v>
      </c>
      <c r="AD23" s="123">
        <f t="shared" si="0"/>
        <v>532.93599900000004</v>
      </c>
    </row>
    <row r="24" spans="1:30" ht="14">
      <c r="A24" s="51" t="s">
        <v>33</v>
      </c>
      <c r="B24" s="51" t="s">
        <v>34</v>
      </c>
      <c r="C24" s="120">
        <v>0</v>
      </c>
      <c r="D24" s="120">
        <v>0</v>
      </c>
      <c r="E24" s="120">
        <v>0.17632100000000001</v>
      </c>
      <c r="F24" s="120">
        <v>7.3607000000000006E-2</v>
      </c>
      <c r="G24" s="120">
        <v>6.7062999999999998E-2</v>
      </c>
      <c r="H24" s="120">
        <v>6.2774999999999997E-2</v>
      </c>
      <c r="I24" s="120">
        <v>1.325E-2</v>
      </c>
      <c r="J24" s="120">
        <v>0.222329</v>
      </c>
      <c r="K24" s="120">
        <v>7.0699999999999995E-4</v>
      </c>
      <c r="L24" s="120">
        <v>2.9430000000000001E-2</v>
      </c>
      <c r="M24" s="120">
        <v>0.36555799999999999</v>
      </c>
      <c r="N24" s="120">
        <v>5.1520580000000002</v>
      </c>
      <c r="O24" s="120">
        <v>5.9667159999999999</v>
      </c>
      <c r="P24" s="120">
        <v>6.9049999999999997E-3</v>
      </c>
      <c r="Q24" s="121">
        <v>0.63204700000000003</v>
      </c>
      <c r="R24" s="122">
        <v>0.62371699999999997</v>
      </c>
      <c r="S24" s="52">
        <v>1.4072990000000001</v>
      </c>
      <c r="T24" s="52">
        <v>6.1684400000000004</v>
      </c>
      <c r="U24" s="52">
        <v>0.90653499999999998</v>
      </c>
      <c r="V24" s="52">
        <v>0.423259</v>
      </c>
      <c r="W24" s="52">
        <v>0.49695299999999998</v>
      </c>
      <c r="X24" s="52">
        <v>0.18632700000000002</v>
      </c>
      <c r="Y24" s="52">
        <v>32.643646000000004</v>
      </c>
      <c r="Z24" s="52">
        <v>41.858996000000005</v>
      </c>
      <c r="AA24" s="52">
        <v>39.102179000000007</v>
      </c>
      <c r="AB24" s="52">
        <v>8.9257880000000007</v>
      </c>
      <c r="AC24" s="52">
        <v>17.526214999999997</v>
      </c>
      <c r="AD24" s="123">
        <f t="shared" si="0"/>
        <v>163.03812000000002</v>
      </c>
    </row>
    <row r="25" spans="1:30" ht="14">
      <c r="A25" s="51" t="s">
        <v>35</v>
      </c>
      <c r="B25" s="51" t="s">
        <v>36</v>
      </c>
      <c r="C25" s="120">
        <v>4.4039999999999999E-3</v>
      </c>
      <c r="D25" s="120">
        <v>7.7912999999999996E-2</v>
      </c>
      <c r="E25" s="120">
        <v>2.726254</v>
      </c>
      <c r="F25" s="120">
        <v>72.918059999999997</v>
      </c>
      <c r="G25" s="120">
        <v>110.607191</v>
      </c>
      <c r="H25" s="120">
        <v>155.16947300000001</v>
      </c>
      <c r="I25" s="120">
        <v>199.285065</v>
      </c>
      <c r="J25" s="120">
        <v>319.858273</v>
      </c>
      <c r="K25" s="120">
        <v>294.11223000000001</v>
      </c>
      <c r="L25" s="120">
        <v>228.88998599999999</v>
      </c>
      <c r="M25" s="120">
        <v>239.760684</v>
      </c>
      <c r="N25" s="120">
        <v>332.523076</v>
      </c>
      <c r="O25" s="120">
        <v>289.561263</v>
      </c>
      <c r="P25" s="120">
        <v>74.830557999999996</v>
      </c>
      <c r="Q25" s="121">
        <v>65.718631000000002</v>
      </c>
      <c r="R25" s="122">
        <v>98.737869000000003</v>
      </c>
      <c r="S25" s="52">
        <v>73.892725999999996</v>
      </c>
      <c r="T25" s="52">
        <v>171.515435</v>
      </c>
      <c r="U25" s="52">
        <v>114.943781</v>
      </c>
      <c r="V25" s="52">
        <v>129.727329</v>
      </c>
      <c r="W25" s="52">
        <v>208.345733</v>
      </c>
      <c r="X25" s="52">
        <v>298.01238699999999</v>
      </c>
      <c r="Y25" s="52">
        <v>230.865284</v>
      </c>
      <c r="Z25" s="52">
        <v>222.41153499999996</v>
      </c>
      <c r="AA25" s="52">
        <v>188.44293200000004</v>
      </c>
      <c r="AB25" s="52">
        <v>261.92251699999997</v>
      </c>
      <c r="AC25" s="52">
        <v>143.094562</v>
      </c>
      <c r="AD25" s="123">
        <f t="shared" si="0"/>
        <v>4527.9551510000001</v>
      </c>
    </row>
    <row r="26" spans="1:30" ht="14">
      <c r="A26" s="51" t="s">
        <v>37</v>
      </c>
      <c r="B26" s="51" t="s">
        <v>38</v>
      </c>
      <c r="C26" s="120">
        <v>1.6465E-2</v>
      </c>
      <c r="D26" s="120">
        <v>0.41523300000000002</v>
      </c>
      <c r="E26" s="120">
        <v>0.45805899999999999</v>
      </c>
      <c r="F26" s="120">
        <v>2.0000000000000001E-4</v>
      </c>
      <c r="G26" s="120">
        <v>5.0500000000000002E-4</v>
      </c>
      <c r="H26" s="120">
        <v>0</v>
      </c>
      <c r="I26" s="120">
        <v>1.025136</v>
      </c>
      <c r="J26" s="120">
        <v>1.5182439999999999</v>
      </c>
      <c r="K26" s="120">
        <v>1.125119</v>
      </c>
      <c r="L26" s="120">
        <v>15.334543</v>
      </c>
      <c r="M26" s="120">
        <v>9.5498270000000005</v>
      </c>
      <c r="N26" s="120">
        <v>11.214560000000001</v>
      </c>
      <c r="O26" s="120">
        <v>8.0058190000000007</v>
      </c>
      <c r="P26" s="120">
        <v>3.1570010000000002</v>
      </c>
      <c r="Q26" s="121">
        <v>7.9972000000000001E-2</v>
      </c>
      <c r="R26" s="122">
        <v>3.1280000000000002E-2</v>
      </c>
      <c r="S26" s="52">
        <v>1.204E-3</v>
      </c>
      <c r="T26" s="52">
        <v>0</v>
      </c>
      <c r="U26" s="52">
        <v>1.8467000000000001E-2</v>
      </c>
      <c r="V26" s="52">
        <v>0</v>
      </c>
      <c r="W26" s="52">
        <v>1.4873000000000001E-2</v>
      </c>
      <c r="X26" s="52">
        <v>3.7588000000000003E-2</v>
      </c>
      <c r="Y26" s="52">
        <v>0</v>
      </c>
      <c r="Z26" s="52">
        <v>0</v>
      </c>
      <c r="AA26" s="52">
        <v>0</v>
      </c>
      <c r="AB26" s="52">
        <v>0</v>
      </c>
      <c r="AC26" s="52">
        <v>0</v>
      </c>
      <c r="AD26" s="123">
        <f t="shared" si="0"/>
        <v>52.004095000000007</v>
      </c>
    </row>
    <row r="27" spans="1:30" ht="14">
      <c r="A27" s="51" t="s">
        <v>39</v>
      </c>
      <c r="B27" s="51" t="s">
        <v>40</v>
      </c>
      <c r="C27" s="120">
        <v>0</v>
      </c>
      <c r="D27" s="120">
        <v>0</v>
      </c>
      <c r="E27" s="120">
        <v>2.7299999999999998E-3</v>
      </c>
      <c r="F27" s="120">
        <v>0</v>
      </c>
      <c r="G27" s="120">
        <v>0</v>
      </c>
      <c r="H27" s="120">
        <v>2.1999999999999999E-5</v>
      </c>
      <c r="I27" s="120">
        <v>4.3220000000000003E-3</v>
      </c>
      <c r="J27" s="120">
        <v>9.4799999999999995E-4</v>
      </c>
      <c r="K27" s="120">
        <v>0</v>
      </c>
      <c r="L27" s="120">
        <v>2.0497999999999999E-2</v>
      </c>
      <c r="M27" s="120">
        <v>7.6083999999999999E-2</v>
      </c>
      <c r="N27" s="120">
        <v>5.3739000000000002E-2</v>
      </c>
      <c r="O27" s="120">
        <v>3.9489999999999997E-2</v>
      </c>
      <c r="P27" s="120">
        <v>0.24951799999999999</v>
      </c>
      <c r="Q27" s="121">
        <v>0.23366400000000001</v>
      </c>
      <c r="R27" s="122">
        <v>0.116176</v>
      </c>
      <c r="S27" s="52">
        <v>0.16472800000000001</v>
      </c>
      <c r="T27" s="52">
        <v>0.84062000000000003</v>
      </c>
      <c r="U27" s="52">
        <v>2.5878109999999999</v>
      </c>
      <c r="V27" s="52">
        <v>3.7513519999999998</v>
      </c>
      <c r="W27" s="52">
        <v>1.68574</v>
      </c>
      <c r="X27" s="52">
        <v>1.479044</v>
      </c>
      <c r="Y27" s="52">
        <v>4.2821030000000002</v>
      </c>
      <c r="Z27" s="52">
        <v>2.260726</v>
      </c>
      <c r="AA27" s="52">
        <v>1.4102859999999999</v>
      </c>
      <c r="AB27" s="52">
        <v>1.525868</v>
      </c>
      <c r="AC27" s="52">
        <v>1.7243269999999999</v>
      </c>
      <c r="AD27" s="123">
        <f t="shared" si="0"/>
        <v>22.509795999999994</v>
      </c>
    </row>
    <row r="28" spans="1:30" ht="14">
      <c r="A28" s="51" t="s">
        <v>41</v>
      </c>
      <c r="B28" s="51" t="s">
        <v>42</v>
      </c>
      <c r="C28" s="120">
        <v>7.7999999999999996E-3</v>
      </c>
      <c r="D28" s="120">
        <v>1.7899999999999999E-4</v>
      </c>
      <c r="E28" s="120">
        <v>1.8140000000000001E-3</v>
      </c>
      <c r="F28" s="120">
        <v>6.7000000000000002E-3</v>
      </c>
      <c r="G28" s="120">
        <v>2.4390000000000002E-3</v>
      </c>
      <c r="H28" s="120">
        <v>5.6880000000000003E-3</v>
      </c>
      <c r="I28" s="120">
        <v>0.33279300000000001</v>
      </c>
      <c r="J28" s="120">
        <v>0.31893700000000003</v>
      </c>
      <c r="K28" s="120">
        <v>0.19822999999999999</v>
      </c>
      <c r="L28" s="120">
        <v>3.4311000000000001E-2</v>
      </c>
      <c r="M28" s="120">
        <v>7.0823999999999998E-2</v>
      </c>
      <c r="N28" s="120">
        <v>6.9080000000000001E-3</v>
      </c>
      <c r="O28" s="120">
        <v>4.7025999999999998E-2</v>
      </c>
      <c r="P28" s="120">
        <v>0.62581100000000001</v>
      </c>
      <c r="Q28" s="121">
        <v>2.946682</v>
      </c>
      <c r="R28" s="122">
        <v>0.10827299999999999</v>
      </c>
      <c r="S28" s="52">
        <v>1.6398809999999999</v>
      </c>
      <c r="T28" s="52">
        <v>14.336588000000001</v>
      </c>
      <c r="U28" s="52">
        <v>9.4376289999999994</v>
      </c>
      <c r="V28" s="52">
        <v>5.9037939999999995</v>
      </c>
      <c r="W28" s="52">
        <v>18.126635</v>
      </c>
      <c r="X28" s="52">
        <v>10.950227999999999</v>
      </c>
      <c r="Y28" s="52">
        <v>8.8272189999999995</v>
      </c>
      <c r="Z28" s="52">
        <v>2.9885869999999999</v>
      </c>
      <c r="AA28" s="52">
        <v>3.7128240000000003</v>
      </c>
      <c r="AB28" s="52">
        <v>12.511986000000002</v>
      </c>
      <c r="AC28" s="52">
        <v>6.6380489999999996</v>
      </c>
      <c r="AD28" s="123">
        <f t="shared" si="0"/>
        <v>99.787834999999987</v>
      </c>
    </row>
    <row r="29" spans="1:30" ht="14">
      <c r="A29" s="51" t="s">
        <v>43</v>
      </c>
      <c r="B29" s="51" t="s">
        <v>44</v>
      </c>
      <c r="C29" s="120">
        <v>6.5362000000000003E-2</v>
      </c>
      <c r="D29" s="120">
        <v>0.10602499999999999</v>
      </c>
      <c r="E29" s="120">
        <v>1.4774039999999999</v>
      </c>
      <c r="F29" s="120">
        <v>1.603E-3</v>
      </c>
      <c r="G29" s="120">
        <v>0</v>
      </c>
      <c r="H29" s="120">
        <v>0</v>
      </c>
      <c r="I29" s="120">
        <v>0.102271</v>
      </c>
      <c r="J29" s="120">
        <v>3.2280999999999997E-2</v>
      </c>
      <c r="K29" s="120">
        <v>0.51649199999999995</v>
      </c>
      <c r="L29" s="120">
        <v>0.249444</v>
      </c>
      <c r="M29" s="120">
        <v>4.3941000000000001E-2</v>
      </c>
      <c r="N29" s="120">
        <v>0.51807899999999996</v>
      </c>
      <c r="O29" s="120">
        <v>0.31297700000000001</v>
      </c>
      <c r="P29" s="120">
        <v>12.206621999999999</v>
      </c>
      <c r="Q29" s="121">
        <v>22.462005000000001</v>
      </c>
      <c r="R29" s="122">
        <v>38.876381000000002</v>
      </c>
      <c r="S29" s="52">
        <v>21.983256000000001</v>
      </c>
      <c r="T29" s="52">
        <v>19.571505999999999</v>
      </c>
      <c r="U29" s="52">
        <v>16.25104</v>
      </c>
      <c r="V29" s="52">
        <v>17.674671999999997</v>
      </c>
      <c r="W29" s="52">
        <v>10.744729</v>
      </c>
      <c r="X29" s="52">
        <v>6.3486030000000007</v>
      </c>
      <c r="Y29" s="52">
        <v>2.3258650000000003</v>
      </c>
      <c r="Z29" s="52">
        <v>2.041058</v>
      </c>
      <c r="AA29" s="52">
        <v>3.0058699999999998</v>
      </c>
      <c r="AB29" s="52">
        <v>1.720704</v>
      </c>
      <c r="AC29" s="52">
        <v>0</v>
      </c>
      <c r="AD29" s="123">
        <f t="shared" si="0"/>
        <v>178.63818999999998</v>
      </c>
    </row>
    <row r="30" spans="1:30" ht="14">
      <c r="A30" s="51" t="s">
        <v>45</v>
      </c>
      <c r="B30" s="51" t="s">
        <v>46</v>
      </c>
      <c r="C30" s="120">
        <v>0</v>
      </c>
      <c r="D30" s="120">
        <v>1.1752E-2</v>
      </c>
      <c r="E30" s="120">
        <v>0</v>
      </c>
      <c r="F30" s="120">
        <v>0</v>
      </c>
      <c r="G30" s="120">
        <v>4.7070000000000002E-3</v>
      </c>
      <c r="H30" s="120">
        <v>6.6992999999999997E-2</v>
      </c>
      <c r="I30" s="120">
        <v>0</v>
      </c>
      <c r="J30" s="120">
        <v>0</v>
      </c>
      <c r="K30" s="120">
        <v>1.088E-3</v>
      </c>
      <c r="L30" s="120">
        <v>9.0065000000000006E-2</v>
      </c>
      <c r="M30" s="120">
        <v>0.76352100000000001</v>
      </c>
      <c r="N30" s="120">
        <v>1.1651849999999999</v>
      </c>
      <c r="O30" s="120">
        <v>0.33395399999999997</v>
      </c>
      <c r="P30" s="120">
        <v>0.11010499999999999</v>
      </c>
      <c r="Q30" s="121">
        <v>0.134769</v>
      </c>
      <c r="R30" s="122">
        <v>0.35328500000000002</v>
      </c>
      <c r="S30" s="52">
        <v>0.39220300000000002</v>
      </c>
      <c r="T30" s="52">
        <v>0.87762300000000004</v>
      </c>
      <c r="U30" s="52">
        <v>0.81496900000000005</v>
      </c>
      <c r="V30" s="52">
        <v>4.3417589999999997</v>
      </c>
      <c r="W30" s="52">
        <v>12.220245</v>
      </c>
      <c r="X30" s="52">
        <v>14.023769000000001</v>
      </c>
      <c r="Y30" s="52">
        <v>1.2164169999999999</v>
      </c>
      <c r="Z30" s="52">
        <v>1.2965310000000001</v>
      </c>
      <c r="AA30" s="52">
        <v>1.602651</v>
      </c>
      <c r="AB30" s="52">
        <v>105.417344</v>
      </c>
      <c r="AC30" s="52">
        <v>16.733505000000001</v>
      </c>
      <c r="AD30" s="123">
        <f t="shared" si="0"/>
        <v>161.97244000000001</v>
      </c>
    </row>
    <row r="31" spans="1:30" ht="14">
      <c r="A31" s="51" t="s">
        <v>47</v>
      </c>
      <c r="B31" s="51" t="s">
        <v>48</v>
      </c>
      <c r="C31" s="120">
        <v>0</v>
      </c>
      <c r="D31" s="120">
        <v>0</v>
      </c>
      <c r="E31" s="120">
        <v>0</v>
      </c>
      <c r="F31" s="120">
        <v>0</v>
      </c>
      <c r="G31" s="120">
        <v>3.2200000000000002E-4</v>
      </c>
      <c r="H31" s="120">
        <v>0</v>
      </c>
      <c r="I31" s="120">
        <v>4.3999999999999999E-5</v>
      </c>
      <c r="J31" s="120">
        <v>0.190215</v>
      </c>
      <c r="K31" s="120">
        <v>0</v>
      </c>
      <c r="L31" s="120">
        <v>1.1950000000000001E-3</v>
      </c>
      <c r="M31" s="120">
        <v>1.1651E-2</v>
      </c>
      <c r="N31" s="120">
        <v>7.3899999999999997E-4</v>
      </c>
      <c r="O31" s="120">
        <v>4.3090000000000003E-3</v>
      </c>
      <c r="P31" s="120">
        <v>3.7260000000000001E-3</v>
      </c>
      <c r="Q31" s="121">
        <v>3.1100000000000002E-4</v>
      </c>
      <c r="R31" s="122">
        <v>7.5139999999999998E-3</v>
      </c>
      <c r="S31" s="52">
        <v>6.2451E-2</v>
      </c>
      <c r="T31" s="52">
        <v>2.7699000000000001E-2</v>
      </c>
      <c r="U31" s="52">
        <v>1.4890000000000001E-3</v>
      </c>
      <c r="V31" s="52">
        <v>0</v>
      </c>
      <c r="W31" s="52">
        <v>2.5479999999999999E-2</v>
      </c>
      <c r="X31" s="52">
        <v>1.7840039999999999</v>
      </c>
      <c r="Y31" s="52">
        <v>0</v>
      </c>
      <c r="Z31" s="52">
        <v>0</v>
      </c>
      <c r="AA31" s="52">
        <v>3.6200000000000002E-4</v>
      </c>
      <c r="AB31" s="52">
        <v>0</v>
      </c>
      <c r="AC31" s="52">
        <v>0</v>
      </c>
      <c r="AD31" s="123">
        <f t="shared" si="0"/>
        <v>2.1215109999999999</v>
      </c>
    </row>
    <row r="32" spans="1:30" ht="14">
      <c r="A32" s="51" t="s">
        <v>49</v>
      </c>
      <c r="B32" s="51" t="s">
        <v>50</v>
      </c>
      <c r="C32" s="120">
        <v>4.3200000000000001E-3</v>
      </c>
      <c r="D32" s="120">
        <v>5.0000000000000001E-4</v>
      </c>
      <c r="E32" s="120">
        <v>0</v>
      </c>
      <c r="F32" s="120">
        <v>4.6999999999999997E-5</v>
      </c>
      <c r="G32" s="120">
        <v>0</v>
      </c>
      <c r="H32" s="120">
        <v>6.2E-4</v>
      </c>
      <c r="I32" s="120">
        <v>1.3566999999999999E-2</v>
      </c>
      <c r="J32" s="120">
        <v>2.9127E-2</v>
      </c>
      <c r="K32" s="120">
        <v>6.1910000000000003E-3</v>
      </c>
      <c r="L32" s="120">
        <v>4.0418000000000003E-2</v>
      </c>
      <c r="M32" s="120">
        <v>1.7942E-2</v>
      </c>
      <c r="N32" s="120">
        <v>2.9485000000000001E-2</v>
      </c>
      <c r="O32" s="120">
        <v>2.1399999999999999E-2</v>
      </c>
      <c r="P32" s="120">
        <v>1.2604000000000001E-2</v>
      </c>
      <c r="Q32" s="121">
        <v>1.66E-4</v>
      </c>
      <c r="R32" s="122">
        <v>3.1020000000000002E-3</v>
      </c>
      <c r="S32" s="52">
        <v>2.1789999999999999E-3</v>
      </c>
      <c r="T32" s="52">
        <v>3.7524000000000002E-2</v>
      </c>
      <c r="U32" s="52">
        <v>7.5950000000000002E-3</v>
      </c>
      <c r="V32" s="52">
        <v>3.7742999999999999E-2</v>
      </c>
      <c r="W32" s="52">
        <v>1.1956999999999999E-2</v>
      </c>
      <c r="X32" s="52">
        <v>3.3272999999999997E-2</v>
      </c>
      <c r="Y32" s="52">
        <v>0.21643700000000002</v>
      </c>
      <c r="Z32" s="52">
        <v>4.5520000000000005E-3</v>
      </c>
      <c r="AA32" s="52">
        <v>0</v>
      </c>
      <c r="AB32" s="52">
        <v>0</v>
      </c>
      <c r="AC32" s="52">
        <v>0</v>
      </c>
      <c r="AD32" s="123">
        <f t="shared" si="0"/>
        <v>0.53074900000000003</v>
      </c>
    </row>
    <row r="33" spans="1:30" ht="14">
      <c r="A33" s="51" t="s">
        <v>51</v>
      </c>
      <c r="B33" s="51" t="s">
        <v>52</v>
      </c>
      <c r="C33" s="120">
        <v>1.1514999999999999E-2</v>
      </c>
      <c r="D33" s="120">
        <v>0.12534100000000001</v>
      </c>
      <c r="E33" s="120">
        <v>1.4217E-2</v>
      </c>
      <c r="F33" s="120">
        <v>5.0762000000000002E-2</v>
      </c>
      <c r="G33" s="120">
        <v>1.2362E-2</v>
      </c>
      <c r="H33" s="120">
        <v>0.57857099999999995</v>
      </c>
      <c r="I33" s="120">
        <v>15.717382000000001</v>
      </c>
      <c r="J33" s="120">
        <v>2.2888359999999999</v>
      </c>
      <c r="K33" s="120">
        <v>1.690631</v>
      </c>
      <c r="L33" s="120">
        <v>1.98369</v>
      </c>
      <c r="M33" s="120">
        <v>3.9334739999999999</v>
      </c>
      <c r="N33" s="120">
        <v>12.877454999999999</v>
      </c>
      <c r="O33" s="120">
        <v>11.020201999999999</v>
      </c>
      <c r="P33" s="120">
        <v>13.874662000000001</v>
      </c>
      <c r="Q33" s="121">
        <v>20.447348999999999</v>
      </c>
      <c r="R33" s="122">
        <v>31.214904000000001</v>
      </c>
      <c r="S33" s="52">
        <v>34.981391000000002</v>
      </c>
      <c r="T33" s="52">
        <v>57.006535999999997</v>
      </c>
      <c r="U33" s="52">
        <v>63.703871999999997</v>
      </c>
      <c r="V33" s="52">
        <v>63.983972000000001</v>
      </c>
      <c r="W33" s="52">
        <v>65.368010000000012</v>
      </c>
      <c r="X33" s="52">
        <v>81.841582000000002</v>
      </c>
      <c r="Y33" s="52">
        <v>84.193151999999984</v>
      </c>
      <c r="Z33" s="52">
        <v>65.935900000000018</v>
      </c>
      <c r="AA33" s="52">
        <v>72.691438000000005</v>
      </c>
      <c r="AB33" s="52">
        <v>91.928094999999999</v>
      </c>
      <c r="AC33" s="52">
        <v>76.791432999999998</v>
      </c>
      <c r="AD33" s="123">
        <f t="shared" si="0"/>
        <v>874.26673399999993</v>
      </c>
    </row>
    <row r="34" spans="1:30" ht="14">
      <c r="B34" s="51" t="s">
        <v>53</v>
      </c>
      <c r="C34" s="124">
        <f>SUM(C9:C33)</f>
        <v>0.21527499999999999</v>
      </c>
      <c r="D34" s="124">
        <f t="shared" ref="D34:Z34" si="1">SUM(D9:D33)</f>
        <v>1.091771</v>
      </c>
      <c r="E34" s="124">
        <f t="shared" si="1"/>
        <v>5.9058409999999997</v>
      </c>
      <c r="F34" s="124">
        <f t="shared" si="1"/>
        <v>75.620725000000007</v>
      </c>
      <c r="G34" s="124">
        <f t="shared" si="1"/>
        <v>112.506987</v>
      </c>
      <c r="H34" s="124">
        <f t="shared" si="1"/>
        <v>180.00740900000002</v>
      </c>
      <c r="I34" s="124">
        <f t="shared" si="1"/>
        <v>219.75827100000004</v>
      </c>
      <c r="J34" s="124">
        <f t="shared" si="1"/>
        <v>331.23916400000002</v>
      </c>
      <c r="K34" s="124">
        <f t="shared" si="1"/>
        <v>300.13034000000005</v>
      </c>
      <c r="L34" s="124">
        <f t="shared" si="1"/>
        <v>256.24442900000003</v>
      </c>
      <c r="M34" s="124">
        <f t="shared" si="1"/>
        <v>291.86854599999998</v>
      </c>
      <c r="N34" s="124">
        <f t="shared" si="1"/>
        <v>453.14657500000004</v>
      </c>
      <c r="O34" s="124">
        <f t="shared" si="1"/>
        <v>498.61603799999995</v>
      </c>
      <c r="P34" s="124">
        <f t="shared" si="1"/>
        <v>385.56755499999997</v>
      </c>
      <c r="Q34" s="124">
        <f t="shared" si="1"/>
        <v>380.26848999999993</v>
      </c>
      <c r="R34" s="124">
        <f t="shared" si="1"/>
        <v>468.60823199999993</v>
      </c>
      <c r="S34" s="124">
        <f t="shared" si="1"/>
        <v>458.62855300000001</v>
      </c>
      <c r="T34" s="124">
        <f t="shared" si="1"/>
        <v>1059.7434369999999</v>
      </c>
      <c r="U34" s="124">
        <f t="shared" si="1"/>
        <v>870.66696500000023</v>
      </c>
      <c r="V34" s="124">
        <f t="shared" si="1"/>
        <v>644.737619</v>
      </c>
      <c r="W34" s="124">
        <f t="shared" si="1"/>
        <v>742.045253</v>
      </c>
      <c r="X34" s="124">
        <f t="shared" si="1"/>
        <v>1119.4727399999999</v>
      </c>
      <c r="Y34" s="124">
        <f t="shared" si="1"/>
        <v>1376.8776700000001</v>
      </c>
      <c r="Z34" s="124">
        <f t="shared" si="1"/>
        <v>902.19902100000013</v>
      </c>
      <c r="AA34" s="124">
        <f>SUM(AA9:AA33)</f>
        <v>714.40372500000012</v>
      </c>
      <c r="AB34" s="124">
        <v>1099.8957370000001</v>
      </c>
      <c r="AC34" s="124">
        <v>851.73034300000006</v>
      </c>
      <c r="AD34" s="123">
        <f t="shared" si="0"/>
        <v>13801.196711000001</v>
      </c>
    </row>
    <row r="35" spans="1:30">
      <c r="A35" s="54"/>
      <c r="B35" s="54"/>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row>
    <row r="36" spans="1:30">
      <c r="A36" s="54"/>
      <c r="B36" s="54"/>
      <c r="C36" s="142" t="s">
        <v>55</v>
      </c>
      <c r="D36" s="142"/>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row>
    <row r="37" spans="1:30">
      <c r="A37" s="56"/>
      <c r="B37" s="56"/>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row>
    <row r="38" spans="1:30">
      <c r="A38" s="49" t="s">
        <v>3</v>
      </c>
      <c r="B38" s="49" t="s">
        <v>4</v>
      </c>
      <c r="C38" s="57">
        <f>C9/C$34*100</f>
        <v>0</v>
      </c>
      <c r="D38" s="57">
        <f t="shared" ref="D38:AD47" si="2">D9/D$34*100</f>
        <v>0</v>
      </c>
      <c r="E38" s="57">
        <f t="shared" si="2"/>
        <v>0</v>
      </c>
      <c r="F38" s="57">
        <f t="shared" si="2"/>
        <v>2.8231678551085035E-2</v>
      </c>
      <c r="G38" s="57">
        <f t="shared" si="2"/>
        <v>7.2404392093443938E-3</v>
      </c>
      <c r="H38" s="57">
        <f t="shared" si="2"/>
        <v>6.6391711687822791E-3</v>
      </c>
      <c r="I38" s="57">
        <f t="shared" si="2"/>
        <v>1.1262374739014942E-2</v>
      </c>
      <c r="J38" s="57">
        <f t="shared" si="2"/>
        <v>2.0528973439867758E-4</v>
      </c>
      <c r="K38" s="57">
        <f t="shared" si="2"/>
        <v>4.1581934035725936E-4</v>
      </c>
      <c r="L38" s="57">
        <f t="shared" si="2"/>
        <v>1.1317319214772078E-5</v>
      </c>
      <c r="M38" s="57">
        <f t="shared" si="2"/>
        <v>2.9379664638477351E-3</v>
      </c>
      <c r="N38" s="57">
        <f t="shared" si="2"/>
        <v>5.1307901863762286E-4</v>
      </c>
      <c r="O38" s="57">
        <f t="shared" si="2"/>
        <v>6.6784855404109568E-5</v>
      </c>
      <c r="P38" s="57">
        <f t="shared" si="2"/>
        <v>3.1878719670798028E-2</v>
      </c>
      <c r="Q38" s="57">
        <f t="shared" si="2"/>
        <v>2.1792497190603411E-3</v>
      </c>
      <c r="R38" s="57">
        <f t="shared" si="2"/>
        <v>0.10650282387698218</v>
      </c>
      <c r="S38" s="57">
        <f t="shared" si="2"/>
        <v>4.4415682073767435E-2</v>
      </c>
      <c r="T38" s="57">
        <f t="shared" si="2"/>
        <v>3.8230007929740081E-3</v>
      </c>
      <c r="U38" s="57">
        <f t="shared" si="2"/>
        <v>7.2559316638365831E-3</v>
      </c>
      <c r="V38" s="57">
        <f t="shared" si="2"/>
        <v>9.0433686947620166E-3</v>
      </c>
      <c r="W38" s="57">
        <f t="shared" si="2"/>
        <v>3.2302612142712545E-2</v>
      </c>
      <c r="X38" s="57">
        <f t="shared" si="2"/>
        <v>3.3628152481854988E-2</v>
      </c>
      <c r="Y38" s="57">
        <f t="shared" si="2"/>
        <v>0.1450132458027299</v>
      </c>
      <c r="Z38" s="57">
        <f t="shared" si="2"/>
        <v>0.19085001866788767</v>
      </c>
      <c r="AA38" s="57">
        <f t="shared" si="2"/>
        <v>0.40470827612216037</v>
      </c>
      <c r="AB38" s="57">
        <f t="shared" si="2"/>
        <v>0.42062241395886057</v>
      </c>
      <c r="AC38" s="57">
        <f t="shared" si="2"/>
        <v>0.1665767823889773</v>
      </c>
      <c r="AD38" s="57">
        <f t="shared" si="2"/>
        <v>0.1039509131013646</v>
      </c>
    </row>
    <row r="39" spans="1:30">
      <c r="A39" s="51" t="s">
        <v>5</v>
      </c>
      <c r="B39" s="51" t="s">
        <v>6</v>
      </c>
      <c r="C39" s="57">
        <f t="shared" ref="C39:R63" si="3">C10/C$34*100</f>
        <v>0.72465451167111838</v>
      </c>
      <c r="D39" s="57">
        <f t="shared" si="3"/>
        <v>13.516204405502618</v>
      </c>
      <c r="E39" s="57">
        <f t="shared" si="3"/>
        <v>10.879822196364582</v>
      </c>
      <c r="F39" s="57">
        <f t="shared" si="3"/>
        <v>2.3326105376535335</v>
      </c>
      <c r="G39" s="57">
        <f t="shared" si="3"/>
        <v>0.26162197375350571</v>
      </c>
      <c r="H39" s="57">
        <f t="shared" si="3"/>
        <v>9.3386522773626481</v>
      </c>
      <c r="I39" s="57">
        <f t="shared" si="3"/>
        <v>0.2385839666530685</v>
      </c>
      <c r="J39" s="57">
        <f t="shared" si="3"/>
        <v>0.31721158431615892</v>
      </c>
      <c r="K39" s="57">
        <f t="shared" si="3"/>
        <v>0.14525489159143321</v>
      </c>
      <c r="L39" s="57">
        <f t="shared" si="3"/>
        <v>1.9986030603615579</v>
      </c>
      <c r="M39" s="57">
        <f t="shared" si="3"/>
        <v>3.5028320591969515</v>
      </c>
      <c r="N39" s="57">
        <f t="shared" si="3"/>
        <v>8.4412104405732276</v>
      </c>
      <c r="O39" s="57">
        <f t="shared" si="3"/>
        <v>24.609209020268217</v>
      </c>
      <c r="P39" s="57">
        <f t="shared" si="3"/>
        <v>57.309814099892307</v>
      </c>
      <c r="Q39" s="57">
        <f t="shared" si="3"/>
        <v>57.258296894386397</v>
      </c>
      <c r="R39" s="57">
        <f t="shared" si="3"/>
        <v>52.677298464530608</v>
      </c>
      <c r="S39" s="57">
        <f t="shared" si="2"/>
        <v>55.817362727522976</v>
      </c>
      <c r="T39" s="57">
        <f t="shared" si="2"/>
        <v>59.892604741839982</v>
      </c>
      <c r="U39" s="57">
        <f t="shared" si="2"/>
        <v>61.14131400402907</v>
      </c>
      <c r="V39" s="57">
        <f t="shared" si="2"/>
        <v>42.173200071950504</v>
      </c>
      <c r="W39" s="57">
        <f t="shared" si="2"/>
        <v>34.22812233797822</v>
      </c>
      <c r="X39" s="57">
        <f t="shared" si="2"/>
        <v>46.203130323655749</v>
      </c>
      <c r="Y39" s="57">
        <f t="shared" si="2"/>
        <v>61.323985521531476</v>
      </c>
      <c r="Z39" s="57">
        <f t="shared" si="2"/>
        <v>43.678068234126357</v>
      </c>
      <c r="AA39" s="57">
        <f t="shared" si="2"/>
        <v>37.69853957578399</v>
      </c>
      <c r="AB39" s="57">
        <f t="shared" si="2"/>
        <v>27.068133186154895</v>
      </c>
      <c r="AC39" s="57">
        <f t="shared" si="2"/>
        <v>29.18868231514913</v>
      </c>
      <c r="AD39" s="57">
        <f t="shared" si="2"/>
        <v>39.154293299022591</v>
      </c>
    </row>
    <row r="40" spans="1:30">
      <c r="A40" s="51" t="s">
        <v>7</v>
      </c>
      <c r="B40" s="51" t="s">
        <v>8</v>
      </c>
      <c r="C40" s="57">
        <f t="shared" si="3"/>
        <v>0.41806991057949133</v>
      </c>
      <c r="D40" s="57">
        <f t="shared" si="2"/>
        <v>0.27753072759763725</v>
      </c>
      <c r="E40" s="57">
        <f t="shared" si="2"/>
        <v>0</v>
      </c>
      <c r="F40" s="57">
        <f t="shared" si="2"/>
        <v>1.7415860532942523E-3</v>
      </c>
      <c r="G40" s="57">
        <f t="shared" si="2"/>
        <v>5.7871961320944453E-3</v>
      </c>
      <c r="H40" s="57">
        <f t="shared" si="2"/>
        <v>1.2746764217910607</v>
      </c>
      <c r="I40" s="57">
        <f t="shared" si="2"/>
        <v>0.12964881763198799</v>
      </c>
      <c r="J40" s="57">
        <f t="shared" si="2"/>
        <v>0.23594009553773659</v>
      </c>
      <c r="K40" s="57">
        <f t="shared" si="2"/>
        <v>8.2437183791548685E-2</v>
      </c>
      <c r="L40" s="57">
        <f t="shared" si="2"/>
        <v>0.34857226105781985</v>
      </c>
      <c r="M40" s="57">
        <f t="shared" si="2"/>
        <v>2.7803571543471493</v>
      </c>
      <c r="N40" s="57">
        <f t="shared" si="2"/>
        <v>2.9854468170701716</v>
      </c>
      <c r="O40" s="57">
        <f t="shared" si="2"/>
        <v>3.549122300795307</v>
      </c>
      <c r="P40" s="57">
        <f t="shared" si="2"/>
        <v>2.7312264383863938</v>
      </c>
      <c r="Q40" s="57">
        <f t="shared" si="2"/>
        <v>1.4682952037388113</v>
      </c>
      <c r="R40" s="57">
        <f t="shared" si="2"/>
        <v>0.97454626021166468</v>
      </c>
      <c r="S40" s="57">
        <f t="shared" si="2"/>
        <v>6.2541162804575752</v>
      </c>
      <c r="T40" s="57">
        <f t="shared" si="2"/>
        <v>2.3154916693293952</v>
      </c>
      <c r="U40" s="57">
        <f t="shared" si="2"/>
        <v>3.1410736940042274</v>
      </c>
      <c r="V40" s="57">
        <f t="shared" si="2"/>
        <v>4.9843708592409586</v>
      </c>
      <c r="W40" s="57">
        <f t="shared" si="2"/>
        <v>4.2458158545756506</v>
      </c>
      <c r="X40" s="57">
        <f t="shared" si="2"/>
        <v>2.6588208838385827</v>
      </c>
      <c r="Y40" s="57">
        <f t="shared" si="2"/>
        <v>3.1658678145314099</v>
      </c>
      <c r="Z40" s="57">
        <f t="shared" si="2"/>
        <v>5.5642990993668997</v>
      </c>
      <c r="AA40" s="57">
        <f t="shared" si="2"/>
        <v>2.8726669923228623</v>
      </c>
      <c r="AB40" s="57">
        <f t="shared" si="2"/>
        <v>2.846882931413707</v>
      </c>
      <c r="AC40" s="57">
        <f t="shared" si="2"/>
        <v>3.6728591692312178</v>
      </c>
      <c r="AD40" s="57">
        <f t="shared" si="2"/>
        <v>3.0100285120122727</v>
      </c>
    </row>
    <row r="41" spans="1:30">
      <c r="A41" s="51" t="s">
        <v>9</v>
      </c>
      <c r="B41" s="51" t="s">
        <v>10</v>
      </c>
      <c r="C41" s="57">
        <f t="shared" si="3"/>
        <v>0</v>
      </c>
      <c r="D41" s="57">
        <f t="shared" si="2"/>
        <v>0.67092824410979957</v>
      </c>
      <c r="E41" s="57">
        <f t="shared" si="2"/>
        <v>2.0318867372149031E-2</v>
      </c>
      <c r="F41" s="57">
        <f t="shared" si="2"/>
        <v>3.5704497675736378E-4</v>
      </c>
      <c r="G41" s="57">
        <f t="shared" si="2"/>
        <v>0.31363118807901236</v>
      </c>
      <c r="H41" s="57">
        <f t="shared" si="2"/>
        <v>1.2353380410025231E-2</v>
      </c>
      <c r="I41" s="57">
        <f t="shared" si="2"/>
        <v>4.7174561179542576E-3</v>
      </c>
      <c r="J41" s="57">
        <f t="shared" si="2"/>
        <v>1.9964426670271394E-3</v>
      </c>
      <c r="K41" s="57">
        <f t="shared" si="2"/>
        <v>1.3305885702858294E-2</v>
      </c>
      <c r="L41" s="57">
        <f t="shared" si="2"/>
        <v>6.1152548998440854E-4</v>
      </c>
      <c r="M41" s="57">
        <f t="shared" si="2"/>
        <v>4.762075321401711E-3</v>
      </c>
      <c r="N41" s="57">
        <f t="shared" si="2"/>
        <v>1.4450070598017871E-3</v>
      </c>
      <c r="O41" s="57">
        <f t="shared" si="2"/>
        <v>8.1816461748067566E-3</v>
      </c>
      <c r="P41" s="57">
        <f t="shared" si="2"/>
        <v>0.11053653101075894</v>
      </c>
      <c r="Q41" s="57">
        <f t="shared" si="2"/>
        <v>0.10427053790336405</v>
      </c>
      <c r="R41" s="57">
        <f t="shared" si="2"/>
        <v>0.15282083222131704</v>
      </c>
      <c r="S41" s="57">
        <f t="shared" si="2"/>
        <v>0.25236610159333017</v>
      </c>
      <c r="T41" s="57">
        <f t="shared" si="2"/>
        <v>0.6833889927642931</v>
      </c>
      <c r="U41" s="57">
        <f t="shared" si="2"/>
        <v>0.10335237653124919</v>
      </c>
      <c r="V41" s="57">
        <f t="shared" si="2"/>
        <v>0.1388944856962038</v>
      </c>
      <c r="W41" s="57">
        <f t="shared" si="2"/>
        <v>0.2873929846432155</v>
      </c>
      <c r="X41" s="57">
        <f t="shared" si="2"/>
        <v>0.53851869586391188</v>
      </c>
      <c r="Y41" s="57">
        <f t="shared" si="2"/>
        <v>0.84791468802017811</v>
      </c>
      <c r="Z41" s="57">
        <f t="shared" si="2"/>
        <v>1.2513715640575938</v>
      </c>
      <c r="AA41" s="57">
        <f t="shared" si="2"/>
        <v>1.157558493973418</v>
      </c>
      <c r="AB41" s="57">
        <f t="shared" si="2"/>
        <v>1.7519557856055226</v>
      </c>
      <c r="AC41" s="57">
        <f t="shared" si="2"/>
        <v>1.1932262462557353</v>
      </c>
      <c r="AD41" s="57">
        <f t="shared" si="2"/>
        <v>0.58738067210786238</v>
      </c>
    </row>
    <row r="42" spans="1:30">
      <c r="A42" s="51" t="s">
        <v>11</v>
      </c>
      <c r="B42" s="51" t="s">
        <v>12</v>
      </c>
      <c r="C42" s="57">
        <f t="shared" si="3"/>
        <v>0</v>
      </c>
      <c r="D42" s="57">
        <f t="shared" si="2"/>
        <v>9.9654597896445304E-2</v>
      </c>
      <c r="E42" s="57">
        <f t="shared" si="2"/>
        <v>4.7055110356001795E-2</v>
      </c>
      <c r="F42" s="57">
        <f t="shared" si="2"/>
        <v>5.171862607770554E-2</v>
      </c>
      <c r="G42" s="57">
        <f t="shared" si="2"/>
        <v>7.6029944700234497E-2</v>
      </c>
      <c r="H42" s="57">
        <f t="shared" si="2"/>
        <v>1.2787640313182886</v>
      </c>
      <c r="I42" s="57">
        <f t="shared" si="2"/>
        <v>5.3841887025039427E-2</v>
      </c>
      <c r="J42" s="57">
        <f t="shared" si="2"/>
        <v>0.24028921894030619</v>
      </c>
      <c r="K42" s="57">
        <f t="shared" si="2"/>
        <v>7.7990449082888449E-2</v>
      </c>
      <c r="L42" s="57">
        <f t="shared" si="2"/>
        <v>0.13790660791302509</v>
      </c>
      <c r="M42" s="57">
        <f t="shared" si="2"/>
        <v>1.4429156747846341</v>
      </c>
      <c r="N42" s="57">
        <f t="shared" si="2"/>
        <v>1.491966479058128</v>
      </c>
      <c r="O42" s="57">
        <f t="shared" si="2"/>
        <v>1.622516402089738</v>
      </c>
      <c r="P42" s="57">
        <f t="shared" si="2"/>
        <v>3.5548948095490043</v>
      </c>
      <c r="Q42" s="57">
        <f t="shared" si="2"/>
        <v>4.535337124566909</v>
      </c>
      <c r="R42" s="57">
        <f t="shared" si="2"/>
        <v>4.2623847888357203</v>
      </c>
      <c r="S42" s="57">
        <f t="shared" si="2"/>
        <v>3.3682431891675093</v>
      </c>
      <c r="T42" s="57">
        <f t="shared" si="2"/>
        <v>2.8412699667419599</v>
      </c>
      <c r="U42" s="57">
        <f t="shared" si="2"/>
        <v>3.2610257585688909</v>
      </c>
      <c r="V42" s="57">
        <f t="shared" si="2"/>
        <v>3.6423033662008173</v>
      </c>
      <c r="W42" s="57">
        <f t="shared" si="2"/>
        <v>3.5426126497975186</v>
      </c>
      <c r="X42" s="57">
        <f t="shared" si="2"/>
        <v>2.2381594571029932</v>
      </c>
      <c r="Y42" s="57">
        <f t="shared" si="2"/>
        <v>1.8131034109951105</v>
      </c>
      <c r="Z42" s="57">
        <f t="shared" si="2"/>
        <v>1.7038584217217854</v>
      </c>
      <c r="AA42" s="57">
        <f t="shared" si="2"/>
        <v>1.2497854766924681</v>
      </c>
      <c r="AB42" s="57">
        <f t="shared" si="2"/>
        <v>0.1955367156768969</v>
      </c>
      <c r="AC42" s="57">
        <f t="shared" si="2"/>
        <v>4.0070193906429845E-2</v>
      </c>
      <c r="AD42" s="57">
        <f t="shared" si="2"/>
        <v>1.9886351868403565</v>
      </c>
    </row>
    <row r="43" spans="1:30">
      <c r="A43" s="51" t="s">
        <v>13</v>
      </c>
      <c r="B43" s="51" t="s">
        <v>14</v>
      </c>
      <c r="C43" s="57">
        <f t="shared" si="3"/>
        <v>0</v>
      </c>
      <c r="D43" s="57">
        <f t="shared" si="2"/>
        <v>9.9654597896445304E-2</v>
      </c>
      <c r="E43" s="57">
        <f t="shared" si="2"/>
        <v>4.7055110356001795E-2</v>
      </c>
      <c r="F43" s="57">
        <f t="shared" si="2"/>
        <v>5.171862607770554E-2</v>
      </c>
      <c r="G43" s="57">
        <f t="shared" si="2"/>
        <v>0.15352913148407396</v>
      </c>
      <c r="H43" s="57">
        <f t="shared" si="2"/>
        <v>1.2787640313182886</v>
      </c>
      <c r="I43" s="57">
        <f t="shared" si="2"/>
        <v>5.3841887025039427E-2</v>
      </c>
      <c r="J43" s="57">
        <f t="shared" si="2"/>
        <v>0.19997091889774241</v>
      </c>
      <c r="K43" s="57">
        <f t="shared" si="2"/>
        <v>7.7990449082888449E-2</v>
      </c>
      <c r="L43" s="57">
        <f t="shared" si="2"/>
        <v>0.13970254939669341</v>
      </c>
      <c r="M43" s="57">
        <f t="shared" si="2"/>
        <v>1.442337332231751</v>
      </c>
      <c r="N43" s="57">
        <f t="shared" si="2"/>
        <v>1.4858179166420931</v>
      </c>
      <c r="O43" s="57">
        <f t="shared" si="2"/>
        <v>1.5239054544811896</v>
      </c>
      <c r="P43" s="57">
        <f t="shared" si="2"/>
        <v>1.0318622374748312</v>
      </c>
      <c r="Q43" s="57">
        <f t="shared" si="2"/>
        <v>0.81286172304205395</v>
      </c>
      <c r="R43" s="57">
        <f t="shared" si="2"/>
        <v>0.34174282281921164</v>
      </c>
      <c r="S43" s="57">
        <f t="shared" si="2"/>
        <v>0.76480039828658464</v>
      </c>
      <c r="T43" s="57">
        <f t="shared" si="2"/>
        <v>1.7664761437913961</v>
      </c>
      <c r="U43" s="57">
        <f t="shared" si="2"/>
        <v>2.3325511149949274</v>
      </c>
      <c r="V43" s="57">
        <f t="shared" si="2"/>
        <v>2.7518991411605533</v>
      </c>
      <c r="W43" s="57">
        <f t="shared" si="2"/>
        <v>2.6265213504438387</v>
      </c>
      <c r="X43" s="57">
        <f t="shared" si="2"/>
        <v>2.0154539895272485</v>
      </c>
      <c r="Y43" s="57">
        <f t="shared" si="2"/>
        <v>1.630980622991729</v>
      </c>
      <c r="Z43" s="57">
        <f t="shared" si="2"/>
        <v>2.5882260406487405</v>
      </c>
      <c r="AA43" s="57">
        <f t="shared" si="2"/>
        <v>1.7054033417868864</v>
      </c>
      <c r="AB43" s="57">
        <f t="shared" si="2"/>
        <v>2.5973360054944914</v>
      </c>
      <c r="AC43" s="57">
        <f t="shared" si="2"/>
        <v>5.5719461435225623</v>
      </c>
      <c r="AD43" s="57">
        <f t="shared" si="2"/>
        <v>1.9378815373802556</v>
      </c>
    </row>
    <row r="44" spans="1:30">
      <c r="A44" s="51" t="s">
        <v>15</v>
      </c>
      <c r="B44" s="51" t="s">
        <v>16</v>
      </c>
      <c r="C44" s="57">
        <f t="shared" si="3"/>
        <v>2.2761584020438971E-2</v>
      </c>
      <c r="D44" s="57">
        <f t="shared" si="2"/>
        <v>0</v>
      </c>
      <c r="E44" s="57">
        <f t="shared" si="2"/>
        <v>9.4821381070028809E-4</v>
      </c>
      <c r="F44" s="57">
        <f t="shared" si="2"/>
        <v>0</v>
      </c>
      <c r="G44" s="57">
        <f t="shared" si="2"/>
        <v>0</v>
      </c>
      <c r="H44" s="57">
        <f t="shared" si="2"/>
        <v>0</v>
      </c>
      <c r="I44" s="57">
        <f t="shared" si="2"/>
        <v>1.8866184108265029E-3</v>
      </c>
      <c r="J44" s="57">
        <f t="shared" si="2"/>
        <v>2.0136507771164399E-4</v>
      </c>
      <c r="K44" s="57">
        <f t="shared" si="2"/>
        <v>2.6655085920337136E-6</v>
      </c>
      <c r="L44" s="57">
        <f t="shared" si="2"/>
        <v>3.9025238671627859E-6</v>
      </c>
      <c r="M44" s="57">
        <f t="shared" si="2"/>
        <v>2.0574330746828745E-3</v>
      </c>
      <c r="N44" s="57">
        <f t="shared" si="2"/>
        <v>0.24450896489728516</v>
      </c>
      <c r="O44" s="57">
        <f t="shared" si="2"/>
        <v>0.36235537213105051</v>
      </c>
      <c r="P44" s="57">
        <f t="shared" si="2"/>
        <v>3.3612786739797135E-4</v>
      </c>
      <c r="Q44" s="57">
        <f t="shared" si="2"/>
        <v>1.3757384946620217E-2</v>
      </c>
      <c r="R44" s="57">
        <f t="shared" si="2"/>
        <v>2.030715499679912E-2</v>
      </c>
      <c r="S44" s="57">
        <f t="shared" si="2"/>
        <v>4.3516697487432704E-3</v>
      </c>
      <c r="T44" s="57">
        <f t="shared" si="2"/>
        <v>1.3350589874896297E-2</v>
      </c>
      <c r="U44" s="57">
        <f t="shared" si="2"/>
        <v>0.10156363288688687</v>
      </c>
      <c r="V44" s="57">
        <f t="shared" si="2"/>
        <v>0.14070747126669522</v>
      </c>
      <c r="W44" s="57">
        <f t="shared" si="2"/>
        <v>0.15385342004202537</v>
      </c>
      <c r="X44" s="57">
        <f t="shared" si="2"/>
        <v>6.9903086697760963E-2</v>
      </c>
      <c r="Y44" s="57">
        <f t="shared" si="2"/>
        <v>8.265621738204236E-2</v>
      </c>
      <c r="Z44" s="57">
        <f t="shared" si="2"/>
        <v>7.6817862120025504E-2</v>
      </c>
      <c r="AA44" s="57">
        <f t="shared" si="2"/>
        <v>0.12914028408796438</v>
      </c>
      <c r="AB44" s="57">
        <f t="shared" si="2"/>
        <v>0.1892764859402305</v>
      </c>
      <c r="AC44" s="57">
        <f t="shared" si="2"/>
        <v>0.23530686871396336</v>
      </c>
      <c r="AD44" s="57">
        <f t="shared" si="2"/>
        <v>9.9928392361858562E-2</v>
      </c>
    </row>
    <row r="45" spans="1:30">
      <c r="A45" s="51" t="s">
        <v>17</v>
      </c>
      <c r="B45" s="51" t="s">
        <v>18</v>
      </c>
      <c r="C45" s="57">
        <f t="shared" si="3"/>
        <v>15.050516780861688</v>
      </c>
      <c r="D45" s="57">
        <f t="shared" si="2"/>
        <v>2.8637873693292826</v>
      </c>
      <c r="E45" s="57">
        <f t="shared" si="2"/>
        <v>5.077668023910566</v>
      </c>
      <c r="F45" s="57">
        <f t="shared" si="2"/>
        <v>0.42019962120172738</v>
      </c>
      <c r="G45" s="57">
        <f t="shared" si="2"/>
        <v>5.6768029882446322E-2</v>
      </c>
      <c r="H45" s="57">
        <f t="shared" si="2"/>
        <v>2.9802106645510352E-2</v>
      </c>
      <c r="I45" s="57">
        <f t="shared" si="2"/>
        <v>1.2685756887848829E-2</v>
      </c>
      <c r="J45" s="57">
        <f t="shared" si="2"/>
        <v>8.6199046197327059E-2</v>
      </c>
      <c r="K45" s="57">
        <f t="shared" si="2"/>
        <v>3.2624825600770645E-2</v>
      </c>
      <c r="L45" s="57">
        <f t="shared" si="2"/>
        <v>0.22131915304976246</v>
      </c>
      <c r="M45" s="57">
        <f t="shared" si="2"/>
        <v>0.53042817433297518</v>
      </c>
      <c r="N45" s="57">
        <f t="shared" si="2"/>
        <v>0.95635987097552266</v>
      </c>
      <c r="O45" s="57">
        <f t="shared" si="2"/>
        <v>0.41308679284800703</v>
      </c>
      <c r="P45" s="57">
        <f t="shared" si="2"/>
        <v>1.3113914629046005E-2</v>
      </c>
      <c r="Q45" s="57">
        <f t="shared" si="2"/>
        <v>3.7990789086942242E-2</v>
      </c>
      <c r="R45" s="57">
        <f t="shared" si="2"/>
        <v>7.1929167475658015E-2</v>
      </c>
      <c r="S45" s="57">
        <f t="shared" si="2"/>
        <v>0.10781099361687582</v>
      </c>
      <c r="T45" s="57">
        <f t="shared" si="2"/>
        <v>0.16783581175412368</v>
      </c>
      <c r="U45" s="57">
        <f t="shared" si="2"/>
        <v>0.23142488241758427</v>
      </c>
      <c r="V45" s="57">
        <f t="shared" si="2"/>
        <v>0.44125034993498652</v>
      </c>
      <c r="W45" s="57">
        <f t="shared" si="2"/>
        <v>0.20596371903480126</v>
      </c>
      <c r="X45" s="57">
        <f t="shared" si="2"/>
        <v>0.14724092343686726</v>
      </c>
      <c r="Y45" s="57">
        <f t="shared" si="2"/>
        <v>0.10132003956458961</v>
      </c>
      <c r="Z45" s="57">
        <f t="shared" si="2"/>
        <v>0.44432535468246753</v>
      </c>
      <c r="AA45" s="57">
        <f t="shared" si="2"/>
        <v>0.2617694917534199</v>
      </c>
      <c r="AB45" s="57">
        <f t="shared" si="2"/>
        <v>4.2748834656134314</v>
      </c>
      <c r="AC45" s="57">
        <f t="shared" si="2"/>
        <v>0.42914673993245295</v>
      </c>
      <c r="AD45" s="57">
        <f t="shared" si="2"/>
        <v>0.568855046732476</v>
      </c>
    </row>
    <row r="46" spans="1:30">
      <c r="A46" s="51" t="s">
        <v>19</v>
      </c>
      <c r="B46" s="51" t="s">
        <v>20</v>
      </c>
      <c r="C46" s="57">
        <f t="shared" si="3"/>
        <v>0</v>
      </c>
      <c r="D46" s="57">
        <f t="shared" si="2"/>
        <v>0</v>
      </c>
      <c r="E46" s="57">
        <f t="shared" si="2"/>
        <v>0</v>
      </c>
      <c r="F46" s="57">
        <f t="shared" si="2"/>
        <v>6.4996732046671071E-2</v>
      </c>
      <c r="G46" s="57">
        <f t="shared" si="2"/>
        <v>0.14399994553227169</v>
      </c>
      <c r="H46" s="57">
        <f t="shared" si="2"/>
        <v>2.0515822212629032E-2</v>
      </c>
      <c r="I46" s="57">
        <f t="shared" si="2"/>
        <v>3.9505225266356407E-2</v>
      </c>
      <c r="J46" s="57">
        <f t="shared" si="2"/>
        <v>0.16676107780540106</v>
      </c>
      <c r="K46" s="57">
        <f t="shared" si="2"/>
        <v>3.098653738239192E-5</v>
      </c>
      <c r="L46" s="57">
        <f t="shared" si="2"/>
        <v>2.6888389444751592E-4</v>
      </c>
      <c r="M46" s="57">
        <f t="shared" si="2"/>
        <v>1.1982791732549351E-2</v>
      </c>
      <c r="N46" s="57">
        <f t="shared" si="2"/>
        <v>0.13777948117559974</v>
      </c>
      <c r="O46" s="57">
        <f t="shared" si="2"/>
        <v>7.1026395665195197E-2</v>
      </c>
      <c r="P46" s="57">
        <f t="shared" si="2"/>
        <v>0.22364303967433155</v>
      </c>
      <c r="Q46" s="57">
        <f t="shared" si="2"/>
        <v>1.6506758159215353E-2</v>
      </c>
      <c r="R46" s="57">
        <f t="shared" si="2"/>
        <v>2.2336355371580419E-3</v>
      </c>
      <c r="S46" s="57">
        <f t="shared" si="2"/>
        <v>6.7673065265956081E-2</v>
      </c>
      <c r="T46" s="57">
        <f t="shared" si="2"/>
        <v>0.27213096107147683</v>
      </c>
      <c r="U46" s="57">
        <f t="shared" si="2"/>
        <v>0.27881981257896921</v>
      </c>
      <c r="V46" s="57">
        <f t="shared" si="2"/>
        <v>0.46444567708713147</v>
      </c>
      <c r="W46" s="57">
        <f t="shared" si="2"/>
        <v>0.27252893160142622</v>
      </c>
      <c r="X46" s="57">
        <f t="shared" si="2"/>
        <v>9.0468571838560372E-2</v>
      </c>
      <c r="Y46" s="57">
        <f t="shared" si="2"/>
        <v>0.15216493415860247</v>
      </c>
      <c r="Z46" s="57">
        <f t="shared" si="2"/>
        <v>0.32791002108613454</v>
      </c>
      <c r="AA46" s="57">
        <f t="shared" si="2"/>
        <v>0.55734185876480402</v>
      </c>
      <c r="AB46" s="57">
        <f t="shared" si="2"/>
        <v>0.39155738631615411</v>
      </c>
      <c r="AC46" s="57">
        <f t="shared" si="2"/>
        <v>0.20049585106773635</v>
      </c>
      <c r="AD46" s="57">
        <f t="shared" si="2"/>
        <v>0.21402516476311961</v>
      </c>
    </row>
    <row r="47" spans="1:30">
      <c r="A47" s="51" t="s">
        <v>21</v>
      </c>
      <c r="B47" s="51" t="s">
        <v>22</v>
      </c>
      <c r="C47" s="57">
        <f t="shared" si="3"/>
        <v>0</v>
      </c>
      <c r="D47" s="57">
        <f t="shared" si="2"/>
        <v>0</v>
      </c>
      <c r="E47" s="57">
        <f t="shared" si="2"/>
        <v>0</v>
      </c>
      <c r="F47" s="57">
        <f t="shared" si="2"/>
        <v>0</v>
      </c>
      <c r="G47" s="57">
        <f t="shared" si="2"/>
        <v>0</v>
      </c>
      <c r="H47" s="57">
        <f t="shared" si="2"/>
        <v>0</v>
      </c>
      <c r="I47" s="57">
        <f t="shared" si="2"/>
        <v>0</v>
      </c>
      <c r="J47" s="57">
        <f t="shared" si="2"/>
        <v>1.2391650644306057E-2</v>
      </c>
      <c r="K47" s="57">
        <f t="shared" si="2"/>
        <v>0</v>
      </c>
      <c r="L47" s="57">
        <f t="shared" si="2"/>
        <v>4.5257569287486827E-3</v>
      </c>
      <c r="M47" s="57">
        <f t="shared" si="2"/>
        <v>2.7409599662719401E-5</v>
      </c>
      <c r="N47" s="57">
        <f t="shared" si="2"/>
        <v>6.8631214966150851E-5</v>
      </c>
      <c r="O47" s="57">
        <f t="shared" si="2"/>
        <v>1.3637748250689041E-3</v>
      </c>
      <c r="P47" s="57">
        <f t="shared" si="2"/>
        <v>2.2045423401873122E-5</v>
      </c>
      <c r="Q47" s="57">
        <f t="shared" si="2"/>
        <v>7.8347275105544525E-3</v>
      </c>
      <c r="R47" s="57">
        <f t="shared" si="2"/>
        <v>9.8163021600525386E-6</v>
      </c>
      <c r="S47" s="57">
        <f t="shared" si="2"/>
        <v>5.6276478712828854E-4</v>
      </c>
      <c r="T47" s="57">
        <f t="shared" si="2"/>
        <v>3.332410352072792E-3</v>
      </c>
      <c r="U47" s="57">
        <f t="shared" si="2"/>
        <v>1.2209949874462042E-2</v>
      </c>
      <c r="V47" s="57">
        <f t="shared" si="2"/>
        <v>4.8951696116246012E-3</v>
      </c>
      <c r="W47" s="57">
        <f t="shared" si="2"/>
        <v>1.3038288380506627E-3</v>
      </c>
      <c r="X47" s="57">
        <f t="shared" si="2"/>
        <v>1.2879992057689587E-2</v>
      </c>
      <c r="Y47" s="57">
        <f t="shared" si="2"/>
        <v>0</v>
      </c>
      <c r="Z47" s="57">
        <f t="shared" si="2"/>
        <v>2.4894728853845649E-4</v>
      </c>
      <c r="AA47" s="57">
        <f t="shared" si="2"/>
        <v>0</v>
      </c>
      <c r="AB47" s="57">
        <f t="shared" si="2"/>
        <v>1.4099518234608813E-3</v>
      </c>
      <c r="AC47" s="57">
        <f t="shared" si="2"/>
        <v>0</v>
      </c>
      <c r="AD47" s="57">
        <f t="shared" si="2"/>
        <v>3.167406487667735E-3</v>
      </c>
    </row>
    <row r="48" spans="1:30">
      <c r="A48" s="51" t="s">
        <v>23</v>
      </c>
      <c r="B48" s="51" t="s">
        <v>24</v>
      </c>
      <c r="C48" s="57">
        <f t="shared" si="3"/>
        <v>1.4660318197654165</v>
      </c>
      <c r="D48" s="57">
        <f t="shared" ref="D48:AD57" si="4">D19/D$34*100</f>
        <v>1.261803070424109</v>
      </c>
      <c r="E48" s="57">
        <f t="shared" si="4"/>
        <v>0.11278664630490391</v>
      </c>
      <c r="F48" s="57">
        <f t="shared" si="4"/>
        <v>0.26434155451432129</v>
      </c>
      <c r="G48" s="57">
        <f t="shared" si="4"/>
        <v>0.30323094511454657</v>
      </c>
      <c r="H48" s="57">
        <f t="shared" si="4"/>
        <v>1.589712343451374E-2</v>
      </c>
      <c r="I48" s="57">
        <f t="shared" si="4"/>
        <v>3.9795089214184794E-2</v>
      </c>
      <c r="J48" s="57">
        <f t="shared" si="4"/>
        <v>0.22092315146647329</v>
      </c>
      <c r="K48" s="57">
        <f t="shared" si="4"/>
        <v>0.11252910985273928</v>
      </c>
      <c r="L48" s="57">
        <f t="shared" si="4"/>
        <v>0.47900202349374782</v>
      </c>
      <c r="M48" s="57">
        <f t="shared" si="4"/>
        <v>1.885299075701018</v>
      </c>
      <c r="N48" s="57">
        <f t="shared" si="4"/>
        <v>2.3522799438570177</v>
      </c>
      <c r="O48" s="57">
        <f t="shared" si="4"/>
        <v>2.5764768922254362</v>
      </c>
      <c r="P48" s="57">
        <f t="shared" si="4"/>
        <v>4.4827415522553506</v>
      </c>
      <c r="Q48" s="57">
        <f t="shared" si="4"/>
        <v>4.6741422093637057</v>
      </c>
      <c r="R48" s="57">
        <f t="shared" si="4"/>
        <v>3.4370648870718097</v>
      </c>
      <c r="S48" s="57">
        <f t="shared" si="4"/>
        <v>1.804671982557527</v>
      </c>
      <c r="T48" s="57">
        <f t="shared" si="4"/>
        <v>2.7590981910464056</v>
      </c>
      <c r="U48" s="57">
        <f t="shared" si="4"/>
        <v>1.8242673305056425</v>
      </c>
      <c r="V48" s="57">
        <f t="shared" si="4"/>
        <v>3.2315562774692075</v>
      </c>
      <c r="W48" s="57">
        <f t="shared" si="4"/>
        <v>3.7321138957545492</v>
      </c>
      <c r="X48" s="57">
        <f t="shared" si="4"/>
        <v>2.7637668961907909</v>
      </c>
      <c r="Y48" s="57">
        <f t="shared" si="4"/>
        <v>0.76178096489864633</v>
      </c>
      <c r="Z48" s="57">
        <f t="shared" si="4"/>
        <v>1.4713239197806665</v>
      </c>
      <c r="AA48" s="57">
        <f t="shared" si="4"/>
        <v>1.2571170454073428</v>
      </c>
      <c r="AB48" s="57">
        <f t="shared" si="4"/>
        <v>2.8621228304660669</v>
      </c>
      <c r="AC48" s="57">
        <f t="shared" si="4"/>
        <v>5.0401309936659136</v>
      </c>
      <c r="AD48" s="57">
        <f t="shared" si="4"/>
        <v>2.3416200838759278</v>
      </c>
    </row>
    <row r="49" spans="1:30">
      <c r="A49" s="51" t="s">
        <v>25</v>
      </c>
      <c r="B49" s="51" t="s">
        <v>26</v>
      </c>
      <c r="C49" s="57">
        <f t="shared" si="3"/>
        <v>0.7576355823946116</v>
      </c>
      <c r="D49" s="57">
        <f t="shared" si="4"/>
        <v>0.63584762738706191</v>
      </c>
      <c r="E49" s="57">
        <f t="shared" si="4"/>
        <v>0</v>
      </c>
      <c r="F49" s="57">
        <f t="shared" si="4"/>
        <v>1.4149560190014046E-4</v>
      </c>
      <c r="G49" s="57">
        <f t="shared" si="4"/>
        <v>7.9550614932030847E-4</v>
      </c>
      <c r="H49" s="57">
        <f t="shared" si="4"/>
        <v>0</v>
      </c>
      <c r="I49" s="57">
        <f t="shared" si="4"/>
        <v>1.8549017433796607E-2</v>
      </c>
      <c r="J49" s="57">
        <f t="shared" si="4"/>
        <v>7.2581996976661844E-2</v>
      </c>
      <c r="K49" s="57">
        <f t="shared" si="4"/>
        <v>7.1968731984910271E-4</v>
      </c>
      <c r="L49" s="57">
        <f t="shared" si="4"/>
        <v>1.0702281453307224E-2</v>
      </c>
      <c r="M49" s="57">
        <f t="shared" si="4"/>
        <v>0.19118298550745513</v>
      </c>
      <c r="N49" s="57">
        <f t="shared" si="4"/>
        <v>0.65843595971127</v>
      </c>
      <c r="O49" s="57">
        <f t="shared" si="4"/>
        <v>0.6041506430645539</v>
      </c>
      <c r="P49" s="57">
        <f t="shared" si="4"/>
        <v>0.73368232448915482</v>
      </c>
      <c r="Q49" s="57">
        <f t="shared" si="4"/>
        <v>0.46394246338948575</v>
      </c>
      <c r="R49" s="57">
        <f t="shared" si="4"/>
        <v>0.47689260396944977</v>
      </c>
      <c r="S49" s="57">
        <f t="shared" si="4"/>
        <v>0.62989645566180008</v>
      </c>
      <c r="T49" s="57">
        <f t="shared" si="4"/>
        <v>0.25874470218587448</v>
      </c>
      <c r="U49" s="57">
        <f t="shared" si="4"/>
        <v>0.38952965213283353</v>
      </c>
      <c r="V49" s="57">
        <f t="shared" si="4"/>
        <v>1.4543212190011827</v>
      </c>
      <c r="W49" s="57">
        <f t="shared" si="4"/>
        <v>3.3622475043311137</v>
      </c>
      <c r="X49" s="57">
        <f t="shared" si="4"/>
        <v>2.9784500156743436</v>
      </c>
      <c r="Y49" s="57">
        <f t="shared" si="4"/>
        <v>0</v>
      </c>
      <c r="Z49" s="57">
        <f t="shared" si="4"/>
        <v>0</v>
      </c>
      <c r="AA49" s="57">
        <f t="shared" si="4"/>
        <v>0</v>
      </c>
      <c r="AB49" s="57">
        <f t="shared" si="4"/>
        <v>4.0668553841299238</v>
      </c>
      <c r="AC49" s="57">
        <f t="shared" si="4"/>
        <v>8.2664491853145119</v>
      </c>
      <c r="AD49" s="57">
        <f t="shared" si="4"/>
        <v>1.4892373705258752</v>
      </c>
    </row>
    <row r="50" spans="1:30">
      <c r="A50" s="51" t="s">
        <v>27</v>
      </c>
      <c r="B50" s="51" t="s">
        <v>28</v>
      </c>
      <c r="C50" s="57">
        <f t="shared" si="3"/>
        <v>3.7839972128672636</v>
      </c>
      <c r="D50" s="57">
        <f t="shared" si="4"/>
        <v>0</v>
      </c>
      <c r="E50" s="57">
        <f t="shared" si="4"/>
        <v>0.19575535474117911</v>
      </c>
      <c r="F50" s="57">
        <f t="shared" si="4"/>
        <v>2.0432229392140844E-2</v>
      </c>
      <c r="G50" s="57">
        <f t="shared" si="4"/>
        <v>0.12770673522703085</v>
      </c>
      <c r="H50" s="57">
        <f t="shared" si="4"/>
        <v>2.4224558445813747E-2</v>
      </c>
      <c r="I50" s="57">
        <f t="shared" si="4"/>
        <v>3.2403786067282982E-2</v>
      </c>
      <c r="J50" s="57">
        <f t="shared" si="4"/>
        <v>0.17869112844397828</v>
      </c>
      <c r="K50" s="57">
        <f t="shared" si="4"/>
        <v>0.26532505843960985</v>
      </c>
      <c r="L50" s="57">
        <f t="shared" si="4"/>
        <v>0.27487973211702482</v>
      </c>
      <c r="M50" s="57">
        <f t="shared" si="4"/>
        <v>0.81914890548020902</v>
      </c>
      <c r="N50" s="57">
        <f t="shared" si="4"/>
        <v>0.56523719725786292</v>
      </c>
      <c r="O50" s="57">
        <f t="shared" si="4"/>
        <v>0.5824000390456755</v>
      </c>
      <c r="P50" s="57">
        <f t="shared" si="4"/>
        <v>0.68863574374145664</v>
      </c>
      <c r="Q50" s="57">
        <f t="shared" si="4"/>
        <v>0.81338188183827709</v>
      </c>
      <c r="R50" s="57">
        <f t="shared" si="4"/>
        <v>0.88381481953991803</v>
      </c>
      <c r="S50" s="57">
        <f t="shared" si="4"/>
        <v>0.57041389658092223</v>
      </c>
      <c r="T50" s="57">
        <f t="shared" si="4"/>
        <v>0.50769995945726254</v>
      </c>
      <c r="U50" s="57">
        <f t="shared" si="4"/>
        <v>0.63322122253713831</v>
      </c>
      <c r="V50" s="57">
        <f t="shared" si="4"/>
        <v>0.96773397675745054</v>
      </c>
      <c r="W50" s="57">
        <f t="shared" si="4"/>
        <v>0.80330653365152638</v>
      </c>
      <c r="X50" s="57">
        <f t="shared" si="4"/>
        <v>0.56475658353235114</v>
      </c>
      <c r="Y50" s="57">
        <f t="shared" si="4"/>
        <v>0.50400062047632743</v>
      </c>
      <c r="Z50" s="57">
        <f t="shared" si="4"/>
        <v>0.67920856234225491</v>
      </c>
      <c r="AA50" s="57">
        <f t="shared" si="4"/>
        <v>0.58889376591646403</v>
      </c>
      <c r="AB50" s="57">
        <f t="shared" si="4"/>
        <v>0.44975308418710597</v>
      </c>
      <c r="AC50" s="57">
        <f t="shared" si="4"/>
        <v>0.31624387015644922</v>
      </c>
      <c r="AD50" s="57">
        <f t="shared" si="4"/>
        <v>0.55849572043680451</v>
      </c>
    </row>
    <row r="51" spans="1:30">
      <c r="A51" s="51" t="s">
        <v>29</v>
      </c>
      <c r="B51" s="51" t="s">
        <v>30</v>
      </c>
      <c r="C51" s="57">
        <f t="shared" si="3"/>
        <v>0</v>
      </c>
      <c r="D51" s="57">
        <f t="shared" si="4"/>
        <v>0</v>
      </c>
      <c r="E51" s="57">
        <f t="shared" si="4"/>
        <v>0</v>
      </c>
      <c r="F51" s="57">
        <f t="shared" si="4"/>
        <v>0</v>
      </c>
      <c r="G51" s="57">
        <f t="shared" si="4"/>
        <v>0</v>
      </c>
      <c r="H51" s="57">
        <f t="shared" si="4"/>
        <v>0.1172746172908916</v>
      </c>
      <c r="I51" s="57">
        <f t="shared" si="4"/>
        <v>6.1112603129281071E-4</v>
      </c>
      <c r="J51" s="57">
        <f t="shared" si="4"/>
        <v>7.5327445277575927E-2</v>
      </c>
      <c r="K51" s="57">
        <f t="shared" si="4"/>
        <v>1.003230796326689E-3</v>
      </c>
      <c r="L51" s="57">
        <f t="shared" si="4"/>
        <v>6.7654153761134064E-3</v>
      </c>
      <c r="M51" s="57">
        <f t="shared" si="4"/>
        <v>9.8307955390300947E-3</v>
      </c>
      <c r="N51" s="57">
        <f t="shared" si="4"/>
        <v>6.9977357767737728E-4</v>
      </c>
      <c r="O51" s="57">
        <f t="shared" si="4"/>
        <v>1.2835527765354393E-4</v>
      </c>
      <c r="P51" s="57">
        <f t="shared" si="4"/>
        <v>7.7479288940689006E-2</v>
      </c>
      <c r="Q51" s="57">
        <f t="shared" si="4"/>
        <v>1.1307799917894856E-5</v>
      </c>
      <c r="R51" s="57">
        <f t="shared" si="4"/>
        <v>1.7946761123052571E-4</v>
      </c>
      <c r="S51" s="57">
        <f t="shared" si="4"/>
        <v>0</v>
      </c>
      <c r="T51" s="57">
        <f t="shared" si="4"/>
        <v>1.7928867815201202E-6</v>
      </c>
      <c r="U51" s="57">
        <f t="shared" si="4"/>
        <v>3.5017981875538362E-3</v>
      </c>
      <c r="V51" s="57">
        <f t="shared" si="4"/>
        <v>1.1855985713779174E-3</v>
      </c>
      <c r="W51" s="57">
        <f t="shared" si="4"/>
        <v>3.0438844408320741E-3</v>
      </c>
      <c r="X51" s="57">
        <f t="shared" si="4"/>
        <v>4.4663883463566974E-6</v>
      </c>
      <c r="Y51" s="57">
        <f t="shared" si="4"/>
        <v>0</v>
      </c>
      <c r="Z51" s="57">
        <f t="shared" si="4"/>
        <v>0</v>
      </c>
      <c r="AA51" s="57">
        <f t="shared" si="4"/>
        <v>0</v>
      </c>
      <c r="AB51" s="57">
        <f t="shared" si="4"/>
        <v>0</v>
      </c>
      <c r="AC51" s="57">
        <f t="shared" si="4"/>
        <v>0</v>
      </c>
      <c r="AD51" s="57">
        <f t="shared" si="4"/>
        <v>6.341616733152004E-3</v>
      </c>
    </row>
    <row r="52" spans="1:30">
      <c r="A52" s="51" t="s">
        <v>31</v>
      </c>
      <c r="B52" s="51" t="s">
        <v>32</v>
      </c>
      <c r="C52" s="57">
        <f t="shared" si="3"/>
        <v>26.741145047032866</v>
      </c>
      <c r="D52" s="57">
        <f t="shared" si="4"/>
        <v>13.074811476032977</v>
      </c>
      <c r="E52" s="57">
        <f t="shared" si="4"/>
        <v>1.381378198295552</v>
      </c>
      <c r="F52" s="57">
        <f t="shared" si="4"/>
        <v>0.16171360430622686</v>
      </c>
      <c r="G52" s="57">
        <f t="shared" si="4"/>
        <v>0.1605793602845306</v>
      </c>
      <c r="H52" s="57">
        <f t="shared" si="4"/>
        <v>3.699847710157308E-3</v>
      </c>
      <c r="I52" s="57">
        <f t="shared" si="4"/>
        <v>0.84813599575508125</v>
      </c>
      <c r="J52" s="57">
        <f t="shared" si="4"/>
        <v>0.23816114932592933</v>
      </c>
      <c r="K52" s="57">
        <f t="shared" si="4"/>
        <v>1.6561471259453474E-2</v>
      </c>
      <c r="L52" s="57">
        <f t="shared" si="4"/>
        <v>0.11217219477579353</v>
      </c>
      <c r="M52" s="57">
        <f t="shared" si="4"/>
        <v>0.14507421433483278</v>
      </c>
      <c r="N52" s="57">
        <f t="shared" si="4"/>
        <v>0.45224969426283312</v>
      </c>
      <c r="O52" s="57">
        <f t="shared" si="4"/>
        <v>0.83834186657269127</v>
      </c>
      <c r="P52" s="57">
        <f t="shared" si="4"/>
        <v>1.7574479263432838</v>
      </c>
      <c r="Q52" s="57">
        <f t="shared" si="4"/>
        <v>0.16591408875344893</v>
      </c>
      <c r="R52" s="57">
        <f t="shared" si="4"/>
        <v>0.2991624782212533</v>
      </c>
      <c r="S52" s="57">
        <f t="shared" si="4"/>
        <v>0.98079349193943444</v>
      </c>
      <c r="T52" s="57">
        <f t="shared" si="4"/>
        <v>3.0008425520449817</v>
      </c>
      <c r="U52" s="57">
        <f t="shared" si="4"/>
        <v>2.5718387052849758</v>
      </c>
      <c r="V52" s="57">
        <f t="shared" si="4"/>
        <v>4.5653884824735185</v>
      </c>
      <c r="W52" s="57">
        <f t="shared" si="4"/>
        <v>3.7776655650945861</v>
      </c>
      <c r="X52" s="57">
        <f t="shared" si="4"/>
        <v>2.6408784192458317</v>
      </c>
      <c r="Y52" s="57">
        <f t="shared" si="4"/>
        <v>2.9931789800905113</v>
      </c>
      <c r="Z52" s="57">
        <f t="shared" si="4"/>
        <v>4.4710365519228388</v>
      </c>
      <c r="AA52" s="57">
        <f t="shared" si="4"/>
        <v>8.7286479364311802</v>
      </c>
      <c r="AB52" s="57">
        <f t="shared" si="4"/>
        <v>8.8835682067926776</v>
      </c>
      <c r="AC52" s="57">
        <f t="shared" si="4"/>
        <v>14.858302165712555</v>
      </c>
      <c r="AD52" s="57">
        <f t="shared" si="4"/>
        <v>3.8615202011810528</v>
      </c>
    </row>
    <row r="53" spans="1:30">
      <c r="A53" s="51" t="s">
        <v>33</v>
      </c>
      <c r="B53" s="51" t="s">
        <v>34</v>
      </c>
      <c r="C53" s="57">
        <f t="shared" si="3"/>
        <v>0</v>
      </c>
      <c r="D53" s="57">
        <f t="shared" si="4"/>
        <v>0</v>
      </c>
      <c r="E53" s="57">
        <f t="shared" si="4"/>
        <v>2.9855358449372411</v>
      </c>
      <c r="F53" s="57">
        <f t="shared" si="4"/>
        <v>9.7337072608071395E-2</v>
      </c>
      <c r="G53" s="57">
        <f t="shared" si="4"/>
        <v>5.9607853510466866E-2</v>
      </c>
      <c r="H53" s="57">
        <f t="shared" si="4"/>
        <v>3.4873564565334081E-2</v>
      </c>
      <c r="I53" s="57">
        <f t="shared" si="4"/>
        <v>6.0293521330079987E-3</v>
      </c>
      <c r="J53" s="57">
        <f t="shared" si="4"/>
        <v>6.7120384351652324E-2</v>
      </c>
      <c r="K53" s="57">
        <f t="shared" si="4"/>
        <v>2.3556432182097946E-4</v>
      </c>
      <c r="L53" s="57">
        <f t="shared" si="4"/>
        <v>1.1485127741060079E-2</v>
      </c>
      <c r="M53" s="57">
        <f t="shared" si="4"/>
        <v>0.12524748041880471</v>
      </c>
      <c r="N53" s="57">
        <f t="shared" si="4"/>
        <v>1.1369517688619846</v>
      </c>
      <c r="O53" s="57">
        <f t="shared" si="4"/>
        <v>1.1966554513435046</v>
      </c>
      <c r="P53" s="57">
        <f t="shared" si="4"/>
        <v>1.790866453999222E-3</v>
      </c>
      <c r="Q53" s="57">
        <f t="shared" si="4"/>
        <v>0.16621072127222536</v>
      </c>
      <c r="R53" s="57">
        <f t="shared" si="4"/>
        <v>0.13309988118177149</v>
      </c>
      <c r="S53" s="57">
        <f t="shared" si="4"/>
        <v>0.30684940804372468</v>
      </c>
      <c r="T53" s="57">
        <f t="shared" si="4"/>
        <v>0.5820691862421038</v>
      </c>
      <c r="U53" s="57">
        <f t="shared" si="4"/>
        <v>0.10411960444600074</v>
      </c>
      <c r="V53" s="57">
        <f t="shared" si="4"/>
        <v>6.5648255589069324E-2</v>
      </c>
      <c r="W53" s="57">
        <f t="shared" si="4"/>
        <v>6.6970713442459015E-2</v>
      </c>
      <c r="X53" s="57">
        <f t="shared" si="4"/>
        <v>1.6644174828232088E-2</v>
      </c>
      <c r="Y53" s="57">
        <f t="shared" si="4"/>
        <v>2.3708457701983066</v>
      </c>
      <c r="Z53" s="57">
        <f t="shared" si="4"/>
        <v>4.6396632035361076</v>
      </c>
      <c r="AA53" s="57">
        <f t="shared" si="4"/>
        <v>5.4734007720914395</v>
      </c>
      <c r="AB53" s="57">
        <f t="shared" si="4"/>
        <v>0.81151219154147891</v>
      </c>
      <c r="AC53" s="57">
        <f t="shared" si="4"/>
        <v>2.0577187538333357</v>
      </c>
      <c r="AD53" s="57">
        <f t="shared" si="4"/>
        <v>1.1813332090981166</v>
      </c>
    </row>
    <row r="54" spans="1:30">
      <c r="A54" s="51" t="s">
        <v>35</v>
      </c>
      <c r="B54" s="51" t="s">
        <v>36</v>
      </c>
      <c r="C54" s="57">
        <f t="shared" si="3"/>
        <v>2.0457554291023112</v>
      </c>
      <c r="D54" s="57">
        <f t="shared" si="4"/>
        <v>7.1363866598398369</v>
      </c>
      <c r="E54" s="57">
        <f t="shared" si="4"/>
        <v>46.161994540658988</v>
      </c>
      <c r="F54" s="57">
        <f t="shared" si="4"/>
        <v>96.426026066266871</v>
      </c>
      <c r="G54" s="57">
        <f t="shared" si="4"/>
        <v>98.311397317928368</v>
      </c>
      <c r="H54" s="57">
        <f t="shared" si="4"/>
        <v>86.201714619424351</v>
      </c>
      <c r="I54" s="57">
        <f t="shared" si="4"/>
        <v>90.683760885614163</v>
      </c>
      <c r="J54" s="57">
        <f t="shared" si="4"/>
        <v>96.564146925573084</v>
      </c>
      <c r="K54" s="57">
        <f t="shared" si="4"/>
        <v>97.99483451089948</v>
      </c>
      <c r="L54" s="57">
        <f t="shared" si="4"/>
        <v>89.324863331955584</v>
      </c>
      <c r="M54" s="57">
        <f t="shared" si="4"/>
        <v>82.14680454124715</v>
      </c>
      <c r="N54" s="57">
        <f t="shared" si="4"/>
        <v>73.380909035889758</v>
      </c>
      <c r="O54" s="57">
        <f t="shared" si="4"/>
        <v>58.072994234493521</v>
      </c>
      <c r="P54" s="57">
        <f t="shared" si="4"/>
        <v>19.407898053040277</v>
      </c>
      <c r="Q54" s="57">
        <f t="shared" si="4"/>
        <v>17.282165819208426</v>
      </c>
      <c r="R54" s="57">
        <f t="shared" si="4"/>
        <v>21.070451233558359</v>
      </c>
      <c r="S54" s="57">
        <f t="shared" si="4"/>
        <v>16.111671529530781</v>
      </c>
      <c r="T54" s="57">
        <f t="shared" si="4"/>
        <v>16.184618749377545</v>
      </c>
      <c r="U54" s="57">
        <f t="shared" si="4"/>
        <v>13.201807995552004</v>
      </c>
      <c r="V54" s="57">
        <f t="shared" si="4"/>
        <v>20.120949232217828</v>
      </c>
      <c r="W54" s="57">
        <f t="shared" si="4"/>
        <v>28.077227387101146</v>
      </c>
      <c r="X54" s="57">
        <f t="shared" si="4"/>
        <v>26.620781047334841</v>
      </c>
      <c r="Y54" s="57">
        <f t="shared" si="4"/>
        <v>16.767305406296551</v>
      </c>
      <c r="Z54" s="57">
        <f t="shared" si="4"/>
        <v>24.652158761320571</v>
      </c>
      <c r="AA54" s="57">
        <f t="shared" si="4"/>
        <v>26.377652496142851</v>
      </c>
      <c r="AB54" s="57">
        <f t="shared" si="4"/>
        <v>23.813395050916537</v>
      </c>
      <c r="AC54" s="57">
        <f t="shared" si="4"/>
        <v>16.800453708856537</v>
      </c>
      <c r="AD54" s="57">
        <f t="shared" si="4"/>
        <v>32.808424123040531</v>
      </c>
    </row>
    <row r="55" spans="1:30">
      <c r="A55" s="51" t="s">
        <v>37</v>
      </c>
      <c r="B55" s="51" t="s">
        <v>38</v>
      </c>
      <c r="C55" s="57">
        <f t="shared" si="3"/>
        <v>7.6483567529903613</v>
      </c>
      <c r="D55" s="57">
        <f t="shared" si="4"/>
        <v>38.032975779719372</v>
      </c>
      <c r="E55" s="57">
        <f t="shared" si="4"/>
        <v>7.7560333913493444</v>
      </c>
      <c r="F55" s="57">
        <f t="shared" si="4"/>
        <v>2.6447776056101022E-4</v>
      </c>
      <c r="G55" s="57">
        <f t="shared" si="4"/>
        <v>4.4886101162766004E-4</v>
      </c>
      <c r="H55" s="57">
        <f t="shared" si="4"/>
        <v>0</v>
      </c>
      <c r="I55" s="57">
        <f t="shared" si="4"/>
        <v>0.4664834662810029</v>
      </c>
      <c r="J55" s="57">
        <f t="shared" si="4"/>
        <v>0.45835280516527321</v>
      </c>
      <c r="K55" s="57">
        <f t="shared" si="4"/>
        <v>0.37487679519504752</v>
      </c>
      <c r="L55" s="57">
        <f t="shared" si="4"/>
        <v>5.9843420049534028</v>
      </c>
      <c r="M55" s="57">
        <f t="shared" si="4"/>
        <v>3.2719616864778573</v>
      </c>
      <c r="N55" s="57">
        <f t="shared" si="4"/>
        <v>2.4748195437646192</v>
      </c>
      <c r="O55" s="57">
        <f t="shared" si="4"/>
        <v>1.60560800092034</v>
      </c>
      <c r="P55" s="57">
        <f t="shared" si="4"/>
        <v>0.81879322029572743</v>
      </c>
      <c r="Q55" s="57">
        <f t="shared" si="4"/>
        <v>2.1030404070555522E-2</v>
      </c>
      <c r="R55" s="57">
        <f t="shared" si="4"/>
        <v>6.6750854688357262E-3</v>
      </c>
      <c r="S55" s="57">
        <f t="shared" si="4"/>
        <v>2.6252181468518378E-4</v>
      </c>
      <c r="T55" s="57">
        <f t="shared" si="4"/>
        <v>0</v>
      </c>
      <c r="U55" s="57">
        <f t="shared" si="4"/>
        <v>2.121017649957581E-3</v>
      </c>
      <c r="V55" s="57">
        <f t="shared" si="4"/>
        <v>0</v>
      </c>
      <c r="W55" s="57">
        <f t="shared" si="4"/>
        <v>2.0043251998271326E-3</v>
      </c>
      <c r="X55" s="57">
        <f t="shared" si="4"/>
        <v>3.3576521032571104E-3</v>
      </c>
      <c r="Y55" s="57">
        <f t="shared" si="4"/>
        <v>0</v>
      </c>
      <c r="Z55" s="57">
        <f t="shared" si="4"/>
        <v>0</v>
      </c>
      <c r="AA55" s="57">
        <f t="shared" si="4"/>
        <v>0</v>
      </c>
      <c r="AB55" s="57">
        <f t="shared" si="4"/>
        <v>0</v>
      </c>
      <c r="AC55" s="57">
        <f t="shared" si="4"/>
        <v>0</v>
      </c>
      <c r="AD55" s="57">
        <f t="shared" si="4"/>
        <v>0.37680859195747174</v>
      </c>
    </row>
    <row r="56" spans="1:30">
      <c r="A56" s="51" t="s">
        <v>39</v>
      </c>
      <c r="B56" s="51" t="s">
        <v>40</v>
      </c>
      <c r="C56" s="57">
        <f t="shared" si="3"/>
        <v>0</v>
      </c>
      <c r="D56" s="57">
        <f t="shared" si="4"/>
        <v>0</v>
      </c>
      <c r="E56" s="57">
        <f t="shared" si="4"/>
        <v>4.6225423271639039E-2</v>
      </c>
      <c r="F56" s="57">
        <f t="shared" si="4"/>
        <v>0</v>
      </c>
      <c r="G56" s="57">
        <f t="shared" si="4"/>
        <v>0</v>
      </c>
      <c r="H56" s="57">
        <f t="shared" si="4"/>
        <v>1.2221719162681796E-5</v>
      </c>
      <c r="I56" s="57">
        <f t="shared" si="4"/>
        <v>1.9667064089706095E-3</v>
      </c>
      <c r="J56" s="57">
        <f t="shared" si="4"/>
        <v>2.8619804148521515E-4</v>
      </c>
      <c r="K56" s="57">
        <f t="shared" si="4"/>
        <v>0</v>
      </c>
      <c r="L56" s="57">
        <f t="shared" si="4"/>
        <v>7.9993934229102767E-3</v>
      </c>
      <c r="M56" s="57">
        <f t="shared" si="4"/>
        <v>2.6067899759229282E-2</v>
      </c>
      <c r="N56" s="57">
        <f t="shared" si="4"/>
        <v>1.1859076723684825E-2</v>
      </c>
      <c r="O56" s="57">
        <f t="shared" si="4"/>
        <v>7.9199217414663275E-3</v>
      </c>
      <c r="P56" s="57">
        <f t="shared" si="4"/>
        <v>6.4714470075159722E-2</v>
      </c>
      <c r="Q56" s="57">
        <f t="shared" si="4"/>
        <v>6.1447110698022875E-2</v>
      </c>
      <c r="R56" s="57">
        <f t="shared" si="4"/>
        <v>2.4791711298831821E-2</v>
      </c>
      <c r="S56" s="57">
        <f t="shared" si="4"/>
        <v>3.5917519509519068E-2</v>
      </c>
      <c r="T56" s="57">
        <f t="shared" si="4"/>
        <v>7.9322972962181243E-2</v>
      </c>
      <c r="U56" s="57">
        <f t="shared" si="4"/>
        <v>0.29722168223070222</v>
      </c>
      <c r="V56" s="57">
        <f t="shared" si="4"/>
        <v>0.58184164991309428</v>
      </c>
      <c r="W56" s="57">
        <f t="shared" si="4"/>
        <v>0.22717482433648825</v>
      </c>
      <c r="X56" s="57">
        <f t="shared" si="4"/>
        <v>0.13211969770697587</v>
      </c>
      <c r="Y56" s="57">
        <f t="shared" si="4"/>
        <v>0.31100097657913212</v>
      </c>
      <c r="Z56" s="57">
        <f t="shared" si="4"/>
        <v>0.25057952263062805</v>
      </c>
      <c r="AA56" s="57">
        <f t="shared" si="4"/>
        <v>0.19740742533222369</v>
      </c>
      <c r="AB56" s="57">
        <f t="shared" si="4"/>
        <v>0.1387284220376972</v>
      </c>
      <c r="AC56" s="57">
        <f t="shared" si="4"/>
        <v>0.20244987326933822</v>
      </c>
      <c r="AD56" s="57">
        <f t="shared" si="4"/>
        <v>0.16310032000383676</v>
      </c>
    </row>
    <row r="57" spans="1:30">
      <c r="A57" s="51" t="s">
        <v>41</v>
      </c>
      <c r="B57" s="51" t="s">
        <v>42</v>
      </c>
      <c r="C57" s="57">
        <f t="shared" si="3"/>
        <v>3.623272558355592</v>
      </c>
      <c r="D57" s="57">
        <f t="shared" si="4"/>
        <v>1.6395379617154145E-2</v>
      </c>
      <c r="E57" s="57">
        <f t="shared" si="4"/>
        <v>3.0715354510898622E-2</v>
      </c>
      <c r="F57" s="57">
        <f t="shared" si="4"/>
        <v>8.8600049787938423E-3</v>
      </c>
      <c r="G57" s="57">
        <f t="shared" si="4"/>
        <v>2.1678653611086397E-3</v>
      </c>
      <c r="H57" s="57">
        <f t="shared" si="4"/>
        <v>3.1598699362424573E-3</v>
      </c>
      <c r="I57" s="57">
        <f t="shared" si="4"/>
        <v>0.15143593844529291</v>
      </c>
      <c r="J57" s="57">
        <f t="shared" si="4"/>
        <v>9.628601767633975E-2</v>
      </c>
      <c r="K57" s="57">
        <f t="shared" si="4"/>
        <v>6.6047971024855379E-2</v>
      </c>
      <c r="L57" s="57">
        <f t="shared" si="4"/>
        <v>1.3389949640622234E-2</v>
      </c>
      <c r="M57" s="57">
        <f t="shared" si="4"/>
        <v>2.4265718581405481E-2</v>
      </c>
      <c r="N57" s="57">
        <f t="shared" si="4"/>
        <v>1.5244515530101932E-3</v>
      </c>
      <c r="O57" s="57">
        <f t="shared" si="4"/>
        <v>9.4313051358368063E-3</v>
      </c>
      <c r="P57" s="57">
        <f t="shared" ref="D57:AD63" si="5">P28/P$34*100</f>
        <v>0.16230904075940727</v>
      </c>
      <c r="Q57" s="57">
        <f t="shared" si="5"/>
        <v>0.77489512738749411</v>
      </c>
      <c r="R57" s="57">
        <f t="shared" si="5"/>
        <v>2.3105227908160181E-2</v>
      </c>
      <c r="S57" s="57">
        <f t="shared" si="5"/>
        <v>0.35756190696657297</v>
      </c>
      <c r="T57" s="57">
        <f t="shared" si="5"/>
        <v>1.3528357430157882</v>
      </c>
      <c r="U57" s="57">
        <f t="shared" si="5"/>
        <v>1.083953954770754</v>
      </c>
      <c r="V57" s="57">
        <f t="shared" si="5"/>
        <v>0.91568939457215071</v>
      </c>
      <c r="W57" s="57">
        <f t="shared" si="5"/>
        <v>2.442793741583305</v>
      </c>
      <c r="X57" s="57">
        <f t="shared" si="5"/>
        <v>0.97815941458297595</v>
      </c>
      <c r="Y57" s="57">
        <f t="shared" si="5"/>
        <v>0.64110408588440526</v>
      </c>
      <c r="Z57" s="57">
        <f t="shared" si="5"/>
        <v>0.33125584604242209</v>
      </c>
      <c r="AA57" s="57">
        <f t="shared" si="5"/>
        <v>0.51970949619558593</v>
      </c>
      <c r="AB57" s="57">
        <f t="shared" si="5"/>
        <v>1.1375610959386782</v>
      </c>
      <c r="AC57" s="57">
        <f t="shared" si="5"/>
        <v>0.77936039904592191</v>
      </c>
      <c r="AD57" s="57">
        <f t="shared" si="5"/>
        <v>0.7230375531164327</v>
      </c>
    </row>
    <row r="58" spans="1:30">
      <c r="A58" s="51" t="s">
        <v>43</v>
      </c>
      <c r="B58" s="51" t="s">
        <v>44</v>
      </c>
      <c r="C58" s="57">
        <f t="shared" si="3"/>
        <v>30.362094994774129</v>
      </c>
      <c r="D58" s="57">
        <f t="shared" si="5"/>
        <v>9.7112856084288719</v>
      </c>
      <c r="E58" s="57">
        <f t="shared" si="5"/>
        <v>25.015979942568723</v>
      </c>
      <c r="F58" s="57">
        <f t="shared" si="5"/>
        <v>2.1197892508964967E-3</v>
      </c>
      <c r="G58" s="57">
        <f t="shared" si="5"/>
        <v>0</v>
      </c>
      <c r="H58" s="57">
        <f t="shared" si="5"/>
        <v>0</v>
      </c>
      <c r="I58" s="57">
        <f t="shared" si="5"/>
        <v>4.6537952603385738E-2</v>
      </c>
      <c r="J58" s="57">
        <f t="shared" si="5"/>
        <v>9.7455263472407509E-3</v>
      </c>
      <c r="K58" s="57">
        <f t="shared" si="5"/>
        <v>0.17208923296458462</v>
      </c>
      <c r="L58" s="57">
        <f t="shared" si="5"/>
        <v>9.7346116352055395E-2</v>
      </c>
      <c r="M58" s="57">
        <f t="shared" si="5"/>
        <v>1.5055065234744413E-2</v>
      </c>
      <c r="N58" s="57">
        <f t="shared" si="5"/>
        <v>0.11432923221366065</v>
      </c>
      <c r="O58" s="57">
        <f t="shared" si="5"/>
        <v>6.2769140209645649E-2</v>
      </c>
      <c r="P58" s="57">
        <f t="shared" si="5"/>
        <v>3.1658841211366964</v>
      </c>
      <c r="Q58" s="57">
        <f t="shared" si="5"/>
        <v>5.9068804254593914</v>
      </c>
      <c r="R58" s="57">
        <f t="shared" si="5"/>
        <v>8.2961370170722937</v>
      </c>
      <c r="S58" s="57">
        <f t="shared" si="5"/>
        <v>4.7932593503396639</v>
      </c>
      <c r="T58" s="57">
        <f t="shared" si="5"/>
        <v>1.8468154948337749</v>
      </c>
      <c r="U58" s="57">
        <f t="shared" si="5"/>
        <v>1.8665047203209317</v>
      </c>
      <c r="V58" s="57">
        <f t="shared" si="5"/>
        <v>2.7413743946589841</v>
      </c>
      <c r="W58" s="57">
        <f t="shared" si="5"/>
        <v>1.4479883749084503</v>
      </c>
      <c r="X58" s="57">
        <f t="shared" si="5"/>
        <v>0.56710652909690329</v>
      </c>
      <c r="Y58" s="57">
        <f t="shared" si="5"/>
        <v>0.16892314042684708</v>
      </c>
      <c r="Z58" s="57">
        <f t="shared" si="5"/>
        <v>0.2262314580809105</v>
      </c>
      <c r="AA58" s="57">
        <f t="shared" si="5"/>
        <v>0.42075228541116572</v>
      </c>
      <c r="AB58" s="57">
        <f t="shared" si="5"/>
        <v>0.15644246469154194</v>
      </c>
      <c r="AC58" s="57">
        <f t="shared" si="5"/>
        <v>0</v>
      </c>
      <c r="AD58" s="57">
        <f t="shared" si="5"/>
        <v>1.2943673924857513</v>
      </c>
    </row>
    <row r="59" spans="1:30">
      <c r="A59" s="51" t="s">
        <v>45</v>
      </c>
      <c r="B59" s="51" t="s">
        <v>46</v>
      </c>
      <c r="C59" s="57">
        <f t="shared" si="3"/>
        <v>0</v>
      </c>
      <c r="D59" s="57">
        <f t="shared" si="5"/>
        <v>1.076416208160869</v>
      </c>
      <c r="E59" s="57">
        <f t="shared" si="5"/>
        <v>0</v>
      </c>
      <c r="F59" s="57">
        <f t="shared" si="5"/>
        <v>0</v>
      </c>
      <c r="G59" s="57">
        <f t="shared" si="5"/>
        <v>4.1837401618443487E-3</v>
      </c>
      <c r="H59" s="57">
        <f t="shared" si="5"/>
        <v>3.7216801448433708E-2</v>
      </c>
      <c r="I59" s="57">
        <f t="shared" si="5"/>
        <v>0</v>
      </c>
      <c r="J59" s="57">
        <f t="shared" si="5"/>
        <v>0</v>
      </c>
      <c r="K59" s="57">
        <f t="shared" si="5"/>
        <v>3.6250916851658513E-4</v>
      </c>
      <c r="L59" s="57">
        <f t="shared" si="5"/>
        <v>3.5148081209601632E-2</v>
      </c>
      <c r="M59" s="57">
        <f t="shared" si="5"/>
        <v>0.2615975618009897</v>
      </c>
      <c r="N59" s="57">
        <f t="shared" si="5"/>
        <v>0.25713203283065744</v>
      </c>
      <c r="O59" s="57">
        <f t="shared" si="5"/>
        <v>6.6976184989861881E-2</v>
      </c>
      <c r="P59" s="57">
        <f t="shared" si="5"/>
        <v>2.8556604043096935E-2</v>
      </c>
      <c r="Q59" s="57">
        <f t="shared" si="5"/>
        <v>3.5440485747320276E-2</v>
      </c>
      <c r="R59" s="57">
        <f t="shared" si="5"/>
        <v>7.5390267578568718E-2</v>
      </c>
      <c r="S59" s="57">
        <f t="shared" si="5"/>
        <v>8.5516481133698627E-2</v>
      </c>
      <c r="T59" s="57">
        <f t="shared" si="5"/>
        <v>8.2814667150422766E-2</v>
      </c>
      <c r="U59" s="57">
        <f t="shared" si="5"/>
        <v>9.3602839289991871E-2</v>
      </c>
      <c r="V59" s="57">
        <f t="shared" si="5"/>
        <v>0.67341487018147761</v>
      </c>
      <c r="W59" s="57">
        <f t="shared" si="5"/>
        <v>1.6468328515808186</v>
      </c>
      <c r="X59" s="57">
        <f t="shared" si="5"/>
        <v>1.2527119686719661</v>
      </c>
      <c r="Y59" s="57">
        <f t="shared" si="5"/>
        <v>8.8346047474210238E-2</v>
      </c>
      <c r="Z59" s="57">
        <f t="shared" si="5"/>
        <v>0.14370787041676472</v>
      </c>
      <c r="AA59" s="57">
        <f t="shared" si="5"/>
        <v>0.22433407664552699</v>
      </c>
      <c r="AB59" s="57">
        <f t="shared" si="5"/>
        <v>9.584303352927714</v>
      </c>
      <c r="AC59" s="57">
        <f t="shared" si="5"/>
        <v>1.9646482173055562</v>
      </c>
      <c r="AD59" s="57">
        <f t="shared" si="5"/>
        <v>1.1736115598649697</v>
      </c>
    </row>
    <row r="60" spans="1:30">
      <c r="A60" s="51" t="s">
        <v>47</v>
      </c>
      <c r="B60" s="51" t="s">
        <v>48</v>
      </c>
      <c r="C60" s="57">
        <f t="shared" si="3"/>
        <v>0</v>
      </c>
      <c r="D60" s="57">
        <f t="shared" si="5"/>
        <v>0</v>
      </c>
      <c r="E60" s="57">
        <f t="shared" si="5"/>
        <v>0</v>
      </c>
      <c r="F60" s="57">
        <f t="shared" si="5"/>
        <v>0</v>
      </c>
      <c r="G60" s="57">
        <f t="shared" si="5"/>
        <v>2.8620444701803281E-4</v>
      </c>
      <c r="H60" s="57">
        <f t="shared" si="5"/>
        <v>0</v>
      </c>
      <c r="I60" s="57">
        <f t="shared" si="5"/>
        <v>2.0021999536026559E-5</v>
      </c>
      <c r="J60" s="57">
        <f t="shared" si="5"/>
        <v>5.7425274748006537E-2</v>
      </c>
      <c r="K60" s="57">
        <f t="shared" si="5"/>
        <v>0</v>
      </c>
      <c r="L60" s="57">
        <f t="shared" si="5"/>
        <v>4.6635160212595293E-4</v>
      </c>
      <c r="M60" s="57">
        <f t="shared" si="5"/>
        <v>3.9918655708792959E-3</v>
      </c>
      <c r="N60" s="57">
        <f t="shared" si="5"/>
        <v>1.630818902250337E-4</v>
      </c>
      <c r="O60" s="57">
        <f t="shared" si="5"/>
        <v>8.6419201782675121E-4</v>
      </c>
      <c r="P60" s="57">
        <f t="shared" si="5"/>
        <v>9.6636761876916762E-4</v>
      </c>
      <c r="Q60" s="57">
        <f t="shared" si="5"/>
        <v>8.178432033640233E-5</v>
      </c>
      <c r="R60" s="57">
        <f t="shared" si="5"/>
        <v>1.6034716180572776E-3</v>
      </c>
      <c r="S60" s="57">
        <f t="shared" si="5"/>
        <v>1.3616901867860808E-2</v>
      </c>
      <c r="T60" s="57">
        <f t="shared" si="5"/>
        <v>2.6137458400697796E-3</v>
      </c>
      <c r="U60" s="57">
        <f t="shared" si="5"/>
        <v>1.7101831812350887E-4</v>
      </c>
      <c r="V60" s="57">
        <f t="shared" si="5"/>
        <v>0</v>
      </c>
      <c r="W60" s="57">
        <f t="shared" si="5"/>
        <v>3.4337528468765771E-3</v>
      </c>
      <c r="X60" s="57">
        <f t="shared" si="5"/>
        <v>0.15936109350907465</v>
      </c>
      <c r="Y60" s="57">
        <f t="shared" si="5"/>
        <v>0</v>
      </c>
      <c r="Z60" s="57">
        <f t="shared" si="5"/>
        <v>0</v>
      </c>
      <c r="AA60" s="57">
        <f t="shared" si="5"/>
        <v>5.0671628286932575E-5</v>
      </c>
      <c r="AB60" s="57">
        <f t="shared" si="5"/>
        <v>0</v>
      </c>
      <c r="AC60" s="57">
        <f t="shared" si="5"/>
        <v>0</v>
      </c>
      <c r="AD60" s="57">
        <f t="shared" si="5"/>
        <v>1.5371935089578768E-2</v>
      </c>
    </row>
    <row r="61" spans="1:30">
      <c r="A61" s="51" t="s">
        <v>49</v>
      </c>
      <c r="B61" s="51" t="s">
        <v>50</v>
      </c>
      <c r="C61" s="57">
        <f t="shared" si="3"/>
        <v>2.0067355707815584</v>
      </c>
      <c r="D61" s="57">
        <f t="shared" si="5"/>
        <v>4.5797149768587002E-2</v>
      </c>
      <c r="E61" s="57">
        <f t="shared" si="5"/>
        <v>0</v>
      </c>
      <c r="F61" s="57">
        <f t="shared" si="5"/>
        <v>6.2152273731837392E-5</v>
      </c>
      <c r="G61" s="57">
        <f t="shared" si="5"/>
        <v>0</v>
      </c>
      <c r="H61" s="57">
        <f t="shared" si="5"/>
        <v>3.4443026731194158E-4</v>
      </c>
      <c r="I61" s="57">
        <f t="shared" si="5"/>
        <v>6.1736015387561889E-3</v>
      </c>
      <c r="J61" s="57">
        <f t="shared" si="5"/>
        <v>8.7933442556327665E-3</v>
      </c>
      <c r="K61" s="57">
        <f t="shared" si="5"/>
        <v>2.0627704616600906E-3</v>
      </c>
      <c r="L61" s="57">
        <f t="shared" si="5"/>
        <v>1.5773220966298549E-2</v>
      </c>
      <c r="M61" s="57">
        <f t="shared" si="5"/>
        <v>6.147287964356392E-3</v>
      </c>
      <c r="N61" s="57">
        <f t="shared" si="5"/>
        <v>6.5067246729162628E-3</v>
      </c>
      <c r="O61" s="57">
        <f t="shared" si="5"/>
        <v>4.2918795965403746E-3</v>
      </c>
      <c r="P61" s="57">
        <f t="shared" si="5"/>
        <v>3.2689472536142211E-3</v>
      </c>
      <c r="Q61" s="57">
        <f t="shared" si="5"/>
        <v>4.3653367124896418E-5</v>
      </c>
      <c r="R61" s="57">
        <f t="shared" si="5"/>
        <v>6.6196020218441251E-4</v>
      </c>
      <c r="S61" s="57">
        <f t="shared" si="5"/>
        <v>4.7511215465034513E-4</v>
      </c>
      <c r="T61" s="57">
        <f t="shared" si="5"/>
        <v>3.5408570310400526E-3</v>
      </c>
      <c r="U61" s="57">
        <f t="shared" si="5"/>
        <v>8.7231976235597705E-4</v>
      </c>
      <c r="V61" s="57">
        <f t="shared" si="5"/>
        <v>5.8540092725689087E-3</v>
      </c>
      <c r="W61" s="57">
        <f t="shared" si="5"/>
        <v>1.6113572523588397E-3</v>
      </c>
      <c r="X61" s="57">
        <f t="shared" si="5"/>
        <v>2.9722027889665273E-3</v>
      </c>
      <c r="Y61" s="57">
        <f t="shared" si="5"/>
        <v>1.5719406648522376E-2</v>
      </c>
      <c r="Z61" s="57">
        <f t="shared" si="5"/>
        <v>5.0454499440207219E-4</v>
      </c>
      <c r="AA61" s="57">
        <f t="shared" si="5"/>
        <v>0</v>
      </c>
      <c r="AB61" s="57">
        <f t="shared" si="5"/>
        <v>0</v>
      </c>
      <c r="AC61" s="57">
        <f t="shared" si="5"/>
        <v>0</v>
      </c>
      <c r="AD61" s="57">
        <f t="shared" si="5"/>
        <v>3.845673756515447E-3</v>
      </c>
    </row>
    <row r="62" spans="1:30">
      <c r="A62" s="51" t="s">
        <v>51</v>
      </c>
      <c r="B62" s="51" t="s">
        <v>52</v>
      </c>
      <c r="C62" s="57">
        <f t="shared" si="3"/>
        <v>5.3489722448031589</v>
      </c>
      <c r="D62" s="57">
        <f t="shared" si="5"/>
        <v>11.480521098288927</v>
      </c>
      <c r="E62" s="57">
        <f t="shared" si="5"/>
        <v>0.24072778119153568</v>
      </c>
      <c r="F62" s="57">
        <f t="shared" si="5"/>
        <v>6.7127100407989998E-2</v>
      </c>
      <c r="G62" s="57">
        <f t="shared" si="5"/>
        <v>1.0987762031170563E-2</v>
      </c>
      <c r="H62" s="57">
        <f t="shared" si="5"/>
        <v>0.32141510353054403</v>
      </c>
      <c r="I62" s="57">
        <f t="shared" si="5"/>
        <v>7.1521230707170966</v>
      </c>
      <c r="J62" s="57">
        <f t="shared" si="5"/>
        <v>0.69099196253254636</v>
      </c>
      <c r="K62" s="57">
        <f t="shared" si="5"/>
        <v>0.56329893205731874</v>
      </c>
      <c r="L62" s="57">
        <f t="shared" si="5"/>
        <v>0.77413975700521465</v>
      </c>
      <c r="M62" s="57">
        <f t="shared" si="5"/>
        <v>1.3476868452964439</v>
      </c>
      <c r="N62" s="57">
        <f t="shared" si="5"/>
        <v>2.8417857952473762</v>
      </c>
      <c r="O62" s="57">
        <f t="shared" si="5"/>
        <v>2.2101579492314687</v>
      </c>
      <c r="P62" s="57">
        <f t="shared" si="5"/>
        <v>3.5985035099750555</v>
      </c>
      <c r="Q62" s="57">
        <f t="shared" si="5"/>
        <v>5.3770821242643594</v>
      </c>
      <c r="R62" s="57">
        <f t="shared" si="5"/>
        <v>6.6611941208920129</v>
      </c>
      <c r="S62" s="57">
        <f t="shared" si="5"/>
        <v>7.6273905693787016</v>
      </c>
      <c r="T62" s="57">
        <f t="shared" si="5"/>
        <v>5.3792770976132029</v>
      </c>
      <c r="U62" s="57">
        <f t="shared" si="5"/>
        <v>7.3166749814609053</v>
      </c>
      <c r="V62" s="57">
        <f t="shared" si="5"/>
        <v>9.9240326784778485</v>
      </c>
      <c r="W62" s="57">
        <f t="shared" si="5"/>
        <v>8.8091675993782026</v>
      </c>
      <c r="X62" s="57">
        <f t="shared" si="5"/>
        <v>7.3107257618439201</v>
      </c>
      <c r="Y62" s="57">
        <f t="shared" si="5"/>
        <v>6.1147881060486649</v>
      </c>
      <c r="Z62" s="57">
        <f t="shared" si="5"/>
        <v>7.3083541951659923</v>
      </c>
      <c r="AA62" s="57">
        <f t="shared" si="5"/>
        <v>10.175120237509958</v>
      </c>
      <c r="AB62" s="57">
        <f t="shared" si="5"/>
        <v>8.3578917444244993</v>
      </c>
      <c r="AC62" s="57">
        <f t="shared" si="5"/>
        <v>9.0159325226716724</v>
      </c>
      <c r="AD62" s="57">
        <f t="shared" si="5"/>
        <v>6.3347168532362206</v>
      </c>
    </row>
    <row r="63" spans="1:30">
      <c r="B63" s="51" t="s">
        <v>53</v>
      </c>
      <c r="C63" s="57">
        <f t="shared" si="3"/>
        <v>100</v>
      </c>
      <c r="D63" s="57">
        <f t="shared" si="5"/>
        <v>100</v>
      </c>
      <c r="E63" s="57">
        <f t="shared" si="5"/>
        <v>100</v>
      </c>
      <c r="F63" s="57">
        <f t="shared" si="5"/>
        <v>100</v>
      </c>
      <c r="G63" s="57">
        <f t="shared" si="5"/>
        <v>100</v>
      </c>
      <c r="H63" s="57">
        <f t="shared" si="5"/>
        <v>100</v>
      </c>
      <c r="I63" s="57">
        <f t="shared" si="5"/>
        <v>100</v>
      </c>
      <c r="J63" s="57">
        <f t="shared" si="5"/>
        <v>100</v>
      </c>
      <c r="K63" s="57">
        <f t="shared" si="5"/>
        <v>100</v>
      </c>
      <c r="L63" s="57">
        <f t="shared" si="5"/>
        <v>100</v>
      </c>
      <c r="M63" s="57">
        <f t="shared" si="5"/>
        <v>100</v>
      </c>
      <c r="N63" s="57">
        <f t="shared" si="5"/>
        <v>100</v>
      </c>
      <c r="O63" s="57">
        <f t="shared" si="5"/>
        <v>100</v>
      </c>
      <c r="P63" s="57">
        <f t="shared" si="5"/>
        <v>100</v>
      </c>
      <c r="Q63" s="57">
        <f t="shared" si="5"/>
        <v>100</v>
      </c>
      <c r="R63" s="57">
        <f t="shared" si="5"/>
        <v>100</v>
      </c>
      <c r="S63" s="57">
        <f t="shared" si="5"/>
        <v>100</v>
      </c>
      <c r="T63" s="57">
        <f t="shared" si="5"/>
        <v>100</v>
      </c>
      <c r="U63" s="57">
        <f t="shared" si="5"/>
        <v>100</v>
      </c>
      <c r="V63" s="57">
        <f t="shared" si="5"/>
        <v>100</v>
      </c>
      <c r="W63" s="57">
        <f t="shared" si="5"/>
        <v>100</v>
      </c>
      <c r="X63" s="57">
        <f t="shared" si="5"/>
        <v>100</v>
      </c>
      <c r="Y63" s="57">
        <f t="shared" si="5"/>
        <v>100</v>
      </c>
      <c r="Z63" s="57">
        <f t="shared" si="5"/>
        <v>100</v>
      </c>
      <c r="AA63" s="57">
        <f t="shared" si="5"/>
        <v>100</v>
      </c>
      <c r="AB63" s="57">
        <f t="shared" si="5"/>
        <v>100</v>
      </c>
      <c r="AC63" s="57">
        <f t="shared" si="5"/>
        <v>100</v>
      </c>
      <c r="AD63" s="57">
        <f t="shared" si="5"/>
        <v>100</v>
      </c>
    </row>
    <row r="64" spans="1:30">
      <c r="B64" s="51"/>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row>
    <row r="65" spans="1:30">
      <c r="A65" s="54"/>
      <c r="B65" s="54"/>
      <c r="C65" s="142" t="s">
        <v>62</v>
      </c>
      <c r="D65" s="142"/>
      <c r="E65" s="142"/>
      <c r="F65" s="142"/>
      <c r="G65" s="142"/>
      <c r="H65" s="142"/>
      <c r="I65" s="142"/>
      <c r="J65" s="142"/>
      <c r="K65" s="142"/>
      <c r="L65" s="142"/>
      <c r="M65" s="142"/>
      <c r="N65" s="142"/>
      <c r="O65" s="142"/>
      <c r="P65" s="142"/>
      <c r="Q65" s="142"/>
      <c r="R65" s="142"/>
      <c r="S65" s="142"/>
      <c r="T65" s="142"/>
      <c r="U65" s="142"/>
      <c r="V65" s="142"/>
      <c r="W65" s="142"/>
      <c r="X65" s="142"/>
      <c r="Y65" s="142"/>
      <c r="Z65" s="142"/>
      <c r="AA65" s="142"/>
      <c r="AB65" s="142"/>
      <c r="AC65" s="142"/>
      <c r="AD65" s="142"/>
    </row>
    <row r="66" spans="1:30">
      <c r="A66" s="54"/>
      <c r="B66" s="54"/>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32"/>
      <c r="AC66" s="133"/>
      <c r="AD66" s="115"/>
    </row>
    <row r="67" spans="1:30">
      <c r="A67" s="49" t="s">
        <v>3</v>
      </c>
      <c r="B67" s="49" t="s">
        <v>4</v>
      </c>
      <c r="C67" s="119" t="s">
        <v>57</v>
      </c>
      <c r="D67" s="119" t="str">
        <f>IF(C9=0,"--",(D9/C9*100-100))</f>
        <v>--</v>
      </c>
      <c r="E67" s="119" t="str">
        <f t="shared" ref="E67:AC77" si="6">IF(D9=0,"--",(E9/D9*100-100))</f>
        <v>--</v>
      </c>
      <c r="F67" s="119" t="str">
        <f t="shared" si="6"/>
        <v>--</v>
      </c>
      <c r="G67" s="119">
        <f t="shared" si="6"/>
        <v>-61.843646072415567</v>
      </c>
      <c r="H67" s="119">
        <f t="shared" si="6"/>
        <v>46.710041738276431</v>
      </c>
      <c r="I67" s="119">
        <f t="shared" si="6"/>
        <v>107.09564053217306</v>
      </c>
      <c r="J67" s="119">
        <f t="shared" si="6"/>
        <v>-97.25252525252526</v>
      </c>
      <c r="K67" s="119">
        <f t="shared" si="6"/>
        <v>83.529411764705884</v>
      </c>
      <c r="L67" s="119">
        <f t="shared" si="6"/>
        <v>-97.676282051282044</v>
      </c>
      <c r="M67" s="119">
        <f t="shared" si="6"/>
        <v>29468.965517241377</v>
      </c>
      <c r="N67" s="119">
        <f t="shared" si="6"/>
        <v>-72.886297376093296</v>
      </c>
      <c r="O67" s="119">
        <f t="shared" si="6"/>
        <v>-85.677419354838705</v>
      </c>
      <c r="P67" s="119">
        <f t="shared" si="6"/>
        <v>36811.111111111109</v>
      </c>
      <c r="Q67" s="119">
        <f t="shared" si="6"/>
        <v>-93.257887628748563</v>
      </c>
      <c r="R67" s="119">
        <f t="shared" si="6"/>
        <v>5922.4568601423925</v>
      </c>
      <c r="S67" s="119">
        <f t="shared" si="6"/>
        <v>-59.184380892079638</v>
      </c>
      <c r="T67" s="119">
        <f t="shared" si="6"/>
        <v>-80.111240384284969</v>
      </c>
      <c r="U67" s="119">
        <f t="shared" si="6"/>
        <v>55.93375129584831</v>
      </c>
      <c r="V67" s="119">
        <f t="shared" si="6"/>
        <v>-7.7071626434507294</v>
      </c>
      <c r="W67" s="119">
        <f t="shared" si="6"/>
        <v>311.10691867046273</v>
      </c>
      <c r="X67" s="119">
        <f t="shared" si="6"/>
        <v>57.05381727158948</v>
      </c>
      <c r="Y67" s="119">
        <f t="shared" si="6"/>
        <v>430.37921893013299</v>
      </c>
      <c r="Z67" s="119">
        <f t="shared" si="6"/>
        <v>-13.763419318810719</v>
      </c>
      <c r="AA67" s="119">
        <f t="shared" si="6"/>
        <v>67.915674273033545</v>
      </c>
      <c r="AB67" s="119">
        <f t="shared" si="6"/>
        <v>60.0140561992024</v>
      </c>
      <c r="AC67" s="119">
        <f t="shared" si="6"/>
        <v>-69.332903626312259</v>
      </c>
      <c r="AD67" s="116">
        <f>IFERROR((POWER(AC9/F9,1/24)*100)-100,"--")</f>
        <v>19.10750493290854</v>
      </c>
    </row>
    <row r="68" spans="1:30">
      <c r="A68" s="51" t="s">
        <v>5</v>
      </c>
      <c r="B68" s="51" t="s">
        <v>6</v>
      </c>
      <c r="C68" s="119" t="s">
        <v>57</v>
      </c>
      <c r="D68" s="119">
        <f t="shared" ref="D68:S92" si="7">IF(C10=0,"--",(D10/C10*100-100))</f>
        <v>9359.3589743589746</v>
      </c>
      <c r="E68" s="119">
        <f t="shared" si="7"/>
        <v>335.42889283439274</v>
      </c>
      <c r="F68" s="119">
        <f t="shared" si="7"/>
        <v>174.52349640881181</v>
      </c>
      <c r="G68" s="119">
        <f t="shared" si="7"/>
        <v>-83.313292935065135</v>
      </c>
      <c r="H68" s="119">
        <f t="shared" si="7"/>
        <v>5611.1145840057343</v>
      </c>
      <c r="I68" s="119">
        <f t="shared" si="7"/>
        <v>-96.881024964149887</v>
      </c>
      <c r="J68" s="119">
        <f t="shared" si="7"/>
        <v>100.4030073926013</v>
      </c>
      <c r="K68" s="119">
        <f t="shared" si="7"/>
        <v>-58.509377774859168</v>
      </c>
      <c r="L68" s="119">
        <f t="shared" si="7"/>
        <v>1074.7360960101296</v>
      </c>
      <c r="M68" s="119">
        <f t="shared" si="7"/>
        <v>99.629918835204052</v>
      </c>
      <c r="N68" s="119">
        <f t="shared" si="7"/>
        <v>274.14230611038215</v>
      </c>
      <c r="O68" s="119">
        <f t="shared" si="7"/>
        <v>220.78973976561588</v>
      </c>
      <c r="P68" s="119">
        <f t="shared" si="7"/>
        <v>80.080041750056409</v>
      </c>
      <c r="Q68" s="119">
        <f t="shared" si="7"/>
        <v>-1.4630115143932017</v>
      </c>
      <c r="R68" s="119">
        <f t="shared" si="7"/>
        <v>13.3716954554274</v>
      </c>
      <c r="S68" s="119">
        <f t="shared" si="7"/>
        <v>3.7043549459844911</v>
      </c>
      <c r="T68" s="119">
        <f t="shared" si="6"/>
        <v>147.93825167158076</v>
      </c>
      <c r="U68" s="119">
        <f t="shared" si="6"/>
        <v>-16.128792040902567</v>
      </c>
      <c r="V68" s="119">
        <f t="shared" si="6"/>
        <v>-48.922135396119018</v>
      </c>
      <c r="W68" s="119">
        <f t="shared" si="6"/>
        <v>-6.5898865685756363</v>
      </c>
      <c r="X68" s="119">
        <f t="shared" si="6"/>
        <v>103.64392383854337</v>
      </c>
      <c r="Y68" s="119">
        <f t="shared" si="6"/>
        <v>63.245344928745851</v>
      </c>
      <c r="Z68" s="119">
        <f t="shared" si="6"/>
        <v>-53.3297588626994</v>
      </c>
      <c r="AA68" s="119">
        <f t="shared" si="6"/>
        <v>-31.655674366306556</v>
      </c>
      <c r="AB68" s="119">
        <f t="shared" si="6"/>
        <v>10.545632017487478</v>
      </c>
      <c r="AC68" s="119">
        <f t="shared" si="6"/>
        <v>-16.496094972974447</v>
      </c>
      <c r="AD68" s="116">
        <f>IFERROR((POWER(AC10/C10,1/27)*100)-100,"--")</f>
        <v>55.840805962512206</v>
      </c>
    </row>
    <row r="69" spans="1:30">
      <c r="A69" s="51" t="s">
        <v>7</v>
      </c>
      <c r="B69" s="51" t="s">
        <v>8</v>
      </c>
      <c r="C69" s="119" t="s">
        <v>57</v>
      </c>
      <c r="D69" s="119">
        <f t="shared" si="7"/>
        <v>236.66666666666669</v>
      </c>
      <c r="E69" s="119">
        <f t="shared" si="6"/>
        <v>-100</v>
      </c>
      <c r="F69" s="119" t="str">
        <f t="shared" si="6"/>
        <v>--</v>
      </c>
      <c r="G69" s="119">
        <f t="shared" si="6"/>
        <v>394.38116932422179</v>
      </c>
      <c r="H69" s="119">
        <f t="shared" si="6"/>
        <v>35140.546767009677</v>
      </c>
      <c r="I69" s="119">
        <f t="shared" si="6"/>
        <v>-87.582806278633541</v>
      </c>
      <c r="J69" s="119">
        <f t="shared" si="6"/>
        <v>174.30242108144915</v>
      </c>
      <c r="K69" s="119">
        <f t="shared" si="6"/>
        <v>-68.341552296404728</v>
      </c>
      <c r="L69" s="119">
        <f t="shared" si="6"/>
        <v>261.00582412830062</v>
      </c>
      <c r="M69" s="119">
        <f t="shared" si="6"/>
        <v>808.53283206280366</v>
      </c>
      <c r="N69" s="119">
        <f t="shared" si="6"/>
        <v>66.709427050292618</v>
      </c>
      <c r="O69" s="119">
        <f t="shared" si="6"/>
        <v>30.809464498889383</v>
      </c>
      <c r="P69" s="119">
        <f t="shared" si="6"/>
        <v>-40.492599296369058</v>
      </c>
      <c r="Q69" s="119">
        <f t="shared" si="6"/>
        <v>-46.979290975557895</v>
      </c>
      <c r="R69" s="119">
        <f t="shared" si="6"/>
        <v>-18.208409689755328</v>
      </c>
      <c r="S69" s="119">
        <f t="shared" si="6"/>
        <v>528.07957162164166</v>
      </c>
      <c r="T69" s="119">
        <f t="shared" si="6"/>
        <v>-14.45060992750345</v>
      </c>
      <c r="U69" s="119">
        <f t="shared" si="6"/>
        <v>11.451581083280061</v>
      </c>
      <c r="V69" s="119">
        <f t="shared" si="6"/>
        <v>17.506845308907955</v>
      </c>
      <c r="W69" s="119">
        <f t="shared" si="6"/>
        <v>-1.9611549797215702</v>
      </c>
      <c r="X69" s="119">
        <f t="shared" si="6"/>
        <v>-5.5262708939205964</v>
      </c>
      <c r="Y69" s="119">
        <f t="shared" si="6"/>
        <v>46.448703207062721</v>
      </c>
      <c r="Z69" s="119">
        <f t="shared" si="6"/>
        <v>15.166106306595537</v>
      </c>
      <c r="AA69" s="119">
        <f t="shared" si="6"/>
        <v>-59.119502117206636</v>
      </c>
      <c r="AB69" s="119">
        <f t="shared" si="6"/>
        <v>52.578075511488919</v>
      </c>
      <c r="AC69" s="119">
        <f t="shared" si="6"/>
        <v>-9.5449954817112825E-2</v>
      </c>
      <c r="AD69" s="116">
        <f t="shared" ref="AD69:AD92" si="8">IFERROR((POWER(AC11/C11,1/27)*100)-100,"--")</f>
        <v>47.294846218775263</v>
      </c>
    </row>
    <row r="70" spans="1:30">
      <c r="A70" s="51" t="s">
        <v>9</v>
      </c>
      <c r="B70" s="51" t="s">
        <v>10</v>
      </c>
      <c r="C70" s="119" t="s">
        <v>57</v>
      </c>
      <c r="D70" s="119" t="str">
        <f t="shared" si="7"/>
        <v>--</v>
      </c>
      <c r="E70" s="119">
        <f t="shared" si="6"/>
        <v>-83.617747440273035</v>
      </c>
      <c r="F70" s="119">
        <f t="shared" si="6"/>
        <v>-77.5</v>
      </c>
      <c r="G70" s="119">
        <f t="shared" si="6"/>
        <v>130587.77777777778</v>
      </c>
      <c r="H70" s="119">
        <f t="shared" si="6"/>
        <v>-93.6980136429205</v>
      </c>
      <c r="I70" s="119">
        <f t="shared" si="6"/>
        <v>-53.379502630750551</v>
      </c>
      <c r="J70" s="119">
        <f t="shared" si="6"/>
        <v>-36.211054306935466</v>
      </c>
      <c r="K70" s="119">
        <f t="shared" si="6"/>
        <v>503.88628459095719</v>
      </c>
      <c r="L70" s="119">
        <f t="shared" si="6"/>
        <v>-96.076123701014154</v>
      </c>
      <c r="M70" s="119">
        <f t="shared" si="6"/>
        <v>786.98149329929811</v>
      </c>
      <c r="N70" s="119">
        <f t="shared" si="6"/>
        <v>-52.8886970285632</v>
      </c>
      <c r="O70" s="119">
        <f t="shared" si="6"/>
        <v>523.01466096518016</v>
      </c>
      <c r="P70" s="119">
        <f t="shared" si="6"/>
        <v>944.71871552886387</v>
      </c>
      <c r="Q70" s="119">
        <f t="shared" si="6"/>
        <v>-6.9651542845612084</v>
      </c>
      <c r="R70" s="119">
        <f t="shared" si="6"/>
        <v>80.609470679027879</v>
      </c>
      <c r="S70" s="119">
        <f t="shared" si="6"/>
        <v>61.621686535005495</v>
      </c>
      <c r="T70" s="119">
        <f t="shared" si="6"/>
        <v>525.71505836673362</v>
      </c>
      <c r="U70" s="119">
        <f t="shared" si="6"/>
        <v>-87.574787667232329</v>
      </c>
      <c r="V70" s="119">
        <f t="shared" si="6"/>
        <v>-0.48341121625151118</v>
      </c>
      <c r="W70" s="119">
        <f t="shared" si="6"/>
        <v>138.14339395089914</v>
      </c>
      <c r="X70" s="119">
        <f t="shared" si="6"/>
        <v>182.68824797686949</v>
      </c>
      <c r="Y70" s="119">
        <f t="shared" si="6"/>
        <v>93.657003236256685</v>
      </c>
      <c r="Z70" s="119">
        <f t="shared" si="6"/>
        <v>-3.2967392529585879</v>
      </c>
      <c r="AA70" s="119">
        <f t="shared" si="6"/>
        <v>-26.751620170379425</v>
      </c>
      <c r="AB70" s="119">
        <f t="shared" si="6"/>
        <v>133.01721320187903</v>
      </c>
      <c r="AC70" s="119">
        <f t="shared" si="6"/>
        <v>-47.258769693560673</v>
      </c>
      <c r="AD70" s="116">
        <f>IFERROR((POWER(AC12/D12,1/26)*100)-100,"--")</f>
        <v>32.085307343779959</v>
      </c>
    </row>
    <row r="71" spans="1:30">
      <c r="A71" s="51" t="s">
        <v>11</v>
      </c>
      <c r="B71" s="51" t="s">
        <v>12</v>
      </c>
      <c r="C71" s="119" t="s">
        <v>57</v>
      </c>
      <c r="D71" s="119" t="str">
        <f t="shared" si="7"/>
        <v>--</v>
      </c>
      <c r="E71" s="119">
        <f t="shared" si="6"/>
        <v>155.42279411764704</v>
      </c>
      <c r="F71" s="119">
        <f t="shared" si="6"/>
        <v>1307.3407700611731</v>
      </c>
      <c r="G71" s="119">
        <f t="shared" si="6"/>
        <v>118.71388391715675</v>
      </c>
      <c r="H71" s="119">
        <f t="shared" si="6"/>
        <v>2591.0181320801039</v>
      </c>
      <c r="I71" s="119">
        <f t="shared" si="6"/>
        <v>-94.859744468627682</v>
      </c>
      <c r="J71" s="119">
        <f t="shared" si="6"/>
        <v>572.68301752843934</v>
      </c>
      <c r="K71" s="119">
        <f t="shared" si="6"/>
        <v>-70.591331922827578</v>
      </c>
      <c r="L71" s="119">
        <f t="shared" si="6"/>
        <v>50.969142105240678</v>
      </c>
      <c r="M71" s="119">
        <f t="shared" si="6"/>
        <v>1091.7598152686357</v>
      </c>
      <c r="N71" s="119">
        <f t="shared" si="6"/>
        <v>60.534922093917544</v>
      </c>
      <c r="O71" s="119">
        <f t="shared" si="6"/>
        <v>19.662362192611965</v>
      </c>
      <c r="P71" s="119">
        <f t="shared" si="6"/>
        <v>69.422816230202557</v>
      </c>
      <c r="Q71" s="119">
        <f t="shared" si="6"/>
        <v>25.826663089780411</v>
      </c>
      <c r="R71" s="119">
        <f t="shared" si="6"/>
        <v>15.814424039997093</v>
      </c>
      <c r="S71" s="119">
        <f t="shared" si="6"/>
        <v>-22.660392674715382</v>
      </c>
      <c r="T71" s="119">
        <f t="shared" si="6"/>
        <v>94.91654596388787</v>
      </c>
      <c r="U71" s="119">
        <f t="shared" si="6"/>
        <v>-5.7040457955537391</v>
      </c>
      <c r="V71" s="119">
        <f t="shared" si="6"/>
        <v>-17.290988513445399</v>
      </c>
      <c r="W71" s="119">
        <f t="shared" si="6"/>
        <v>11.942482530138435</v>
      </c>
      <c r="X71" s="119">
        <f t="shared" si="6"/>
        <v>-4.6873626382195965</v>
      </c>
      <c r="Y71" s="119">
        <f t="shared" si="6"/>
        <v>-0.36466520338679231</v>
      </c>
      <c r="Z71" s="119">
        <f t="shared" si="6"/>
        <v>-38.42308526732824</v>
      </c>
      <c r="AA71" s="119">
        <f t="shared" si="6"/>
        <v>-41.917763983462606</v>
      </c>
      <c r="AB71" s="119">
        <f t="shared" si="6"/>
        <v>-75.91200506601659</v>
      </c>
      <c r="AC71" s="119">
        <f t="shared" si="6"/>
        <v>-84.131213093411446</v>
      </c>
      <c r="AD71" s="116">
        <f>IFERROR((POWER(AC13/D13,1/26)*100)-100,"--")</f>
        <v>24.74381611623599</v>
      </c>
    </row>
    <row r="72" spans="1:30">
      <c r="A72" s="51" t="s">
        <v>13</v>
      </c>
      <c r="B72" s="51" t="s">
        <v>14</v>
      </c>
      <c r="C72" s="119" t="s">
        <v>57</v>
      </c>
      <c r="D72" s="119" t="str">
        <f t="shared" si="7"/>
        <v>--</v>
      </c>
      <c r="E72" s="119">
        <f t="shared" si="6"/>
        <v>155.42279411764704</v>
      </c>
      <c r="F72" s="119">
        <f t="shared" si="6"/>
        <v>1307.3407700611731</v>
      </c>
      <c r="G72" s="119">
        <f t="shared" si="6"/>
        <v>341.65430836103303</v>
      </c>
      <c r="H72" s="119">
        <f t="shared" si="6"/>
        <v>1232.6328221338383</v>
      </c>
      <c r="I72" s="119">
        <f t="shared" si="6"/>
        <v>-94.859744468627682</v>
      </c>
      <c r="J72" s="119">
        <f t="shared" si="6"/>
        <v>459.81305251770596</v>
      </c>
      <c r="K72" s="119">
        <f t="shared" si="6"/>
        <v>-64.661932238496831</v>
      </c>
      <c r="L72" s="119">
        <f t="shared" si="6"/>
        <v>52.935195430485379</v>
      </c>
      <c r="M72" s="119">
        <f t="shared" si="6"/>
        <v>1075.9676518241242</v>
      </c>
      <c r="N72" s="119">
        <f t="shared" si="6"/>
        <v>59.937444904410711</v>
      </c>
      <c r="O72" s="119">
        <f t="shared" si="6"/>
        <v>12.85478408889557</v>
      </c>
      <c r="P72" s="119">
        <f t="shared" si="6"/>
        <v>-47.640205479100509</v>
      </c>
      <c r="Q72" s="119">
        <f t="shared" si="6"/>
        <v>-22.30647732351126</v>
      </c>
      <c r="R72" s="119">
        <f t="shared" si="6"/>
        <v>-48.191346843490756</v>
      </c>
      <c r="S72" s="119">
        <f t="shared" si="6"/>
        <v>119.02812165339211</v>
      </c>
      <c r="T72" s="119">
        <f t="shared" si="6"/>
        <v>433.70259890471891</v>
      </c>
      <c r="U72" s="119">
        <f t="shared" si="6"/>
        <v>8.4862566282311747</v>
      </c>
      <c r="V72" s="119">
        <f t="shared" si="6"/>
        <v>-12.636044794874635</v>
      </c>
      <c r="W72" s="119">
        <f t="shared" si="6"/>
        <v>9.8489228903049622</v>
      </c>
      <c r="X72" s="119">
        <f t="shared" si="6"/>
        <v>15.764415730198138</v>
      </c>
      <c r="Y72" s="119">
        <f t="shared" si="6"/>
        <v>-0.46914214754436045</v>
      </c>
      <c r="Z72" s="119">
        <f t="shared" si="6"/>
        <v>3.9825337824839693</v>
      </c>
      <c r="AA72" s="119">
        <f t="shared" si="6"/>
        <v>-47.824542470434828</v>
      </c>
      <c r="AB72" s="119">
        <f t="shared" si="6"/>
        <v>134.4816355609837</v>
      </c>
      <c r="AC72" s="119">
        <f t="shared" si="6"/>
        <v>66.122850513658847</v>
      </c>
      <c r="AD72" s="116">
        <f>IFERROR((POWER(AC14/D14,1/26)*100)-100,"--")</f>
        <v>50.816631277641363</v>
      </c>
    </row>
    <row r="73" spans="1:30">
      <c r="A73" s="51" t="s">
        <v>15</v>
      </c>
      <c r="B73" s="51" t="s">
        <v>16</v>
      </c>
      <c r="C73" s="119" t="s">
        <v>57</v>
      </c>
      <c r="D73" s="119">
        <f t="shared" si="7"/>
        <v>-100</v>
      </c>
      <c r="E73" s="119" t="str">
        <f t="shared" si="6"/>
        <v>--</v>
      </c>
      <c r="F73" s="119">
        <f t="shared" si="6"/>
        <v>-100</v>
      </c>
      <c r="G73" s="119" t="str">
        <f t="shared" si="6"/>
        <v>--</v>
      </c>
      <c r="H73" s="119" t="str">
        <f t="shared" si="6"/>
        <v>--</v>
      </c>
      <c r="I73" s="119" t="str">
        <f t="shared" si="6"/>
        <v>--</v>
      </c>
      <c r="J73" s="119">
        <f t="shared" si="6"/>
        <v>-83.912204534491082</v>
      </c>
      <c r="K73" s="119">
        <f t="shared" si="6"/>
        <v>-98.800599700149931</v>
      </c>
      <c r="L73" s="119">
        <f t="shared" si="6"/>
        <v>25.000000000000028</v>
      </c>
      <c r="M73" s="119">
        <f t="shared" si="6"/>
        <v>59949.999999999985</v>
      </c>
      <c r="N73" s="119">
        <f t="shared" si="6"/>
        <v>18351.024146544551</v>
      </c>
      <c r="O73" s="119">
        <f t="shared" si="6"/>
        <v>63.067517220465277</v>
      </c>
      <c r="P73" s="119">
        <f t="shared" si="6"/>
        <v>-99.928269467699678</v>
      </c>
      <c r="Q73" s="119">
        <f t="shared" si="6"/>
        <v>3936.6512345679012</v>
      </c>
      <c r="R73" s="119">
        <f t="shared" si="6"/>
        <v>81.900028672464856</v>
      </c>
      <c r="S73" s="119">
        <f t="shared" si="6"/>
        <v>-79.027122455627833</v>
      </c>
      <c r="T73" s="119">
        <f t="shared" si="6"/>
        <v>608.8986872432107</v>
      </c>
      <c r="U73" s="119">
        <f t="shared" si="6"/>
        <v>525.01307586830831</v>
      </c>
      <c r="V73" s="119">
        <f t="shared" si="6"/>
        <v>2.5911446700766021</v>
      </c>
      <c r="W73" s="119">
        <f t="shared" si="6"/>
        <v>25.845409030482998</v>
      </c>
      <c r="X73" s="119">
        <f t="shared" si="6"/>
        <v>-31.45554463580288</v>
      </c>
      <c r="Y73" s="119">
        <f t="shared" si="6"/>
        <v>45.43234519120918</v>
      </c>
      <c r="Z73" s="119">
        <f t="shared" si="6"/>
        <v>-39.103310414515747</v>
      </c>
      <c r="AA73" s="119">
        <f t="shared" si="6"/>
        <v>33.119255464973662</v>
      </c>
      <c r="AB73" s="119">
        <f t="shared" si="6"/>
        <v>125.65384361081877</v>
      </c>
      <c r="AC73" s="119">
        <f t="shared" si="6"/>
        <v>-3.7305388876399945</v>
      </c>
      <c r="AD73" s="116">
        <f t="shared" si="8"/>
        <v>48.18532911177337</v>
      </c>
    </row>
    <row r="74" spans="1:30">
      <c r="A74" s="51" t="s">
        <v>17</v>
      </c>
      <c r="B74" s="51" t="s">
        <v>18</v>
      </c>
      <c r="C74" s="119" t="s">
        <v>57</v>
      </c>
      <c r="D74" s="119">
        <f t="shared" si="7"/>
        <v>-3.4999999999999858</v>
      </c>
      <c r="E74" s="119">
        <f t="shared" si="6"/>
        <v>859.12172967440665</v>
      </c>
      <c r="F74" s="119">
        <f t="shared" si="6"/>
        <v>5.9620713687853879</v>
      </c>
      <c r="G74" s="119">
        <f t="shared" si="6"/>
        <v>-79.900427369255851</v>
      </c>
      <c r="H74" s="119">
        <f t="shared" si="6"/>
        <v>-16.004885075468138</v>
      </c>
      <c r="I74" s="119">
        <f t="shared" si="6"/>
        <v>-48.03340416806472</v>
      </c>
      <c r="J74" s="119">
        <f t="shared" si="6"/>
        <v>924.19470550254664</v>
      </c>
      <c r="K74" s="119">
        <f t="shared" si="6"/>
        <v>-65.706330443919086</v>
      </c>
      <c r="L74" s="119">
        <f t="shared" si="6"/>
        <v>479.18236874087233</v>
      </c>
      <c r="M74" s="119">
        <f t="shared" si="6"/>
        <v>172.98604523220911</v>
      </c>
      <c r="N74" s="119">
        <f t="shared" si="6"/>
        <v>179.92788826427363</v>
      </c>
      <c r="O74" s="119">
        <f t="shared" si="6"/>
        <v>-52.472222427332504</v>
      </c>
      <c r="P74" s="119">
        <f t="shared" si="6"/>
        <v>-97.5451481926886</v>
      </c>
      <c r="Q74" s="119">
        <f t="shared" si="6"/>
        <v>185.71682851096659</v>
      </c>
      <c r="R74" s="119">
        <f t="shared" si="6"/>
        <v>133.31695127606994</v>
      </c>
      <c r="S74" s="119">
        <f t="shared" si="6"/>
        <v>46.692932541401376</v>
      </c>
      <c r="T74" s="119">
        <f t="shared" si="6"/>
        <v>259.71722229862559</v>
      </c>
      <c r="U74" s="119">
        <f t="shared" si="6"/>
        <v>13.286132183833743</v>
      </c>
      <c r="V74" s="119">
        <f t="shared" si="6"/>
        <v>41.190655801165263</v>
      </c>
      <c r="W74" s="119">
        <f t="shared" si="6"/>
        <v>-46.277892388046425</v>
      </c>
      <c r="X74" s="119">
        <f t="shared" si="6"/>
        <v>7.8501960291661845</v>
      </c>
      <c r="Y74" s="119">
        <f t="shared" si="6"/>
        <v>-15.365262369852502</v>
      </c>
      <c r="Z74" s="119">
        <f t="shared" si="6"/>
        <v>187.35101820504315</v>
      </c>
      <c r="AA74" s="119">
        <f t="shared" si="6"/>
        <v>-53.349178873245414</v>
      </c>
      <c r="AB74" s="119">
        <f t="shared" si="6"/>
        <v>2414.2766314580408</v>
      </c>
      <c r="AC74" s="119">
        <f t="shared" si="6"/>
        <v>-92.226221930625414</v>
      </c>
      <c r="AD74" s="116">
        <f t="shared" si="8"/>
        <v>19.127887841446054</v>
      </c>
    </row>
    <row r="75" spans="1:30">
      <c r="A75" s="51" t="s">
        <v>19</v>
      </c>
      <c r="B75" s="51" t="s">
        <v>20</v>
      </c>
      <c r="C75" s="119" t="s">
        <v>57</v>
      </c>
      <c r="D75" s="119" t="str">
        <f t="shared" si="7"/>
        <v>--</v>
      </c>
      <c r="E75" s="119" t="str">
        <f t="shared" si="6"/>
        <v>--</v>
      </c>
      <c r="F75" s="119" t="str">
        <f t="shared" si="6"/>
        <v>--</v>
      </c>
      <c r="G75" s="119">
        <f t="shared" si="6"/>
        <v>229.61689487497711</v>
      </c>
      <c r="H75" s="119">
        <f t="shared" si="6"/>
        <v>-77.205110795629906</v>
      </c>
      <c r="I75" s="119">
        <f t="shared" si="6"/>
        <v>135.08258868128897</v>
      </c>
      <c r="J75" s="119">
        <f t="shared" si="6"/>
        <v>536.26290084777008</v>
      </c>
      <c r="K75" s="119">
        <f t="shared" si="6"/>
        <v>-99.983163703116347</v>
      </c>
      <c r="L75" s="119">
        <f t="shared" si="6"/>
        <v>640.86021505376345</v>
      </c>
      <c r="M75" s="119">
        <f t="shared" si="6"/>
        <v>4976.052249637155</v>
      </c>
      <c r="N75" s="119">
        <f t="shared" si="6"/>
        <v>1685.1632641390747</v>
      </c>
      <c r="O75" s="119">
        <f t="shared" si="6"/>
        <v>-43.276532290744029</v>
      </c>
      <c r="P75" s="119">
        <f t="shared" si="6"/>
        <v>143.48367495037402</v>
      </c>
      <c r="Q75" s="119">
        <f t="shared" si="6"/>
        <v>-92.720588661652911</v>
      </c>
      <c r="R75" s="119">
        <f t="shared" si="6"/>
        <v>-83.324836705432531</v>
      </c>
      <c r="S75" s="119">
        <f t="shared" si="6"/>
        <v>2865.204929779306</v>
      </c>
      <c r="T75" s="119">
        <f t="shared" si="6"/>
        <v>829.18406536756368</v>
      </c>
      <c r="U75" s="119">
        <f t="shared" si="6"/>
        <v>-15.82230945008304</v>
      </c>
      <c r="V75" s="119">
        <f t="shared" si="6"/>
        <v>23.350876094500222</v>
      </c>
      <c r="W75" s="119">
        <f t="shared" si="6"/>
        <v>-32.465596422188199</v>
      </c>
      <c r="X75" s="119">
        <f t="shared" si="6"/>
        <v>-49.919546572990591</v>
      </c>
      <c r="Y75" s="119">
        <f t="shared" si="6"/>
        <v>106.87055612769319</v>
      </c>
      <c r="Z75" s="119">
        <f t="shared" si="6"/>
        <v>41.20403317224509</v>
      </c>
      <c r="AA75" s="119">
        <f t="shared" si="6"/>
        <v>34.58861729697901</v>
      </c>
      <c r="AB75" s="119">
        <f t="shared" si="6"/>
        <v>8.1637081516780228</v>
      </c>
      <c r="AC75" s="119">
        <f t="shared" si="6"/>
        <v>-60.348413399236492</v>
      </c>
      <c r="AD75" s="116">
        <f>IFERROR((POWER(AC17/F17,1/24)*100)-100,"--")</f>
        <v>15.931947450013055</v>
      </c>
    </row>
    <row r="76" spans="1:30">
      <c r="A76" s="51" t="s">
        <v>21</v>
      </c>
      <c r="B76" s="51" t="s">
        <v>22</v>
      </c>
      <c r="C76" s="119" t="s">
        <v>57</v>
      </c>
      <c r="D76" s="119" t="str">
        <f t="shared" si="7"/>
        <v>--</v>
      </c>
      <c r="E76" s="119" t="str">
        <f t="shared" si="6"/>
        <v>--</v>
      </c>
      <c r="F76" s="119" t="str">
        <f t="shared" si="6"/>
        <v>--</v>
      </c>
      <c r="G76" s="119" t="str">
        <f t="shared" si="6"/>
        <v>--</v>
      </c>
      <c r="H76" s="119" t="str">
        <f t="shared" si="6"/>
        <v>--</v>
      </c>
      <c r="I76" s="119" t="str">
        <f t="shared" si="6"/>
        <v>--</v>
      </c>
      <c r="J76" s="119" t="str">
        <f t="shared" si="6"/>
        <v>--</v>
      </c>
      <c r="K76" s="119">
        <f t="shared" si="6"/>
        <v>-100</v>
      </c>
      <c r="L76" s="119" t="str">
        <f t="shared" si="6"/>
        <v>--</v>
      </c>
      <c r="M76" s="119">
        <f t="shared" si="6"/>
        <v>-99.310166422350605</v>
      </c>
      <c r="N76" s="119">
        <f t="shared" si="6"/>
        <v>288.75</v>
      </c>
      <c r="O76" s="119">
        <f t="shared" si="6"/>
        <v>2086.4951768488745</v>
      </c>
      <c r="P76" s="119">
        <f t="shared" si="6"/>
        <v>-98.75</v>
      </c>
      <c r="Q76" s="119">
        <f t="shared" si="6"/>
        <v>34950.588235294119</v>
      </c>
      <c r="R76" s="119">
        <f t="shared" si="6"/>
        <v>-99.845601315745313</v>
      </c>
      <c r="S76" s="119">
        <f t="shared" si="6"/>
        <v>5510.869565217391</v>
      </c>
      <c r="T76" s="119">
        <f t="shared" si="6"/>
        <v>1268.2681131344441</v>
      </c>
      <c r="U76" s="119">
        <f t="shared" si="6"/>
        <v>201.02789183066687</v>
      </c>
      <c r="V76" s="119">
        <f t="shared" si="6"/>
        <v>-70.311735711329348</v>
      </c>
      <c r="W76" s="119">
        <f t="shared" si="6"/>
        <v>-69.345077785874963</v>
      </c>
      <c r="X76" s="119">
        <f t="shared" si="6"/>
        <v>1390.3152454780363</v>
      </c>
      <c r="Y76" s="119">
        <f t="shared" si="6"/>
        <v>-100</v>
      </c>
      <c r="Z76" s="119" t="str">
        <f t="shared" si="6"/>
        <v>--</v>
      </c>
      <c r="AA76" s="119">
        <f t="shared" si="6"/>
        <v>-100</v>
      </c>
      <c r="AB76" s="119" t="str">
        <f t="shared" si="6"/>
        <v>--</v>
      </c>
      <c r="AC76" s="119">
        <f t="shared" si="6"/>
        <v>-100</v>
      </c>
      <c r="AD76" s="116" t="str">
        <f>IFERROR((POWER(AC18/F18,1/24)*100)-100,"--")</f>
        <v>--</v>
      </c>
    </row>
    <row r="77" spans="1:30">
      <c r="A77" s="51" t="s">
        <v>23</v>
      </c>
      <c r="B77" s="51" t="s">
        <v>24</v>
      </c>
      <c r="C77" s="119" t="s">
        <v>57</v>
      </c>
      <c r="D77" s="119">
        <f t="shared" si="7"/>
        <v>336.50190114068448</v>
      </c>
      <c r="E77" s="119">
        <f t="shared" si="6"/>
        <v>-51.647793263646918</v>
      </c>
      <c r="F77" s="119">
        <f t="shared" si="6"/>
        <v>2901.00585497673</v>
      </c>
      <c r="G77" s="119">
        <f t="shared" si="6"/>
        <v>70.665892934861461</v>
      </c>
      <c r="H77" s="119">
        <f t="shared" si="6"/>
        <v>-91.612048447044756</v>
      </c>
      <c r="I77" s="119">
        <f t="shared" si="6"/>
        <v>205.60875034945485</v>
      </c>
      <c r="J77" s="119">
        <f t="shared" si="6"/>
        <v>736.77403862646213</v>
      </c>
      <c r="K77" s="119">
        <f t="shared" si="6"/>
        <v>-53.847856744613168</v>
      </c>
      <c r="L77" s="119">
        <f t="shared" si="6"/>
        <v>263.42683887319606</v>
      </c>
      <c r="M77" s="119">
        <f t="shared" si="6"/>
        <v>348.307256871346</v>
      </c>
      <c r="N77" s="119">
        <f t="shared" si="6"/>
        <v>93.713620573565748</v>
      </c>
      <c r="O77" s="119">
        <f t="shared" si="6"/>
        <v>20.521572009205883</v>
      </c>
      <c r="P77" s="119">
        <f t="shared" si="6"/>
        <v>34.540081687732595</v>
      </c>
      <c r="Q77" s="119">
        <f t="shared" si="6"/>
        <v>2.8366876018319118</v>
      </c>
      <c r="R77" s="119">
        <f t="shared" si="6"/>
        <v>-9.3838966282197447</v>
      </c>
      <c r="S77" s="119">
        <f t="shared" si="6"/>
        <v>-48.611999389806613</v>
      </c>
      <c r="T77" s="119">
        <f t="shared" si="6"/>
        <v>253.27143860125625</v>
      </c>
      <c r="U77" s="119">
        <f t="shared" si="6"/>
        <v>-45.678387237040262</v>
      </c>
      <c r="V77" s="119">
        <f t="shared" si="6"/>
        <v>31.175940656638403</v>
      </c>
      <c r="W77" s="119">
        <f t="shared" si="6"/>
        <v>32.920065165162242</v>
      </c>
      <c r="X77" s="119">
        <f t="shared" si="6"/>
        <v>11.719672301273903</v>
      </c>
      <c r="Y77" s="119">
        <f t="shared" ref="E77:AC87" si="9">IF(X19=0,"--",(Y19/X19*100-100))</f>
        <v>-66.099153716091564</v>
      </c>
      <c r="Z77" s="119">
        <f t="shared" si="9"/>
        <v>26.556709295026536</v>
      </c>
      <c r="AA77" s="119">
        <f t="shared" si="9"/>
        <v>-32.343616635792401</v>
      </c>
      <c r="AB77" s="119">
        <f t="shared" si="9"/>
        <v>250.52610036131165</v>
      </c>
      <c r="AC77" s="119">
        <f t="shared" si="9"/>
        <v>36.365389259915531</v>
      </c>
      <c r="AD77" s="116">
        <f t="shared" si="8"/>
        <v>42.264503869583905</v>
      </c>
    </row>
    <row r="78" spans="1:30">
      <c r="A78" s="51" t="s">
        <v>25</v>
      </c>
      <c r="B78" s="51" t="s">
        <v>26</v>
      </c>
      <c r="C78" s="119" t="s">
        <v>57</v>
      </c>
      <c r="D78" s="119">
        <f t="shared" si="7"/>
        <v>325.62844880441446</v>
      </c>
      <c r="E78" s="119">
        <f t="shared" si="9"/>
        <v>-100</v>
      </c>
      <c r="F78" s="119" t="str">
        <f t="shared" si="9"/>
        <v>--</v>
      </c>
      <c r="G78" s="119">
        <f t="shared" si="9"/>
        <v>736.44859813084111</v>
      </c>
      <c r="H78" s="119">
        <f t="shared" si="9"/>
        <v>-100</v>
      </c>
      <c r="I78" s="119" t="str">
        <f t="shared" si="9"/>
        <v>--</v>
      </c>
      <c r="J78" s="119">
        <f t="shared" si="9"/>
        <v>489.79957314231046</v>
      </c>
      <c r="K78" s="119">
        <f t="shared" si="9"/>
        <v>-99.101572248565006</v>
      </c>
      <c r="L78" s="119">
        <f t="shared" si="9"/>
        <v>1169.6296296296296</v>
      </c>
      <c r="M78" s="119">
        <f t="shared" si="9"/>
        <v>1934.7250583430573</v>
      </c>
      <c r="N78" s="119">
        <f t="shared" si="9"/>
        <v>434.70680265159865</v>
      </c>
      <c r="O78" s="119">
        <f t="shared" si="9"/>
        <v>0.96230158730159587</v>
      </c>
      <c r="P78" s="119">
        <f t="shared" si="9"/>
        <v>-6.0931976980419478</v>
      </c>
      <c r="Q78" s="119">
        <f t="shared" si="9"/>
        <v>-37.634282025748355</v>
      </c>
      <c r="R78" s="119">
        <f t="shared" si="9"/>
        <v>26.670660861669163</v>
      </c>
      <c r="S78" s="119">
        <f t="shared" si="9"/>
        <v>29.270596637309296</v>
      </c>
      <c r="T78" s="119">
        <f t="shared" si="9"/>
        <v>-5.0834491507969375</v>
      </c>
      <c r="U78" s="119">
        <f t="shared" si="9"/>
        <v>23.685955295893919</v>
      </c>
      <c r="V78" s="119">
        <f t="shared" si="9"/>
        <v>176.4717503079753</v>
      </c>
      <c r="W78" s="119">
        <f t="shared" si="9"/>
        <v>166.08274935914631</v>
      </c>
      <c r="X78" s="119">
        <f t="shared" si="9"/>
        <v>33.64224659849512</v>
      </c>
      <c r="Y78" s="119">
        <f t="shared" si="9"/>
        <v>-100</v>
      </c>
      <c r="Z78" s="119" t="str">
        <f t="shared" si="9"/>
        <v>--</v>
      </c>
      <c r="AA78" s="119" t="str">
        <f t="shared" si="9"/>
        <v>--</v>
      </c>
      <c r="AB78" s="119" t="str">
        <f t="shared" si="9"/>
        <v>--</v>
      </c>
      <c r="AC78" s="119">
        <f t="shared" si="9"/>
        <v>57.402226621888644</v>
      </c>
      <c r="AD78" s="116">
        <f t="shared" si="8"/>
        <v>48.481674868498487</v>
      </c>
    </row>
    <row r="79" spans="1:30">
      <c r="A79" s="51" t="s">
        <v>27</v>
      </c>
      <c r="B79" s="51" t="s">
        <v>28</v>
      </c>
      <c r="C79" s="119" t="s">
        <v>57</v>
      </c>
      <c r="D79" s="119">
        <f t="shared" si="7"/>
        <v>-100</v>
      </c>
      <c r="E79" s="119" t="str">
        <f t="shared" si="9"/>
        <v>--</v>
      </c>
      <c r="F79" s="119">
        <f t="shared" si="9"/>
        <v>33.64760833837903</v>
      </c>
      <c r="G79" s="119">
        <f t="shared" si="9"/>
        <v>829.90097728302385</v>
      </c>
      <c r="H79" s="119">
        <f t="shared" si="9"/>
        <v>-69.650401241656752</v>
      </c>
      <c r="I79" s="119">
        <f t="shared" si="9"/>
        <v>63.303215153877886</v>
      </c>
      <c r="J79" s="119">
        <f t="shared" si="9"/>
        <v>731.19646117118384</v>
      </c>
      <c r="K79" s="119">
        <f t="shared" si="9"/>
        <v>34.537544665861333</v>
      </c>
      <c r="L79" s="119">
        <f t="shared" si="9"/>
        <v>-11.547730123907314</v>
      </c>
      <c r="M79" s="119">
        <f t="shared" si="9"/>
        <v>239.43216859464707</v>
      </c>
      <c r="N79" s="119">
        <f t="shared" si="9"/>
        <v>7.1320181459387726</v>
      </c>
      <c r="O79" s="119">
        <f t="shared" si="9"/>
        <v>13.375235666462217</v>
      </c>
      <c r="P79" s="119">
        <f t="shared" si="9"/>
        <v>-8.5671191553544475</v>
      </c>
      <c r="Q79" s="119">
        <f t="shared" si="9"/>
        <v>16.491648701620548</v>
      </c>
      <c r="R79" s="119">
        <f t="shared" si="9"/>
        <v>33.90178255338202</v>
      </c>
      <c r="S79" s="119">
        <f t="shared" si="9"/>
        <v>-36.834491935419621</v>
      </c>
      <c r="T79" s="119">
        <f t="shared" si="9"/>
        <v>105.6632420785136</v>
      </c>
      <c r="U79" s="119">
        <f t="shared" si="9"/>
        <v>2.47069085334563</v>
      </c>
      <c r="V79" s="119">
        <f t="shared" si="9"/>
        <v>13.170040600386557</v>
      </c>
      <c r="W79" s="119">
        <f t="shared" si="9"/>
        <v>-4.462760113441405</v>
      </c>
      <c r="X79" s="119">
        <f t="shared" si="9"/>
        <v>6.0628113415126563</v>
      </c>
      <c r="Y79" s="119">
        <f t="shared" si="9"/>
        <v>9.7618966274277739</v>
      </c>
      <c r="Z79" s="119">
        <f t="shared" si="9"/>
        <v>-11.696264499662234</v>
      </c>
      <c r="AA79" s="119">
        <f t="shared" si="9"/>
        <v>-31.344526995193874</v>
      </c>
      <c r="AB79" s="119">
        <f t="shared" si="9"/>
        <v>17.583125964594444</v>
      </c>
      <c r="AC79" s="119">
        <f t="shared" si="9"/>
        <v>-45.549914439897186</v>
      </c>
      <c r="AD79" s="116">
        <f>IFERROR((POWER(AC21/F21,1/24)*100)-100,"--")</f>
        <v>23.99104448485491</v>
      </c>
    </row>
    <row r="80" spans="1:30">
      <c r="A80" s="51" t="s">
        <v>29</v>
      </c>
      <c r="B80" s="51" t="s">
        <v>30</v>
      </c>
      <c r="C80" s="119" t="s">
        <v>57</v>
      </c>
      <c r="D80" s="119" t="str">
        <f t="shared" si="7"/>
        <v>--</v>
      </c>
      <c r="E80" s="119" t="str">
        <f t="shared" si="9"/>
        <v>--</v>
      </c>
      <c r="F80" s="119" t="str">
        <f t="shared" si="9"/>
        <v>--</v>
      </c>
      <c r="G80" s="119" t="str">
        <f t="shared" si="9"/>
        <v>--</v>
      </c>
      <c r="H80" s="119" t="str">
        <f t="shared" si="9"/>
        <v>--</v>
      </c>
      <c r="I80" s="119">
        <f t="shared" si="9"/>
        <v>-99.36381766246808</v>
      </c>
      <c r="J80" s="119">
        <f t="shared" si="9"/>
        <v>18478.853313477292</v>
      </c>
      <c r="K80" s="119">
        <f t="shared" si="9"/>
        <v>-98.793254085943076</v>
      </c>
      <c r="L80" s="119">
        <f t="shared" si="9"/>
        <v>475.75556293590171</v>
      </c>
      <c r="M80" s="119">
        <f t="shared" si="9"/>
        <v>65.511075219197039</v>
      </c>
      <c r="N80" s="119">
        <f t="shared" si="9"/>
        <v>-88.948524030251278</v>
      </c>
      <c r="O80" s="119">
        <f t="shared" si="9"/>
        <v>-79.817092399873857</v>
      </c>
      <c r="P80" s="119">
        <f t="shared" si="9"/>
        <v>46577.343749999993</v>
      </c>
      <c r="Q80" s="119">
        <f t="shared" si="9"/>
        <v>-99.98560597184796</v>
      </c>
      <c r="R80" s="119">
        <f t="shared" si="9"/>
        <v>1855.8139534883719</v>
      </c>
      <c r="S80" s="119">
        <f t="shared" si="9"/>
        <v>-100</v>
      </c>
      <c r="T80" s="119" t="str">
        <f t="shared" si="9"/>
        <v>--</v>
      </c>
      <c r="U80" s="119">
        <f t="shared" si="9"/>
        <v>160368.42105263157</v>
      </c>
      <c r="V80" s="119">
        <f t="shared" si="9"/>
        <v>-74.928662796418379</v>
      </c>
      <c r="W80" s="119">
        <f t="shared" si="9"/>
        <v>195.48665620094192</v>
      </c>
      <c r="X80" s="119">
        <f t="shared" si="9"/>
        <v>-99.778633727365303</v>
      </c>
      <c r="Y80" s="119">
        <f t="shared" si="9"/>
        <v>-100</v>
      </c>
      <c r="Z80" s="119" t="str">
        <f t="shared" si="9"/>
        <v>--</v>
      </c>
      <c r="AA80" s="119" t="str">
        <f t="shared" si="9"/>
        <v>--</v>
      </c>
      <c r="AB80" s="119" t="str">
        <f t="shared" si="9"/>
        <v>--</v>
      </c>
      <c r="AC80" s="119" t="str">
        <f t="shared" si="9"/>
        <v>--</v>
      </c>
      <c r="AD80" s="116" t="str">
        <f>IFERROR((POWER(AC22/F22,1/24)*100)-100,"--")</f>
        <v>--</v>
      </c>
    </row>
    <row r="81" spans="1:30">
      <c r="A81" s="51" t="s">
        <v>31</v>
      </c>
      <c r="B81" s="51" t="s">
        <v>32</v>
      </c>
      <c r="C81" s="119" t="s">
        <v>57</v>
      </c>
      <c r="D81" s="119">
        <f t="shared" si="7"/>
        <v>147.96671704275019</v>
      </c>
      <c r="E81" s="119">
        <f t="shared" si="9"/>
        <v>-42.848536221426727</v>
      </c>
      <c r="F81" s="119">
        <f t="shared" si="9"/>
        <v>49.897036110906811</v>
      </c>
      <c r="G81" s="119">
        <f t="shared" si="9"/>
        <v>47.73446507862522</v>
      </c>
      <c r="H81" s="119">
        <f t="shared" si="9"/>
        <v>-96.313578319855196</v>
      </c>
      <c r="I81" s="119">
        <f t="shared" si="9"/>
        <v>27885.720720720725</v>
      </c>
      <c r="J81" s="119">
        <f t="shared" si="9"/>
        <v>-57.674521916743259</v>
      </c>
      <c r="K81" s="119">
        <f t="shared" si="9"/>
        <v>-93.699192402422156</v>
      </c>
      <c r="L81" s="119">
        <f t="shared" si="9"/>
        <v>478.2702289462037</v>
      </c>
      <c r="M81" s="119">
        <f t="shared" si="9"/>
        <v>47.311913997947357</v>
      </c>
      <c r="N81" s="119">
        <f t="shared" si="9"/>
        <v>383.99342506128579</v>
      </c>
      <c r="O81" s="119">
        <f t="shared" si="9"/>
        <v>103.97193457060126</v>
      </c>
      <c r="P81" s="119">
        <f t="shared" si="9"/>
        <v>62.104678181682914</v>
      </c>
      <c r="Q81" s="119">
        <f t="shared" si="9"/>
        <v>-90.689121505445058</v>
      </c>
      <c r="R81" s="119">
        <f t="shared" si="9"/>
        <v>122.19968014911581</v>
      </c>
      <c r="S81" s="119">
        <f t="shared" si="9"/>
        <v>220.86446964833442</v>
      </c>
      <c r="T81" s="119">
        <f t="shared" si="9"/>
        <v>606.97699234738172</v>
      </c>
      <c r="U81" s="119">
        <f t="shared" si="9"/>
        <v>-29.587161906180242</v>
      </c>
      <c r="V81" s="119">
        <f t="shared" si="9"/>
        <v>31.451321110299801</v>
      </c>
      <c r="W81" s="119">
        <f t="shared" si="9"/>
        <v>-4.7657537884523435</v>
      </c>
      <c r="X81" s="119">
        <f t="shared" si="9"/>
        <v>5.4649210038189295</v>
      </c>
      <c r="Y81" s="119">
        <f t="shared" si="9"/>
        <v>39.401071860782736</v>
      </c>
      <c r="Z81" s="119">
        <f t="shared" si="9"/>
        <v>-2.1225765159637433</v>
      </c>
      <c r="AA81" s="119">
        <f t="shared" si="9"/>
        <v>54.589543743353573</v>
      </c>
      <c r="AB81" s="119">
        <f t="shared" si="9"/>
        <v>56.692522726833204</v>
      </c>
      <c r="AC81" s="119">
        <f t="shared" si="9"/>
        <v>29.518660876306711</v>
      </c>
      <c r="AD81" s="116">
        <f t="shared" si="8"/>
        <v>32.978489832747243</v>
      </c>
    </row>
    <row r="82" spans="1:30">
      <c r="A82" s="51" t="s">
        <v>33</v>
      </c>
      <c r="B82" s="51" t="s">
        <v>34</v>
      </c>
      <c r="C82" s="119" t="s">
        <v>57</v>
      </c>
      <c r="D82" s="119" t="str">
        <f t="shared" si="7"/>
        <v>--</v>
      </c>
      <c r="E82" s="119" t="str">
        <f t="shared" si="9"/>
        <v>--</v>
      </c>
      <c r="F82" s="119">
        <f t="shared" si="9"/>
        <v>-58.253979957010223</v>
      </c>
      <c r="G82" s="119">
        <f t="shared" si="9"/>
        <v>-8.8904587878870416</v>
      </c>
      <c r="H82" s="119">
        <f t="shared" si="9"/>
        <v>-6.3939877428686458</v>
      </c>
      <c r="I82" s="119">
        <f t="shared" si="9"/>
        <v>-78.892871365989649</v>
      </c>
      <c r="J82" s="119">
        <f t="shared" si="9"/>
        <v>1577.9547169811319</v>
      </c>
      <c r="K82" s="119">
        <f t="shared" si="9"/>
        <v>-99.682002797655727</v>
      </c>
      <c r="L82" s="119">
        <f t="shared" si="9"/>
        <v>4062.659123055163</v>
      </c>
      <c r="M82" s="119">
        <f t="shared" si="9"/>
        <v>1142.12708120965</v>
      </c>
      <c r="N82" s="119">
        <f t="shared" si="9"/>
        <v>1309.3681440428059</v>
      </c>
      <c r="O82" s="119">
        <f t="shared" si="9"/>
        <v>15.812283169172375</v>
      </c>
      <c r="P82" s="119">
        <f t="shared" si="9"/>
        <v>-99.884274699851645</v>
      </c>
      <c r="Q82" s="119">
        <f t="shared" si="9"/>
        <v>9053.4685010861704</v>
      </c>
      <c r="R82" s="119">
        <f t="shared" si="9"/>
        <v>-1.3179399633255144</v>
      </c>
      <c r="S82" s="119">
        <f t="shared" si="9"/>
        <v>125.63101534830702</v>
      </c>
      <c r="T82" s="119">
        <f t="shared" si="9"/>
        <v>338.31765673108561</v>
      </c>
      <c r="U82" s="119">
        <f t="shared" si="9"/>
        <v>-85.303658623574194</v>
      </c>
      <c r="V82" s="119">
        <f t="shared" si="9"/>
        <v>-53.310241744665127</v>
      </c>
      <c r="W82" s="119">
        <f t="shared" si="9"/>
        <v>17.411088718727768</v>
      </c>
      <c r="X82" s="119">
        <f t="shared" si="9"/>
        <v>-62.50611224803955</v>
      </c>
      <c r="Y82" s="119">
        <f t="shared" si="9"/>
        <v>17419.546818228169</v>
      </c>
      <c r="Z82" s="119">
        <f t="shared" si="9"/>
        <v>28.230149291534389</v>
      </c>
      <c r="AA82" s="119">
        <f t="shared" si="9"/>
        <v>-6.5859606379474513</v>
      </c>
      <c r="AB82" s="119">
        <f t="shared" si="9"/>
        <v>-77.173169812352398</v>
      </c>
      <c r="AC82" s="119">
        <f t="shared" si="9"/>
        <v>96.354820437142308</v>
      </c>
      <c r="AD82" s="116">
        <f>IFERROR((POWER(AC24/E24,1/25)*100)-100,"--")</f>
        <v>20.197480339912659</v>
      </c>
    </row>
    <row r="83" spans="1:30">
      <c r="A83" s="51" t="s">
        <v>35</v>
      </c>
      <c r="B83" s="51" t="s">
        <v>36</v>
      </c>
      <c r="C83" s="119" t="s">
        <v>57</v>
      </c>
      <c r="D83" s="119">
        <f t="shared" si="7"/>
        <v>1669.1416893732971</v>
      </c>
      <c r="E83" s="119">
        <f t="shared" si="9"/>
        <v>3399.1002785157802</v>
      </c>
      <c r="F83" s="119">
        <f t="shared" si="9"/>
        <v>2574.661275141641</v>
      </c>
      <c r="G83" s="119">
        <f t="shared" si="9"/>
        <v>51.68696342168181</v>
      </c>
      <c r="H83" s="119">
        <f t="shared" si="9"/>
        <v>40.288774714475863</v>
      </c>
      <c r="I83" s="119">
        <f t="shared" si="9"/>
        <v>28.430586987944451</v>
      </c>
      <c r="J83" s="119">
        <f t="shared" si="9"/>
        <v>60.502882140214581</v>
      </c>
      <c r="K83" s="119">
        <f t="shared" si="9"/>
        <v>-8.0492034045340972</v>
      </c>
      <c r="L83" s="119">
        <f t="shared" si="9"/>
        <v>-22.175971397041195</v>
      </c>
      <c r="M83" s="119">
        <f t="shared" si="9"/>
        <v>4.7493113132524627</v>
      </c>
      <c r="N83" s="119">
        <f t="shared" si="9"/>
        <v>38.68957597735249</v>
      </c>
      <c r="O83" s="119">
        <f t="shared" si="9"/>
        <v>-12.919949351124131</v>
      </c>
      <c r="P83" s="119">
        <f t="shared" si="9"/>
        <v>-74.157262188761763</v>
      </c>
      <c r="Q83" s="119">
        <f t="shared" si="9"/>
        <v>-12.176746029342709</v>
      </c>
      <c r="R83" s="119">
        <f t="shared" si="9"/>
        <v>50.243344235213897</v>
      </c>
      <c r="S83" s="119">
        <f t="shared" si="9"/>
        <v>-25.162729610864915</v>
      </c>
      <c r="T83" s="119">
        <f t="shared" si="9"/>
        <v>132.11409875445659</v>
      </c>
      <c r="U83" s="119">
        <f t="shared" si="9"/>
        <v>-32.983418664331865</v>
      </c>
      <c r="V83" s="119">
        <f t="shared" si="9"/>
        <v>12.861546637307853</v>
      </c>
      <c r="W83" s="119">
        <f t="shared" si="9"/>
        <v>60.602807909503781</v>
      </c>
      <c r="X83" s="119">
        <f t="shared" si="9"/>
        <v>43.037432400883375</v>
      </c>
      <c r="Y83" s="119">
        <f t="shared" si="9"/>
        <v>-22.531648323732256</v>
      </c>
      <c r="Z83" s="119">
        <f t="shared" si="9"/>
        <v>-3.6617670935748237</v>
      </c>
      <c r="AA83" s="119">
        <f t="shared" si="9"/>
        <v>-15.272860285776062</v>
      </c>
      <c r="AB83" s="119">
        <f t="shared" si="9"/>
        <v>38.993017259994616</v>
      </c>
      <c r="AC83" s="119">
        <f t="shared" si="9"/>
        <v>-45.367598158809685</v>
      </c>
      <c r="AD83" s="116">
        <f t="shared" si="8"/>
        <v>46.927404957614129</v>
      </c>
    </row>
    <row r="84" spans="1:30">
      <c r="A84" s="51" t="s">
        <v>37</v>
      </c>
      <c r="B84" s="51" t="s">
        <v>38</v>
      </c>
      <c r="C84" s="119" t="s">
        <v>57</v>
      </c>
      <c r="D84" s="119">
        <f t="shared" si="7"/>
        <v>2421.9131491041603</v>
      </c>
      <c r="E84" s="119">
        <f t="shared" si="9"/>
        <v>10.313727473490772</v>
      </c>
      <c r="F84" s="119">
        <f t="shared" si="9"/>
        <v>-99.956337502374154</v>
      </c>
      <c r="G84" s="119">
        <f t="shared" si="9"/>
        <v>152.5</v>
      </c>
      <c r="H84" s="119">
        <f t="shared" si="9"/>
        <v>-100</v>
      </c>
      <c r="I84" s="119" t="str">
        <f t="shared" si="9"/>
        <v>--</v>
      </c>
      <c r="J84" s="119">
        <f t="shared" si="9"/>
        <v>48.101715284606115</v>
      </c>
      <c r="K84" s="119">
        <f t="shared" si="9"/>
        <v>-25.893400533774553</v>
      </c>
      <c r="L84" s="119">
        <f t="shared" si="9"/>
        <v>1262.9263215713183</v>
      </c>
      <c r="M84" s="119">
        <f t="shared" si="9"/>
        <v>-37.723432644846341</v>
      </c>
      <c r="N84" s="119">
        <f t="shared" si="9"/>
        <v>17.432074947535696</v>
      </c>
      <c r="O84" s="119">
        <f t="shared" si="9"/>
        <v>-28.612277253855694</v>
      </c>
      <c r="P84" s="119">
        <f t="shared" si="9"/>
        <v>-60.566170681600475</v>
      </c>
      <c r="Q84" s="119">
        <f t="shared" si="9"/>
        <v>-97.466836405816792</v>
      </c>
      <c r="R84" s="119">
        <f t="shared" si="9"/>
        <v>-60.886310208572993</v>
      </c>
      <c r="S84" s="119">
        <f t="shared" si="9"/>
        <v>-96.150895140664957</v>
      </c>
      <c r="T84" s="119">
        <f t="shared" si="9"/>
        <v>-100</v>
      </c>
      <c r="U84" s="119" t="str">
        <f t="shared" si="9"/>
        <v>--</v>
      </c>
      <c r="V84" s="119">
        <f t="shared" si="9"/>
        <v>-100</v>
      </c>
      <c r="W84" s="119" t="str">
        <f t="shared" si="9"/>
        <v>--</v>
      </c>
      <c r="X84" s="119">
        <f t="shared" si="9"/>
        <v>152.72641699724332</v>
      </c>
      <c r="Y84" s="119">
        <f t="shared" si="9"/>
        <v>-100</v>
      </c>
      <c r="Z84" s="119" t="str">
        <f t="shared" si="9"/>
        <v>--</v>
      </c>
      <c r="AA84" s="119" t="str">
        <f t="shared" si="9"/>
        <v>--</v>
      </c>
      <c r="AB84" s="119" t="str">
        <f t="shared" si="9"/>
        <v>--</v>
      </c>
      <c r="AC84" s="119" t="str">
        <f t="shared" si="9"/>
        <v>--</v>
      </c>
      <c r="AD84" s="116">
        <f t="shared" si="8"/>
        <v>-100</v>
      </c>
    </row>
    <row r="85" spans="1:30">
      <c r="A85" s="51" t="s">
        <v>39</v>
      </c>
      <c r="B85" s="51" t="s">
        <v>40</v>
      </c>
      <c r="C85" s="119" t="s">
        <v>57</v>
      </c>
      <c r="D85" s="119" t="str">
        <f t="shared" si="7"/>
        <v>--</v>
      </c>
      <c r="E85" s="119" t="str">
        <f t="shared" si="9"/>
        <v>--</v>
      </c>
      <c r="F85" s="119">
        <f t="shared" si="9"/>
        <v>-100</v>
      </c>
      <c r="G85" s="119" t="str">
        <f t="shared" si="9"/>
        <v>--</v>
      </c>
      <c r="H85" s="119" t="str">
        <f t="shared" si="9"/>
        <v>--</v>
      </c>
      <c r="I85" s="119">
        <f t="shared" si="9"/>
        <v>19545.454545454548</v>
      </c>
      <c r="J85" s="119">
        <f t="shared" si="9"/>
        <v>-78.065710319296628</v>
      </c>
      <c r="K85" s="119">
        <f t="shared" si="9"/>
        <v>-100</v>
      </c>
      <c r="L85" s="119" t="str">
        <f t="shared" si="9"/>
        <v>--</v>
      </c>
      <c r="M85" s="119">
        <f t="shared" si="9"/>
        <v>271.1776758708167</v>
      </c>
      <c r="N85" s="119">
        <f t="shared" si="9"/>
        <v>-29.368855475527042</v>
      </c>
      <c r="O85" s="119">
        <f t="shared" si="9"/>
        <v>-26.515193807104723</v>
      </c>
      <c r="P85" s="119">
        <f t="shared" si="9"/>
        <v>531.85110154469487</v>
      </c>
      <c r="Q85" s="119">
        <f t="shared" si="9"/>
        <v>-6.3538502232303813</v>
      </c>
      <c r="R85" s="119">
        <f t="shared" si="9"/>
        <v>-50.280745001369489</v>
      </c>
      <c r="S85" s="119">
        <f t="shared" si="9"/>
        <v>41.791764219804435</v>
      </c>
      <c r="T85" s="119">
        <f t="shared" si="9"/>
        <v>410.30790151036854</v>
      </c>
      <c r="U85" s="119">
        <f t="shared" si="9"/>
        <v>207.84551878375481</v>
      </c>
      <c r="V85" s="119">
        <f t="shared" si="9"/>
        <v>44.962363943889272</v>
      </c>
      <c r="W85" s="119">
        <f t="shared" si="9"/>
        <v>-55.063134571215919</v>
      </c>
      <c r="X85" s="119">
        <f t="shared" si="9"/>
        <v>-12.261440079727592</v>
      </c>
      <c r="Y85" s="119">
        <f t="shared" si="9"/>
        <v>189.51829695397839</v>
      </c>
      <c r="Z85" s="119">
        <f t="shared" si="9"/>
        <v>-47.205240042100819</v>
      </c>
      <c r="AA85" s="119">
        <f t="shared" si="9"/>
        <v>-37.618004127877512</v>
      </c>
      <c r="AB85" s="119">
        <f t="shared" si="9"/>
        <v>8.1956425859719246</v>
      </c>
      <c r="AC85" s="119">
        <f t="shared" si="9"/>
        <v>13.006301986803564</v>
      </c>
      <c r="AD85" s="116">
        <f>IFERROR((POWER(AC27/E27,1/25)*100)-100,"--")</f>
        <v>29.425031472114796</v>
      </c>
    </row>
    <row r="86" spans="1:30">
      <c r="A86" s="51" t="s">
        <v>41</v>
      </c>
      <c r="B86" s="51" t="s">
        <v>42</v>
      </c>
      <c r="C86" s="119" t="s">
        <v>57</v>
      </c>
      <c r="D86" s="119">
        <f t="shared" si="7"/>
        <v>-97.705128205128204</v>
      </c>
      <c r="E86" s="119">
        <f t="shared" si="9"/>
        <v>913.40782122905034</v>
      </c>
      <c r="F86" s="119">
        <f t="shared" si="9"/>
        <v>269.34950385887538</v>
      </c>
      <c r="G86" s="119">
        <f t="shared" si="9"/>
        <v>-63.597014925373138</v>
      </c>
      <c r="H86" s="119">
        <f t="shared" si="9"/>
        <v>133.21033210332104</v>
      </c>
      <c r="I86" s="119">
        <f t="shared" si="9"/>
        <v>5750.7911392405067</v>
      </c>
      <c r="J86" s="119">
        <f t="shared" si="9"/>
        <v>-4.163549113112353</v>
      </c>
      <c r="K86" s="119">
        <f t="shared" si="9"/>
        <v>-37.846659371600047</v>
      </c>
      <c r="L86" s="119">
        <f t="shared" si="9"/>
        <v>-82.691318165767029</v>
      </c>
      <c r="M86" s="119">
        <f t="shared" si="9"/>
        <v>106.41776689691352</v>
      </c>
      <c r="N86" s="119">
        <f t="shared" si="9"/>
        <v>-90.246244211001923</v>
      </c>
      <c r="O86" s="119">
        <f t="shared" si="9"/>
        <v>580.74696004632301</v>
      </c>
      <c r="P86" s="119">
        <f t="shared" si="9"/>
        <v>1230.7765916726919</v>
      </c>
      <c r="Q86" s="119">
        <f t="shared" si="9"/>
        <v>370.85813448469264</v>
      </c>
      <c r="R86" s="119">
        <f t="shared" si="9"/>
        <v>-96.325596043278509</v>
      </c>
      <c r="S86" s="119">
        <f t="shared" si="9"/>
        <v>1414.579812141531</v>
      </c>
      <c r="T86" s="119">
        <f t="shared" si="9"/>
        <v>774.24563123787652</v>
      </c>
      <c r="U86" s="119">
        <f t="shared" si="9"/>
        <v>-34.171024514340516</v>
      </c>
      <c r="V86" s="119">
        <f t="shared" si="9"/>
        <v>-37.444097452866608</v>
      </c>
      <c r="W86" s="119">
        <f t="shared" si="9"/>
        <v>207.03366343744381</v>
      </c>
      <c r="X86" s="119">
        <f t="shared" si="9"/>
        <v>-39.590398328205993</v>
      </c>
      <c r="Y86" s="119">
        <f t="shared" si="9"/>
        <v>-19.38780635435171</v>
      </c>
      <c r="Z86" s="119">
        <f t="shared" si="9"/>
        <v>-66.143504539765019</v>
      </c>
      <c r="AA86" s="119">
        <f t="shared" si="9"/>
        <v>24.233425361215865</v>
      </c>
      <c r="AB86" s="119">
        <f t="shared" si="9"/>
        <v>236.99378155280186</v>
      </c>
      <c r="AC86" s="119">
        <f t="shared" si="9"/>
        <v>-46.946479959296639</v>
      </c>
      <c r="AD86" s="116">
        <f t="shared" si="8"/>
        <v>28.385658511803825</v>
      </c>
    </row>
    <row r="87" spans="1:30">
      <c r="A87" s="51" t="s">
        <v>43</v>
      </c>
      <c r="B87" s="51" t="s">
        <v>44</v>
      </c>
      <c r="C87" s="119" t="s">
        <v>57</v>
      </c>
      <c r="D87" s="119">
        <f t="shared" si="7"/>
        <v>62.211988617239342</v>
      </c>
      <c r="E87" s="119">
        <f t="shared" si="9"/>
        <v>1293.4487149257252</v>
      </c>
      <c r="F87" s="119">
        <f t="shared" si="9"/>
        <v>-99.891498872346361</v>
      </c>
      <c r="G87" s="119">
        <f t="shared" si="9"/>
        <v>-100</v>
      </c>
      <c r="H87" s="119" t="str">
        <f t="shared" si="9"/>
        <v>--</v>
      </c>
      <c r="I87" s="119" t="str">
        <f t="shared" si="9"/>
        <v>--</v>
      </c>
      <c r="J87" s="119">
        <f t="shared" si="9"/>
        <v>-68.435822471668416</v>
      </c>
      <c r="K87" s="119">
        <f t="shared" si="9"/>
        <v>1499.987608810136</v>
      </c>
      <c r="L87" s="119">
        <f t="shared" si="9"/>
        <v>-51.704189029065304</v>
      </c>
      <c r="M87" s="119">
        <f t="shared" si="9"/>
        <v>-82.384422956655598</v>
      </c>
      <c r="N87" s="119">
        <f t="shared" si="9"/>
        <v>1079.0332491295144</v>
      </c>
      <c r="O87" s="119">
        <f t="shared" si="9"/>
        <v>-39.588942999040675</v>
      </c>
      <c r="P87" s="119">
        <f t="shared" si="9"/>
        <v>3800.1658268818474</v>
      </c>
      <c r="Q87" s="119">
        <f t="shared" si="9"/>
        <v>84.014914199849898</v>
      </c>
      <c r="R87" s="119">
        <f t="shared" si="9"/>
        <v>73.076183537489186</v>
      </c>
      <c r="S87" s="119">
        <f t="shared" si="9"/>
        <v>-43.453440277787166</v>
      </c>
      <c r="T87" s="119">
        <f t="shared" si="9"/>
        <v>-10.970849814058496</v>
      </c>
      <c r="U87" s="119">
        <f t="shared" si="9"/>
        <v>-16.965817551291153</v>
      </c>
      <c r="V87" s="119">
        <f t="shared" si="9"/>
        <v>8.7602516515866</v>
      </c>
      <c r="W87" s="119">
        <f t="shared" si="9"/>
        <v>-39.208325902738103</v>
      </c>
      <c r="X87" s="119">
        <f t="shared" si="9"/>
        <v>-40.914256655519175</v>
      </c>
      <c r="Y87" s="119">
        <f t="shared" si="9"/>
        <v>-63.364144836273425</v>
      </c>
      <c r="Z87" s="119">
        <f t="shared" si="9"/>
        <v>-12.245207696921369</v>
      </c>
      <c r="AA87" s="119">
        <f t="shared" si="9"/>
        <v>47.270190264068901</v>
      </c>
      <c r="AB87" s="119">
        <f t="shared" si="9"/>
        <v>-42.755208974440009</v>
      </c>
      <c r="AC87" s="119">
        <f t="shared" si="9"/>
        <v>-100</v>
      </c>
      <c r="AD87" s="116">
        <f t="shared" si="8"/>
        <v>-100</v>
      </c>
    </row>
    <row r="88" spans="1:30">
      <c r="A88" s="51" t="s">
        <v>45</v>
      </c>
      <c r="B88" s="51" t="s">
        <v>46</v>
      </c>
      <c r="C88" s="119" t="s">
        <v>57</v>
      </c>
      <c r="D88" s="119" t="str">
        <f t="shared" si="7"/>
        <v>--</v>
      </c>
      <c r="E88" s="119">
        <f t="shared" ref="E88:AC92" si="10">IF(D30=0,"--",(E30/D30*100-100))</f>
        <v>-100</v>
      </c>
      <c r="F88" s="119" t="str">
        <f t="shared" si="10"/>
        <v>--</v>
      </c>
      <c r="G88" s="119" t="str">
        <f t="shared" si="10"/>
        <v>--</v>
      </c>
      <c r="H88" s="119">
        <f t="shared" si="10"/>
        <v>1323.263224984066</v>
      </c>
      <c r="I88" s="119">
        <f t="shared" si="10"/>
        <v>-100</v>
      </c>
      <c r="J88" s="119" t="str">
        <f t="shared" si="10"/>
        <v>--</v>
      </c>
      <c r="K88" s="119" t="str">
        <f t="shared" si="10"/>
        <v>--</v>
      </c>
      <c r="L88" s="119">
        <f t="shared" si="10"/>
        <v>8178.0330882352937</v>
      </c>
      <c r="M88" s="119">
        <f t="shared" si="10"/>
        <v>747.74440681729857</v>
      </c>
      <c r="N88" s="119">
        <f t="shared" si="10"/>
        <v>52.606804527969757</v>
      </c>
      <c r="O88" s="119">
        <f t="shared" si="10"/>
        <v>-71.33897192291353</v>
      </c>
      <c r="P88" s="119">
        <f t="shared" si="10"/>
        <v>-67.029890344179137</v>
      </c>
      <c r="Q88" s="119">
        <f t="shared" si="10"/>
        <v>22.400435947504675</v>
      </c>
      <c r="R88" s="119">
        <f t="shared" si="10"/>
        <v>162.14114521885597</v>
      </c>
      <c r="S88" s="119">
        <f t="shared" si="10"/>
        <v>11.01603521236396</v>
      </c>
      <c r="T88" s="119">
        <f t="shared" si="10"/>
        <v>123.76753874906618</v>
      </c>
      <c r="U88" s="119">
        <f t="shared" si="10"/>
        <v>-7.1390562918246161</v>
      </c>
      <c r="V88" s="119">
        <f t="shared" si="10"/>
        <v>432.75142980898659</v>
      </c>
      <c r="W88" s="119">
        <f t="shared" si="10"/>
        <v>181.45839048183012</v>
      </c>
      <c r="X88" s="119">
        <f t="shared" si="10"/>
        <v>14.758492976204664</v>
      </c>
      <c r="Y88" s="119">
        <f t="shared" si="10"/>
        <v>-91.326033678963199</v>
      </c>
      <c r="Z88" s="119">
        <f t="shared" si="10"/>
        <v>6.5860638251520811</v>
      </c>
      <c r="AA88" s="119">
        <f t="shared" si="10"/>
        <v>23.610696543314418</v>
      </c>
      <c r="AB88" s="119">
        <f t="shared" si="10"/>
        <v>6477.6855971761788</v>
      </c>
      <c r="AC88" s="119">
        <f t="shared" si="10"/>
        <v>-84.126421360037298</v>
      </c>
      <c r="AD88" s="116">
        <f>IFERROR((POWER(AC30/D30,1/26)*100)-100,"--")</f>
        <v>32.217062832455099</v>
      </c>
    </row>
    <row r="89" spans="1:30">
      <c r="A89" s="51" t="s">
        <v>47</v>
      </c>
      <c r="B89" s="51" t="s">
        <v>48</v>
      </c>
      <c r="C89" s="119" t="s">
        <v>57</v>
      </c>
      <c r="D89" s="119" t="str">
        <f t="shared" si="7"/>
        <v>--</v>
      </c>
      <c r="E89" s="119" t="str">
        <f t="shared" si="10"/>
        <v>--</v>
      </c>
      <c r="F89" s="119" t="str">
        <f t="shared" si="10"/>
        <v>--</v>
      </c>
      <c r="G89" s="119" t="str">
        <f t="shared" si="10"/>
        <v>--</v>
      </c>
      <c r="H89" s="119">
        <f t="shared" si="10"/>
        <v>-100</v>
      </c>
      <c r="I89" s="119" t="str">
        <f t="shared" si="10"/>
        <v>--</v>
      </c>
      <c r="J89" s="119">
        <f t="shared" si="10"/>
        <v>432206.81818181818</v>
      </c>
      <c r="K89" s="119">
        <f t="shared" si="10"/>
        <v>-100</v>
      </c>
      <c r="L89" s="119" t="str">
        <f t="shared" si="10"/>
        <v>--</v>
      </c>
      <c r="M89" s="119">
        <f t="shared" si="10"/>
        <v>874.97907949790795</v>
      </c>
      <c r="N89" s="119">
        <f t="shared" si="10"/>
        <v>-93.65719680714102</v>
      </c>
      <c r="O89" s="119">
        <f t="shared" si="10"/>
        <v>483.08525033829505</v>
      </c>
      <c r="P89" s="119">
        <f t="shared" si="10"/>
        <v>-13.529821304246923</v>
      </c>
      <c r="Q89" s="119">
        <f t="shared" si="10"/>
        <v>-91.6532474503489</v>
      </c>
      <c r="R89" s="119">
        <f t="shared" si="10"/>
        <v>2316.0771704180061</v>
      </c>
      <c r="S89" s="119">
        <f t="shared" si="10"/>
        <v>731.12856002129354</v>
      </c>
      <c r="T89" s="119">
        <f t="shared" si="10"/>
        <v>-55.646827112456165</v>
      </c>
      <c r="U89" s="119">
        <f t="shared" si="10"/>
        <v>-94.624354669843683</v>
      </c>
      <c r="V89" s="119">
        <f t="shared" si="10"/>
        <v>-100</v>
      </c>
      <c r="W89" s="119" t="str">
        <f t="shared" si="10"/>
        <v>--</v>
      </c>
      <c r="X89" s="119">
        <f t="shared" si="10"/>
        <v>6901.5855572998435</v>
      </c>
      <c r="Y89" s="119">
        <f t="shared" si="10"/>
        <v>-100</v>
      </c>
      <c r="Z89" s="119" t="str">
        <f t="shared" si="10"/>
        <v>--</v>
      </c>
      <c r="AA89" s="119" t="str">
        <f t="shared" si="10"/>
        <v>--</v>
      </c>
      <c r="AB89" s="119">
        <f t="shared" si="10"/>
        <v>-100</v>
      </c>
      <c r="AC89" s="119" t="str">
        <f t="shared" si="10"/>
        <v>--</v>
      </c>
      <c r="AD89" s="116">
        <f>IFERROR((POWER(AC31/I31,1/24)*100)-100,"--")</f>
        <v>-100</v>
      </c>
    </row>
    <row r="90" spans="1:30">
      <c r="A90" s="51" t="s">
        <v>49</v>
      </c>
      <c r="B90" s="51" t="s">
        <v>50</v>
      </c>
      <c r="C90" s="119" t="s">
        <v>57</v>
      </c>
      <c r="D90" s="119">
        <f t="shared" si="7"/>
        <v>-88.425925925925924</v>
      </c>
      <c r="E90" s="119">
        <f t="shared" si="10"/>
        <v>-100</v>
      </c>
      <c r="F90" s="119" t="str">
        <f t="shared" si="10"/>
        <v>--</v>
      </c>
      <c r="G90" s="119">
        <f t="shared" si="10"/>
        <v>-100</v>
      </c>
      <c r="H90" s="119" t="str">
        <f t="shared" si="10"/>
        <v>--</v>
      </c>
      <c r="I90" s="119">
        <f t="shared" si="10"/>
        <v>2088.2258064516127</v>
      </c>
      <c r="J90" s="119">
        <f t="shared" si="10"/>
        <v>114.69005675536229</v>
      </c>
      <c r="K90" s="119">
        <f t="shared" si="10"/>
        <v>-78.744807223538288</v>
      </c>
      <c r="L90" s="119">
        <f t="shared" si="10"/>
        <v>552.85091261508649</v>
      </c>
      <c r="M90" s="119">
        <f t="shared" si="10"/>
        <v>-55.608887129496765</v>
      </c>
      <c r="N90" s="119">
        <f t="shared" si="10"/>
        <v>64.335079701259616</v>
      </c>
      <c r="O90" s="119">
        <f t="shared" si="10"/>
        <v>-27.420722401220971</v>
      </c>
      <c r="P90" s="119">
        <f t="shared" si="10"/>
        <v>-41.102803738317753</v>
      </c>
      <c r="Q90" s="119">
        <f t="shared" si="10"/>
        <v>-98.682957791177401</v>
      </c>
      <c r="R90" s="119">
        <f t="shared" si="10"/>
        <v>1768.6746987951806</v>
      </c>
      <c r="S90" s="119">
        <f t="shared" si="10"/>
        <v>-29.754996776273373</v>
      </c>
      <c r="T90" s="119">
        <f t="shared" si="10"/>
        <v>1622.0743460302892</v>
      </c>
      <c r="U90" s="119">
        <f t="shared" si="10"/>
        <v>-79.759620509540554</v>
      </c>
      <c r="V90" s="119">
        <f t="shared" si="10"/>
        <v>396.94535878867674</v>
      </c>
      <c r="W90" s="119">
        <f t="shared" si="10"/>
        <v>-68.319953368836607</v>
      </c>
      <c r="X90" s="119">
        <f t="shared" si="10"/>
        <v>178.27214184159908</v>
      </c>
      <c r="Y90" s="119">
        <f t="shared" si="10"/>
        <v>550.4883839749948</v>
      </c>
      <c r="Z90" s="119">
        <f t="shared" si="10"/>
        <v>-97.896847581513327</v>
      </c>
      <c r="AA90" s="119">
        <f t="shared" si="10"/>
        <v>-100</v>
      </c>
      <c r="AB90" s="119" t="str">
        <f t="shared" si="10"/>
        <v>--</v>
      </c>
      <c r="AC90" s="119" t="str">
        <f t="shared" si="10"/>
        <v>--</v>
      </c>
      <c r="AD90" s="116">
        <f t="shared" si="8"/>
        <v>-100</v>
      </c>
    </row>
    <row r="91" spans="1:30">
      <c r="A91" s="51" t="s">
        <v>51</v>
      </c>
      <c r="B91" s="51" t="s">
        <v>52</v>
      </c>
      <c r="C91" s="119" t="s">
        <v>57</v>
      </c>
      <c r="D91" s="119">
        <f t="shared" si="7"/>
        <v>988.5019539730788</v>
      </c>
      <c r="E91" s="119">
        <f t="shared" si="10"/>
        <v>-88.65734276892637</v>
      </c>
      <c r="F91" s="119">
        <f t="shared" si="10"/>
        <v>257.05141731729617</v>
      </c>
      <c r="G91" s="119">
        <f t="shared" si="10"/>
        <v>-75.647137622631107</v>
      </c>
      <c r="H91" s="119">
        <f t="shared" si="10"/>
        <v>4580.2378255945632</v>
      </c>
      <c r="I91" s="119">
        <f t="shared" si="10"/>
        <v>2616.5865554962143</v>
      </c>
      <c r="J91" s="119">
        <f t="shared" si="10"/>
        <v>-85.43754933232519</v>
      </c>
      <c r="K91" s="119">
        <f t="shared" si="10"/>
        <v>-26.135773816909548</v>
      </c>
      <c r="L91" s="119">
        <f t="shared" si="10"/>
        <v>17.334297076062128</v>
      </c>
      <c r="M91" s="119">
        <f t="shared" si="10"/>
        <v>98.290761157237284</v>
      </c>
      <c r="N91" s="119">
        <f t="shared" si="10"/>
        <v>227.38121568872708</v>
      </c>
      <c r="O91" s="119">
        <f t="shared" si="10"/>
        <v>-14.422515939679073</v>
      </c>
      <c r="P91" s="119">
        <f t="shared" si="10"/>
        <v>25.902066041983645</v>
      </c>
      <c r="Q91" s="119">
        <f t="shared" si="10"/>
        <v>47.371871112968364</v>
      </c>
      <c r="R91" s="119">
        <f t="shared" si="10"/>
        <v>52.659907159602966</v>
      </c>
      <c r="S91" s="119">
        <f t="shared" si="10"/>
        <v>12.066309734606278</v>
      </c>
      <c r="T91" s="119">
        <f t="shared" si="10"/>
        <v>62.962461955843878</v>
      </c>
      <c r="U91" s="119">
        <f t="shared" si="10"/>
        <v>11.748365134832952</v>
      </c>
      <c r="V91" s="119">
        <f t="shared" si="10"/>
        <v>0.43969069886364309</v>
      </c>
      <c r="W91" s="119">
        <f t="shared" si="10"/>
        <v>2.1631010966309105</v>
      </c>
      <c r="X91" s="119">
        <f t="shared" si="10"/>
        <v>25.201275057937352</v>
      </c>
      <c r="Y91" s="119">
        <f t="shared" si="10"/>
        <v>2.8733193353960047</v>
      </c>
      <c r="Z91" s="119">
        <f t="shared" si="10"/>
        <v>-21.684960791110385</v>
      </c>
      <c r="AA91" s="119">
        <f t="shared" si="10"/>
        <v>10.245614301162178</v>
      </c>
      <c r="AB91" s="119">
        <f t="shared" si="10"/>
        <v>26.463442640933849</v>
      </c>
      <c r="AC91" s="119">
        <f t="shared" si="10"/>
        <v>-16.465762724659953</v>
      </c>
      <c r="AD91" s="116">
        <f t="shared" si="8"/>
        <v>38.557946462920171</v>
      </c>
    </row>
    <row r="92" spans="1:30">
      <c r="B92" s="51" t="s">
        <v>53</v>
      </c>
      <c r="C92" s="119" t="s">
        <v>57</v>
      </c>
      <c r="D92" s="119">
        <f t="shared" si="7"/>
        <v>407.1517826036465</v>
      </c>
      <c r="E92" s="119">
        <f t="shared" si="10"/>
        <v>440.94136957292324</v>
      </c>
      <c r="F92" s="119">
        <f t="shared" si="10"/>
        <v>1180.4395682172956</v>
      </c>
      <c r="G92" s="119">
        <f t="shared" si="10"/>
        <v>48.777979846133434</v>
      </c>
      <c r="H92" s="119">
        <f t="shared" si="10"/>
        <v>59.996648919235582</v>
      </c>
      <c r="I92" s="119">
        <f t="shared" si="10"/>
        <v>22.082903265387273</v>
      </c>
      <c r="J92" s="119">
        <f t="shared" si="10"/>
        <v>50.728872452768769</v>
      </c>
      <c r="K92" s="119">
        <f t="shared" si="10"/>
        <v>-9.3916503182576463</v>
      </c>
      <c r="L92" s="119">
        <f t="shared" si="10"/>
        <v>-14.622284104965871</v>
      </c>
      <c r="M92" s="119">
        <f t="shared" si="10"/>
        <v>13.902396683909927</v>
      </c>
      <c r="N92" s="119">
        <f t="shared" si="10"/>
        <v>55.257077616030614</v>
      </c>
      <c r="O92" s="119">
        <f t="shared" si="10"/>
        <v>10.034162345814906</v>
      </c>
      <c r="P92" s="119">
        <f t="shared" si="10"/>
        <v>-22.672452224651465</v>
      </c>
      <c r="Q92" s="119">
        <f t="shared" si="10"/>
        <v>-1.3743544889299812</v>
      </c>
      <c r="R92" s="119">
        <f t="shared" si="10"/>
        <v>23.230886682196569</v>
      </c>
      <c r="S92" s="119">
        <f t="shared" si="10"/>
        <v>-2.1296422722680575</v>
      </c>
      <c r="T92" s="119">
        <f t="shared" si="10"/>
        <v>131.06791543351636</v>
      </c>
      <c r="U92" s="119">
        <f t="shared" si="10"/>
        <v>-17.841721439224131</v>
      </c>
      <c r="V92" s="119">
        <f t="shared" si="10"/>
        <v>-25.948997157598626</v>
      </c>
      <c r="W92" s="119">
        <f t="shared" si="10"/>
        <v>15.092594434139883</v>
      </c>
      <c r="X92" s="119">
        <f t="shared" si="10"/>
        <v>50.863136105797594</v>
      </c>
      <c r="Y92" s="119">
        <f t="shared" si="10"/>
        <v>22.993407592935242</v>
      </c>
      <c r="Z92" s="119">
        <f t="shared" si="10"/>
        <v>-34.475005248650731</v>
      </c>
      <c r="AA92" s="119">
        <f t="shared" si="10"/>
        <v>-20.815284835029757</v>
      </c>
      <c r="AB92" s="119">
        <f t="shared" si="10"/>
        <v>53.959966684104273</v>
      </c>
      <c r="AC92" s="119">
        <f t="shared" si="10"/>
        <v>-22.562628952165852</v>
      </c>
      <c r="AD92" s="116">
        <f t="shared" si="8"/>
        <v>35.90444111717332</v>
      </c>
    </row>
    <row r="93" spans="1:30" ht="14" thickBot="1">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row>
    <row r="94" spans="1:30" ht="14" thickTop="1">
      <c r="A94" s="143" t="s">
        <v>506</v>
      </c>
      <c r="B94" s="139"/>
      <c r="C94" s="139"/>
      <c r="D94" s="139"/>
      <c r="E94" s="139"/>
      <c r="F94" s="139"/>
      <c r="G94" s="139"/>
      <c r="H94" s="139"/>
      <c r="I94" s="139"/>
      <c r="J94" s="139"/>
      <c r="K94" s="139"/>
      <c r="L94" s="139"/>
      <c r="M94" s="139"/>
      <c r="N94" s="139"/>
      <c r="O94" s="139"/>
      <c r="P94" s="139"/>
      <c r="Q94" s="139"/>
      <c r="R94" s="139"/>
      <c r="S94" s="139"/>
      <c r="T94" s="139"/>
      <c r="U94" s="139"/>
      <c r="V94" s="139"/>
      <c r="W94" s="139"/>
      <c r="X94" s="139"/>
      <c r="Y94" s="139"/>
      <c r="Z94" s="139"/>
      <c r="AA94" s="139"/>
      <c r="AB94" s="139"/>
      <c r="AC94" s="139"/>
      <c r="AD94" s="139"/>
    </row>
  </sheetData>
  <mergeCells count="6">
    <mergeCell ref="A94:AD94"/>
    <mergeCell ref="A2:AD2"/>
    <mergeCell ref="A4:AD4"/>
    <mergeCell ref="C7:AD7"/>
    <mergeCell ref="C36:AD36"/>
    <mergeCell ref="C65:AD65"/>
  </mergeCells>
  <hyperlinks>
    <hyperlink ref="A1" location="ÍNDICE!A1" display="ÍNDICE" xr:uid="{00000000-0004-0000-0D00-000000000000}"/>
  </hyperlinks>
  <pageMargins left="0.75" right="0.75" top="1" bottom="1" header="0" footer="0"/>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D94"/>
  <sheetViews>
    <sheetView zoomScaleNormal="100" workbookViewId="0"/>
  </sheetViews>
  <sheetFormatPr baseColWidth="10" defaultColWidth="11.5" defaultRowHeight="13"/>
  <cols>
    <col min="1" max="1" width="14.5" style="44" customWidth="1"/>
    <col min="2" max="2" width="47.6640625" style="44" customWidth="1"/>
    <col min="3" max="3" width="11.5" style="44" bestFit="1" customWidth="1"/>
    <col min="4" max="7" width="11.5" style="44" customWidth="1"/>
    <col min="8" max="10" width="11.5" style="44" bestFit="1" customWidth="1"/>
    <col min="11" max="11" width="11.5" style="44" customWidth="1"/>
    <col min="12" max="16" width="11.5" style="44" bestFit="1" customWidth="1"/>
    <col min="17" max="29" width="11.5" style="44" customWidth="1"/>
    <col min="30" max="30" width="12" style="44" bestFit="1" customWidth="1"/>
    <col min="31" max="16384" width="11.5" style="44"/>
  </cols>
  <sheetData>
    <row r="1" spans="1:30" ht="18">
      <c r="A1" s="174" t="s">
        <v>60</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row>
    <row r="2" spans="1:30">
      <c r="A2" s="140" t="s">
        <v>66</v>
      </c>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row>
    <row r="3" spans="1:30">
      <c r="A3" s="115"/>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32"/>
      <c r="AC3" s="133"/>
    </row>
    <row r="4" spans="1:30">
      <c r="A4" s="140" t="s">
        <v>503</v>
      </c>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row>
    <row r="5" spans="1:30" ht="14" thickBot="1">
      <c r="A5" s="46"/>
      <c r="B5" s="46"/>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row>
    <row r="6" spans="1:30" ht="14" thickTop="1">
      <c r="C6" s="48">
        <v>1995</v>
      </c>
      <c r="D6" s="48">
        <v>1996</v>
      </c>
      <c r="E6" s="48">
        <v>1997</v>
      </c>
      <c r="F6" s="48">
        <v>1998</v>
      </c>
      <c r="G6" s="48">
        <v>1999</v>
      </c>
      <c r="H6" s="48">
        <v>2000</v>
      </c>
      <c r="I6" s="48">
        <v>2001</v>
      </c>
      <c r="J6" s="48">
        <v>2002</v>
      </c>
      <c r="K6" s="48">
        <v>2003</v>
      </c>
      <c r="L6" s="48">
        <v>2004</v>
      </c>
      <c r="M6" s="48">
        <v>2005</v>
      </c>
      <c r="N6" s="48">
        <v>2006</v>
      </c>
      <c r="O6" s="48">
        <v>2007</v>
      </c>
      <c r="P6" s="48">
        <v>2008</v>
      </c>
      <c r="Q6" s="48">
        <v>2009</v>
      </c>
      <c r="R6" s="48">
        <v>2010</v>
      </c>
      <c r="S6" s="48">
        <v>2011</v>
      </c>
      <c r="T6" s="48">
        <v>2012</v>
      </c>
      <c r="U6" s="48">
        <v>2013</v>
      </c>
      <c r="V6" s="48">
        <v>2014</v>
      </c>
      <c r="W6" s="48">
        <v>2015</v>
      </c>
      <c r="X6" s="48">
        <v>2016</v>
      </c>
      <c r="Y6" s="48">
        <v>2017</v>
      </c>
      <c r="Z6" s="48">
        <v>2018</v>
      </c>
      <c r="AA6" s="48">
        <v>2019</v>
      </c>
      <c r="AB6" s="48">
        <v>2020</v>
      </c>
      <c r="AC6" s="48">
        <v>2021</v>
      </c>
      <c r="AD6" s="48" t="s">
        <v>505</v>
      </c>
    </row>
    <row r="7" spans="1:30" ht="14" thickBot="1">
      <c r="C7" s="141" t="s">
        <v>2</v>
      </c>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row>
    <row r="8" spans="1:30" ht="14" thickTop="1">
      <c r="C8" s="115"/>
      <c r="D8" s="115"/>
      <c r="E8" s="115"/>
      <c r="F8" s="115"/>
      <c r="G8" s="115"/>
      <c r="H8" s="115"/>
      <c r="I8" s="115"/>
      <c r="J8" s="115"/>
      <c r="K8" s="115"/>
    </row>
    <row r="9" spans="1:30">
      <c r="A9" s="49" t="s">
        <v>3</v>
      </c>
      <c r="B9" s="49" t="s">
        <v>4</v>
      </c>
      <c r="C9" s="125">
        <v>2.2075900000000002</v>
      </c>
      <c r="D9" s="125">
        <v>5.4733450000000001</v>
      </c>
      <c r="E9" s="125">
        <v>12.911319000000001</v>
      </c>
      <c r="F9" s="125">
        <v>16.725950999999998</v>
      </c>
      <c r="G9" s="125">
        <v>16.244686999999999</v>
      </c>
      <c r="H9" s="125">
        <v>20.415627000000001</v>
      </c>
      <c r="I9" s="125">
        <v>23.986087000000001</v>
      </c>
      <c r="J9" s="125">
        <v>28.967673999999999</v>
      </c>
      <c r="K9" s="125">
        <v>30.028358999999998</v>
      </c>
      <c r="L9" s="125">
        <v>42.675288000000002</v>
      </c>
      <c r="M9" s="125">
        <v>45.326126000000002</v>
      </c>
      <c r="N9" s="125">
        <v>46.538060000000002</v>
      </c>
      <c r="O9" s="125">
        <v>52.946466000000001</v>
      </c>
      <c r="P9" s="125">
        <v>47.848792000000003</v>
      </c>
      <c r="Q9" s="126">
        <v>42.193401000000001</v>
      </c>
      <c r="R9" s="126">
        <v>26.831631000000002</v>
      </c>
      <c r="S9" s="126">
        <v>52.355584999999998</v>
      </c>
      <c r="T9" s="126">
        <v>69.035585999999995</v>
      </c>
      <c r="U9" s="126">
        <v>61.258530999999998</v>
      </c>
      <c r="V9" s="126">
        <v>72.566626999999997</v>
      </c>
      <c r="W9" s="126">
        <v>85.750180999999998</v>
      </c>
      <c r="X9" s="126">
        <v>86.691663000000005</v>
      </c>
      <c r="Y9" s="126">
        <v>508.00190500000008</v>
      </c>
      <c r="Z9" s="126">
        <v>475.42717000000005</v>
      </c>
      <c r="AA9" s="126">
        <v>579.58762100000001</v>
      </c>
      <c r="AB9" s="126">
        <v>382.77191799999997</v>
      </c>
      <c r="AC9" s="126">
        <v>340.239012</v>
      </c>
      <c r="AD9" s="127">
        <f>SUM(C9:AC9)</f>
        <v>3175.006202</v>
      </c>
    </row>
    <row r="10" spans="1:30">
      <c r="A10" s="51" t="s">
        <v>5</v>
      </c>
      <c r="B10" s="51" t="s">
        <v>6</v>
      </c>
      <c r="C10" s="125">
        <v>35.077385999999997</v>
      </c>
      <c r="D10" s="125">
        <v>73.379855000000006</v>
      </c>
      <c r="E10" s="125">
        <v>181.410617</v>
      </c>
      <c r="F10" s="125">
        <v>147.304181</v>
      </c>
      <c r="G10" s="125">
        <v>187.25823399999999</v>
      </c>
      <c r="H10" s="125">
        <v>277.93499500000001</v>
      </c>
      <c r="I10" s="125">
        <v>410.63230800000002</v>
      </c>
      <c r="J10" s="125">
        <v>552.32496000000003</v>
      </c>
      <c r="K10" s="125">
        <v>859.86550999999997</v>
      </c>
      <c r="L10" s="125">
        <v>1701.1735060000001</v>
      </c>
      <c r="M10" s="125">
        <v>2624.7255279999999</v>
      </c>
      <c r="N10" s="125">
        <v>4604.4388749999998</v>
      </c>
      <c r="O10" s="125">
        <v>6151.6834360000003</v>
      </c>
      <c r="P10" s="125">
        <v>8371.3007170000001</v>
      </c>
      <c r="Q10" s="126">
        <v>8908.5417130000005</v>
      </c>
      <c r="R10" s="126">
        <v>5684.3047839999999</v>
      </c>
      <c r="S10" s="126">
        <v>13553.474456</v>
      </c>
      <c r="T10" s="126">
        <v>14342.794452</v>
      </c>
      <c r="U10" s="126">
        <v>15370.86897</v>
      </c>
      <c r="V10" s="126">
        <v>14968.649551999999</v>
      </c>
      <c r="W10" s="126">
        <v>14622.745684000005</v>
      </c>
      <c r="X10" s="126">
        <v>14074.795706000003</v>
      </c>
      <c r="Y10" s="126">
        <v>12923.988249999999</v>
      </c>
      <c r="Z10" s="126">
        <v>13712.689434000002</v>
      </c>
      <c r="AA10" s="126">
        <v>12913.474396</v>
      </c>
      <c r="AB10" s="126">
        <v>10884.917785999998</v>
      </c>
      <c r="AC10" s="126">
        <v>13573.684289999999</v>
      </c>
      <c r="AD10" s="127">
        <f t="shared" ref="AD10:AD34" si="0">SUM(C10:AC10)</f>
        <v>191713.43958100004</v>
      </c>
    </row>
    <row r="11" spans="1:30">
      <c r="A11" s="51" t="s">
        <v>7</v>
      </c>
      <c r="B11" s="51" t="s">
        <v>8</v>
      </c>
      <c r="C11" s="125">
        <v>39.150275000000001</v>
      </c>
      <c r="D11" s="125">
        <v>73.413927999999999</v>
      </c>
      <c r="E11" s="125">
        <v>167.106967</v>
      </c>
      <c r="F11" s="125">
        <v>168.481506</v>
      </c>
      <c r="G11" s="125">
        <v>187.01085800000001</v>
      </c>
      <c r="H11" s="125">
        <v>299.26694900000001</v>
      </c>
      <c r="I11" s="125">
        <v>499.44845500000002</v>
      </c>
      <c r="J11" s="125">
        <v>843.84150799999998</v>
      </c>
      <c r="K11" s="125">
        <v>1022.572703</v>
      </c>
      <c r="L11" s="125">
        <v>1788.4199020000001</v>
      </c>
      <c r="M11" s="125">
        <v>2630.832813</v>
      </c>
      <c r="N11" s="125">
        <v>4075.9144470000001</v>
      </c>
      <c r="O11" s="125">
        <v>3871.9001069999999</v>
      </c>
      <c r="P11" s="125">
        <v>4159.2491330000003</v>
      </c>
      <c r="Q11" s="126">
        <v>4672.0087009999997</v>
      </c>
      <c r="R11" s="126">
        <v>2770.3510510000001</v>
      </c>
      <c r="S11" s="126">
        <v>6456.6643960000001</v>
      </c>
      <c r="T11" s="126">
        <v>7053.5792689999998</v>
      </c>
      <c r="U11" s="126">
        <v>6335.5134349999998</v>
      </c>
      <c r="V11" s="126">
        <v>6975.5820000000003</v>
      </c>
      <c r="W11" s="126">
        <v>6025.0090319999999</v>
      </c>
      <c r="X11" s="126">
        <v>5462.7802419999989</v>
      </c>
      <c r="Y11" s="126">
        <v>4877.0292800000007</v>
      </c>
      <c r="Z11" s="126">
        <v>4357.5543899999993</v>
      </c>
      <c r="AA11" s="126">
        <v>4148.4354480000002</v>
      </c>
      <c r="AB11" s="126">
        <v>928.542282</v>
      </c>
      <c r="AC11" s="126">
        <v>945.45305400000007</v>
      </c>
      <c r="AD11" s="127">
        <f t="shared" si="0"/>
        <v>80835.112131000002</v>
      </c>
    </row>
    <row r="12" spans="1:30">
      <c r="A12" s="51" t="s">
        <v>9</v>
      </c>
      <c r="B12" s="51" t="s">
        <v>10</v>
      </c>
      <c r="C12" s="125">
        <v>0.26270700000000002</v>
      </c>
      <c r="D12" s="125">
        <v>0.82916900000000004</v>
      </c>
      <c r="E12" s="125">
        <v>2.4854759999999998</v>
      </c>
      <c r="F12" s="125">
        <v>2.3642780000000001</v>
      </c>
      <c r="G12" s="125">
        <v>2.5247380000000001</v>
      </c>
      <c r="H12" s="125">
        <v>6.2123549999999996</v>
      </c>
      <c r="I12" s="125">
        <v>16.995251</v>
      </c>
      <c r="J12" s="125">
        <v>14.779749000000001</v>
      </c>
      <c r="K12" s="125">
        <v>37.931581999999999</v>
      </c>
      <c r="L12" s="125">
        <v>31.921161999999999</v>
      </c>
      <c r="M12" s="125">
        <v>32.830317999999998</v>
      </c>
      <c r="N12" s="125">
        <v>55.646548000000003</v>
      </c>
      <c r="O12" s="125">
        <v>69.358153999999999</v>
      </c>
      <c r="P12" s="125">
        <v>104.295659</v>
      </c>
      <c r="Q12" s="126">
        <v>122.84554199999999</v>
      </c>
      <c r="R12" s="126">
        <v>71.191300999999996</v>
      </c>
      <c r="S12" s="126">
        <v>138.921559</v>
      </c>
      <c r="T12" s="126">
        <v>88.504988999999995</v>
      </c>
      <c r="U12" s="126">
        <v>85.701654000000005</v>
      </c>
      <c r="V12" s="126">
        <v>141.68996799999999</v>
      </c>
      <c r="W12" s="126">
        <v>269.08619500000003</v>
      </c>
      <c r="X12" s="126">
        <v>374.22826999999995</v>
      </c>
      <c r="Y12" s="126">
        <v>635.40463399999999</v>
      </c>
      <c r="Z12" s="126">
        <v>1115.2262860000001</v>
      </c>
      <c r="AA12" s="126">
        <v>548.78049200000009</v>
      </c>
      <c r="AB12" s="126">
        <v>762.71294199999988</v>
      </c>
      <c r="AC12" s="126">
        <v>758.82858799999997</v>
      </c>
      <c r="AD12" s="127">
        <f t="shared" si="0"/>
        <v>5491.5595660000008</v>
      </c>
    </row>
    <row r="13" spans="1:30">
      <c r="A13" s="51" t="s">
        <v>11</v>
      </c>
      <c r="B13" s="51" t="s">
        <v>12</v>
      </c>
      <c r="C13" s="125">
        <v>4.2801439999999999</v>
      </c>
      <c r="D13" s="125">
        <v>2.5576219999999998</v>
      </c>
      <c r="E13" s="125">
        <v>6.4987969999999997</v>
      </c>
      <c r="F13" s="125">
        <v>7.7413650000000001</v>
      </c>
      <c r="G13" s="125">
        <v>15.700202000000001</v>
      </c>
      <c r="H13" s="125">
        <v>14.429819999999999</v>
      </c>
      <c r="I13" s="125">
        <v>36.117280999999998</v>
      </c>
      <c r="J13" s="125">
        <v>91.351095000000001</v>
      </c>
      <c r="K13" s="125">
        <v>335.52450199999998</v>
      </c>
      <c r="L13" s="125">
        <v>873.12104199999999</v>
      </c>
      <c r="M13" s="125">
        <v>1496.4703489999999</v>
      </c>
      <c r="N13" s="125">
        <v>2497.8646490000001</v>
      </c>
      <c r="O13" s="125">
        <v>2182.5704460000002</v>
      </c>
      <c r="P13" s="125">
        <v>2331.8968639999998</v>
      </c>
      <c r="Q13" s="126">
        <v>3197.4048750000002</v>
      </c>
      <c r="R13" s="126">
        <v>1917.565214</v>
      </c>
      <c r="S13" s="126">
        <v>4515.316374</v>
      </c>
      <c r="T13" s="126">
        <v>5169.817266</v>
      </c>
      <c r="U13" s="126">
        <v>4507.0081220000002</v>
      </c>
      <c r="V13" s="126">
        <v>5268.9536019999996</v>
      </c>
      <c r="W13" s="126">
        <v>4069.9476719999998</v>
      </c>
      <c r="X13" s="126">
        <v>3504.5783030000002</v>
      </c>
      <c r="Y13" s="126">
        <v>2802.8563220000001</v>
      </c>
      <c r="Z13" s="126">
        <v>2384.1216410000002</v>
      </c>
      <c r="AA13" s="126">
        <v>2204.1534669999996</v>
      </c>
      <c r="AB13" s="126">
        <v>44.629669</v>
      </c>
      <c r="AC13" s="126">
        <v>61.939202000000002</v>
      </c>
      <c r="AD13" s="127">
        <f t="shared" si="0"/>
        <v>49544.415907000002</v>
      </c>
    </row>
    <row r="14" spans="1:30">
      <c r="A14" s="51" t="s">
        <v>13</v>
      </c>
      <c r="B14" s="51" t="s">
        <v>14</v>
      </c>
      <c r="C14" s="125">
        <v>4.2813160000000003</v>
      </c>
      <c r="D14" s="125">
        <v>2.3326980000000002</v>
      </c>
      <c r="E14" s="125">
        <v>6.0644830000000001</v>
      </c>
      <c r="F14" s="125">
        <v>5.9901239999999998</v>
      </c>
      <c r="G14" s="125">
        <v>12.826204000000001</v>
      </c>
      <c r="H14" s="125">
        <v>13.219194</v>
      </c>
      <c r="I14" s="125">
        <v>33.014446999999997</v>
      </c>
      <c r="J14" s="125">
        <v>89.182102999999998</v>
      </c>
      <c r="K14" s="125">
        <v>334.15246000000002</v>
      </c>
      <c r="L14" s="125">
        <v>871.71630800000003</v>
      </c>
      <c r="M14" s="125">
        <v>1492.2753190000001</v>
      </c>
      <c r="N14" s="125">
        <v>2501.309996</v>
      </c>
      <c r="O14" s="125">
        <v>2348.2789120000002</v>
      </c>
      <c r="P14" s="125">
        <v>2642.560919</v>
      </c>
      <c r="Q14" s="126">
        <v>3476.2906870000002</v>
      </c>
      <c r="R14" s="126">
        <v>5317.8245230000002</v>
      </c>
      <c r="S14" s="126">
        <v>4886.1404739999998</v>
      </c>
      <c r="T14" s="126">
        <v>5455.6575489999996</v>
      </c>
      <c r="U14" s="126">
        <v>4786.5915660000001</v>
      </c>
      <c r="V14" s="126">
        <v>5344.1384829999997</v>
      </c>
      <c r="W14" s="126">
        <v>4145.0168000000003</v>
      </c>
      <c r="X14" s="126">
        <v>3582.6731249999998</v>
      </c>
      <c r="Y14" s="126">
        <v>2884.651828</v>
      </c>
      <c r="Z14" s="126">
        <v>2489.2768730000003</v>
      </c>
      <c r="AA14" s="126">
        <v>2358.0778310000001</v>
      </c>
      <c r="AB14" s="126">
        <v>2842.4385709999997</v>
      </c>
      <c r="AC14" s="126">
        <v>3643.7110659999998</v>
      </c>
      <c r="AD14" s="127">
        <f t="shared" si="0"/>
        <v>61569.693859000006</v>
      </c>
    </row>
    <row r="15" spans="1:30">
      <c r="A15" s="51" t="s">
        <v>15</v>
      </c>
      <c r="B15" s="51" t="s">
        <v>16</v>
      </c>
      <c r="C15" s="125">
        <v>1.147278</v>
      </c>
      <c r="D15" s="125">
        <v>1.8723209999999999</v>
      </c>
      <c r="E15" s="125">
        <v>2.5235219999999998</v>
      </c>
      <c r="F15" s="125">
        <v>4.0122960000000001</v>
      </c>
      <c r="G15" s="125">
        <v>2.1243340000000002</v>
      </c>
      <c r="H15" s="125">
        <v>5.5852950000000003</v>
      </c>
      <c r="I15" s="125">
        <v>5.4307619999999996</v>
      </c>
      <c r="J15" s="125">
        <v>9.1305999999999994</v>
      </c>
      <c r="K15" s="125">
        <v>13.880715</v>
      </c>
      <c r="L15" s="125">
        <v>51.385111999999999</v>
      </c>
      <c r="M15" s="125">
        <v>78.962851999999998</v>
      </c>
      <c r="N15" s="125">
        <v>55.352131</v>
      </c>
      <c r="O15" s="125">
        <v>75.353215000000006</v>
      </c>
      <c r="P15" s="125">
        <v>85.112363999999999</v>
      </c>
      <c r="Q15" s="126">
        <v>66.499771999999993</v>
      </c>
      <c r="R15" s="126">
        <v>69.139796000000004</v>
      </c>
      <c r="S15" s="126">
        <v>124.513685</v>
      </c>
      <c r="T15" s="126">
        <v>108.38918</v>
      </c>
      <c r="U15" s="126">
        <v>191.649011</v>
      </c>
      <c r="V15" s="126">
        <v>265.22646000000003</v>
      </c>
      <c r="W15" s="126">
        <v>287.33696400000002</v>
      </c>
      <c r="X15" s="126">
        <v>377.52911500000005</v>
      </c>
      <c r="Y15" s="126">
        <v>318.08835300000004</v>
      </c>
      <c r="Z15" s="126">
        <v>354.52352199999996</v>
      </c>
      <c r="AA15" s="126">
        <v>407.56880100000001</v>
      </c>
      <c r="AB15" s="126">
        <v>322.679821</v>
      </c>
      <c r="AC15" s="126">
        <v>441.77534900000001</v>
      </c>
      <c r="AD15" s="127">
        <f t="shared" si="0"/>
        <v>3726.7926260000004</v>
      </c>
    </row>
    <row r="16" spans="1:30">
      <c r="A16" s="51" t="s">
        <v>17</v>
      </c>
      <c r="B16" s="51" t="s">
        <v>18</v>
      </c>
      <c r="C16" s="125">
        <v>2.4217719999999998</v>
      </c>
      <c r="D16" s="125">
        <v>6.0404869999999997</v>
      </c>
      <c r="E16" s="125">
        <v>7.7989649999999999</v>
      </c>
      <c r="F16" s="125">
        <v>7.2712909999999997</v>
      </c>
      <c r="G16" s="125">
        <v>14.917818</v>
      </c>
      <c r="H16" s="125">
        <v>23.881394</v>
      </c>
      <c r="I16" s="125">
        <v>40.874704000000001</v>
      </c>
      <c r="J16" s="125">
        <v>67.762943000000007</v>
      </c>
      <c r="K16" s="125">
        <v>117.839229</v>
      </c>
      <c r="L16" s="125">
        <v>204.513959</v>
      </c>
      <c r="M16" s="125">
        <v>197.06845100000001</v>
      </c>
      <c r="N16" s="125">
        <v>247.25488799999999</v>
      </c>
      <c r="O16" s="125">
        <v>199.09517099999999</v>
      </c>
      <c r="P16" s="125">
        <v>211.19019</v>
      </c>
      <c r="Q16" s="126">
        <v>118.722548</v>
      </c>
      <c r="R16" s="126">
        <v>100.581693</v>
      </c>
      <c r="S16" s="126">
        <v>209.106662</v>
      </c>
      <c r="T16" s="126">
        <v>250.757724</v>
      </c>
      <c r="U16" s="126">
        <v>271.97681799999998</v>
      </c>
      <c r="V16" s="126">
        <v>320.40475500000002</v>
      </c>
      <c r="W16" s="126">
        <v>316.52094699999998</v>
      </c>
      <c r="X16" s="126">
        <v>338.368989</v>
      </c>
      <c r="Y16" s="126">
        <v>415.90954500000004</v>
      </c>
      <c r="Z16" s="126">
        <v>479.18261699999999</v>
      </c>
      <c r="AA16" s="126">
        <v>458.85034100000001</v>
      </c>
      <c r="AB16" s="126">
        <v>422.06068199999999</v>
      </c>
      <c r="AC16" s="126">
        <v>578.53409099999999</v>
      </c>
      <c r="AD16" s="127">
        <f t="shared" si="0"/>
        <v>5628.9086740000002</v>
      </c>
    </row>
    <row r="17" spans="1:30">
      <c r="A17" s="51" t="s">
        <v>19</v>
      </c>
      <c r="B17" s="51" t="s">
        <v>20</v>
      </c>
      <c r="C17" s="125">
        <v>4.072114</v>
      </c>
      <c r="D17" s="125">
        <v>14.179928</v>
      </c>
      <c r="E17" s="125">
        <v>20.685981000000002</v>
      </c>
      <c r="F17" s="125">
        <v>16.345278</v>
      </c>
      <c r="G17" s="125">
        <v>23.602820999999999</v>
      </c>
      <c r="H17" s="125">
        <v>50.777670000000001</v>
      </c>
      <c r="I17" s="125">
        <v>86.719728000000003</v>
      </c>
      <c r="J17" s="125">
        <v>75.915313999999995</v>
      </c>
      <c r="K17" s="125">
        <v>120.41753</v>
      </c>
      <c r="L17" s="125">
        <v>307.27451600000001</v>
      </c>
      <c r="M17" s="125">
        <v>502.64473600000002</v>
      </c>
      <c r="N17" s="125">
        <v>603.21052199999997</v>
      </c>
      <c r="O17" s="125">
        <v>689.75357499999996</v>
      </c>
      <c r="P17" s="125">
        <v>728.65743599999996</v>
      </c>
      <c r="Q17" s="126">
        <v>595.28807300000005</v>
      </c>
      <c r="R17" s="126">
        <v>396.27167300000002</v>
      </c>
      <c r="S17" s="126">
        <v>829.33350499999995</v>
      </c>
      <c r="T17" s="126">
        <v>889.03811399999995</v>
      </c>
      <c r="U17" s="126">
        <v>1097.422112</v>
      </c>
      <c r="V17" s="126">
        <v>1141.5469990000001</v>
      </c>
      <c r="W17" s="126">
        <v>1137.688852</v>
      </c>
      <c r="X17" s="126">
        <v>1207.1788939999999</v>
      </c>
      <c r="Y17" s="126">
        <v>1307.149011</v>
      </c>
      <c r="Z17" s="126">
        <v>1467.278855</v>
      </c>
      <c r="AA17" s="126">
        <v>1566.0981380000001</v>
      </c>
      <c r="AB17" s="126">
        <v>1422.859058</v>
      </c>
      <c r="AC17" s="126">
        <v>1945.005482</v>
      </c>
      <c r="AD17" s="127">
        <f t="shared" si="0"/>
        <v>18246.415914999998</v>
      </c>
    </row>
    <row r="18" spans="1:30">
      <c r="A18" s="51" t="s">
        <v>21</v>
      </c>
      <c r="B18" s="51" t="s">
        <v>22</v>
      </c>
      <c r="C18" s="125">
        <v>3.7615000000000003E-2</v>
      </c>
      <c r="D18" s="125">
        <v>0.16123999999999999</v>
      </c>
      <c r="E18" s="125">
        <v>0.35749700000000001</v>
      </c>
      <c r="F18" s="125">
        <v>5.1857E-2</v>
      </c>
      <c r="G18" s="125">
        <v>0.219468</v>
      </c>
      <c r="H18" s="125">
        <v>8.2435999999999995E-2</v>
      </c>
      <c r="I18" s="125">
        <v>0.122807</v>
      </c>
      <c r="J18" s="125">
        <v>0.16811899999999999</v>
      </c>
      <c r="K18" s="125">
        <v>0.81567800000000001</v>
      </c>
      <c r="L18" s="125">
        <v>1.379731</v>
      </c>
      <c r="M18" s="125">
        <v>3.101658</v>
      </c>
      <c r="N18" s="125">
        <v>2.5743079999999998</v>
      </c>
      <c r="O18" s="125">
        <v>2.9425050000000001</v>
      </c>
      <c r="P18" s="125">
        <v>2.8620909999999999</v>
      </c>
      <c r="Q18" s="126">
        <v>2.16791</v>
      </c>
      <c r="R18" s="126">
        <v>2.9340869999999999</v>
      </c>
      <c r="S18" s="126">
        <v>12.071998000000001</v>
      </c>
      <c r="T18" s="126">
        <v>21.232673999999999</v>
      </c>
      <c r="U18" s="126">
        <v>6.613003</v>
      </c>
      <c r="V18" s="126">
        <v>7.3594819999999999</v>
      </c>
      <c r="W18" s="126">
        <v>13.589191</v>
      </c>
      <c r="X18" s="126">
        <v>18.239701</v>
      </c>
      <c r="Y18" s="126">
        <v>18.004144</v>
      </c>
      <c r="Z18" s="126">
        <v>19.493635000000001</v>
      </c>
      <c r="AA18" s="126">
        <v>17.122945999999999</v>
      </c>
      <c r="AB18" s="126">
        <v>18.992459</v>
      </c>
      <c r="AC18" s="126">
        <v>18.066141000000002</v>
      </c>
      <c r="AD18" s="127">
        <f t="shared" si="0"/>
        <v>190.76438100000001</v>
      </c>
    </row>
    <row r="19" spans="1:30">
      <c r="A19" s="51" t="s">
        <v>23</v>
      </c>
      <c r="B19" s="51" t="s">
        <v>24</v>
      </c>
      <c r="C19" s="125">
        <v>4.9175329999999997</v>
      </c>
      <c r="D19" s="125">
        <v>6.3446730000000002</v>
      </c>
      <c r="E19" s="125">
        <v>10.548984000000001</v>
      </c>
      <c r="F19" s="125">
        <v>11.864148999999999</v>
      </c>
      <c r="G19" s="125">
        <v>32.799444000000001</v>
      </c>
      <c r="H19" s="125">
        <v>52.339035000000003</v>
      </c>
      <c r="I19" s="125">
        <v>94.750950000000003</v>
      </c>
      <c r="J19" s="125">
        <v>110.932535</v>
      </c>
      <c r="K19" s="125">
        <v>115.582491</v>
      </c>
      <c r="L19" s="125">
        <v>231.064717</v>
      </c>
      <c r="M19" s="125">
        <v>327.33345200000002</v>
      </c>
      <c r="N19" s="125">
        <v>386.24679099999997</v>
      </c>
      <c r="O19" s="125">
        <v>499.43073700000002</v>
      </c>
      <c r="P19" s="125">
        <v>555.57008800000006</v>
      </c>
      <c r="Q19" s="126">
        <v>506.109081</v>
      </c>
      <c r="R19" s="126">
        <v>355.34811400000001</v>
      </c>
      <c r="S19" s="126">
        <v>738.49735899999996</v>
      </c>
      <c r="T19" s="126">
        <v>815.11082299999998</v>
      </c>
      <c r="U19" s="126">
        <v>944.61290399999996</v>
      </c>
      <c r="V19" s="126">
        <v>1070.9566689999999</v>
      </c>
      <c r="W19" s="126">
        <v>1159.0157160000001</v>
      </c>
      <c r="X19" s="126">
        <v>1177.3694390000001</v>
      </c>
      <c r="Y19" s="126">
        <v>450.58659599999999</v>
      </c>
      <c r="Z19" s="126">
        <v>467.67391099999998</v>
      </c>
      <c r="AA19" s="126">
        <v>476.93246800000003</v>
      </c>
      <c r="AB19" s="126">
        <v>1343.741501</v>
      </c>
      <c r="AC19" s="126">
        <v>1874.4060539999996</v>
      </c>
      <c r="AD19" s="127">
        <f t="shared" si="0"/>
        <v>13820.086213999999</v>
      </c>
    </row>
    <row r="20" spans="1:30">
      <c r="A20" s="51" t="s">
        <v>25</v>
      </c>
      <c r="B20" s="51" t="s">
        <v>26</v>
      </c>
      <c r="C20" s="125">
        <v>1.0926E-2</v>
      </c>
      <c r="D20" s="125">
        <v>1.8162000000000001E-2</v>
      </c>
      <c r="E20" s="125">
        <v>4.7890000000000002E-2</v>
      </c>
      <c r="F20" s="125">
        <v>9.9932000000000007E-2</v>
      </c>
      <c r="G20" s="125">
        <v>0.10472099999999999</v>
      </c>
      <c r="H20" s="125">
        <v>1.8017080000000001</v>
      </c>
      <c r="I20" s="125">
        <v>0.72677599999999998</v>
      </c>
      <c r="J20" s="125">
        <v>1.758248</v>
      </c>
      <c r="K20" s="125">
        <v>3.809574</v>
      </c>
      <c r="L20" s="125">
        <v>5.8568290000000003</v>
      </c>
      <c r="M20" s="125">
        <v>18.347826000000001</v>
      </c>
      <c r="N20" s="125">
        <v>31.817799000000001</v>
      </c>
      <c r="O20" s="125">
        <v>53.242508999999998</v>
      </c>
      <c r="P20" s="125">
        <v>54.673788000000002</v>
      </c>
      <c r="Q20" s="126">
        <v>38.689647000000001</v>
      </c>
      <c r="R20" s="126">
        <v>56.875872000000001</v>
      </c>
      <c r="S20" s="126">
        <v>114.51648400000001</v>
      </c>
      <c r="T20" s="126">
        <v>136.04561799999999</v>
      </c>
      <c r="U20" s="126">
        <v>156.47600199999999</v>
      </c>
      <c r="V20" s="126">
        <v>181.64876100000001</v>
      </c>
      <c r="W20" s="126">
        <v>202.58812900000001</v>
      </c>
      <c r="X20" s="126">
        <v>228.02831699999999</v>
      </c>
      <c r="Y20" s="126">
        <v>13.432270000000001</v>
      </c>
      <c r="Z20" s="126">
        <v>10.901686</v>
      </c>
      <c r="AA20" s="126">
        <v>11.509409</v>
      </c>
      <c r="AB20" s="126">
        <v>347.14940000000001</v>
      </c>
      <c r="AC20" s="126">
        <v>438.22960799999998</v>
      </c>
      <c r="AD20" s="127">
        <f t="shared" si="0"/>
        <v>2108.4078909999998</v>
      </c>
    </row>
    <row r="21" spans="1:30">
      <c r="A21" s="51" t="s">
        <v>27</v>
      </c>
      <c r="B21" s="51" t="s">
        <v>28</v>
      </c>
      <c r="C21" s="125">
        <v>0.60370599999999996</v>
      </c>
      <c r="D21" s="125">
        <v>0.93192699999999995</v>
      </c>
      <c r="E21" s="125">
        <v>0.609649</v>
      </c>
      <c r="F21" s="125">
        <v>1.1957549999999999</v>
      </c>
      <c r="G21" s="125">
        <v>1.1542330000000001</v>
      </c>
      <c r="H21" s="125">
        <v>1.9711650000000001</v>
      </c>
      <c r="I21" s="125">
        <v>2.2737440000000002</v>
      </c>
      <c r="J21" s="125">
        <v>3.8534009999999999</v>
      </c>
      <c r="K21" s="125">
        <v>8.7607049999999997</v>
      </c>
      <c r="L21" s="125">
        <v>26.554086999999999</v>
      </c>
      <c r="M21" s="125">
        <v>52.108212999999999</v>
      </c>
      <c r="N21" s="125">
        <v>74.727436999999995</v>
      </c>
      <c r="O21" s="125">
        <v>90.310085999999998</v>
      </c>
      <c r="P21" s="125">
        <v>114.64733699999999</v>
      </c>
      <c r="Q21" s="126">
        <v>102.790741</v>
      </c>
      <c r="R21" s="126">
        <v>116.580341</v>
      </c>
      <c r="S21" s="126">
        <v>229.66086100000001</v>
      </c>
      <c r="T21" s="126">
        <v>280.87245300000001</v>
      </c>
      <c r="U21" s="126">
        <v>316.10157700000002</v>
      </c>
      <c r="V21" s="126">
        <v>356.05739500000004</v>
      </c>
      <c r="W21" s="126">
        <v>398.54642999999999</v>
      </c>
      <c r="X21" s="126">
        <v>477.67492700000003</v>
      </c>
      <c r="Y21" s="126">
        <v>503.55615299999999</v>
      </c>
      <c r="Z21" s="126">
        <v>613.10778300000004</v>
      </c>
      <c r="AA21" s="126">
        <v>651.50893799999994</v>
      </c>
      <c r="AB21" s="126">
        <v>571.64407700000004</v>
      </c>
      <c r="AC21" s="126">
        <v>869.73624300000006</v>
      </c>
      <c r="AD21" s="127">
        <f t="shared" si="0"/>
        <v>5867.5393640000002</v>
      </c>
    </row>
    <row r="22" spans="1:30">
      <c r="A22" s="51" t="s">
        <v>29</v>
      </c>
      <c r="B22" s="51" t="s">
        <v>30</v>
      </c>
      <c r="C22" s="125">
        <v>13.190353</v>
      </c>
      <c r="D22" s="125">
        <v>1.0371729999999999</v>
      </c>
      <c r="E22" s="125">
        <v>0.52568700000000002</v>
      </c>
      <c r="F22" s="125">
        <v>1.129016</v>
      </c>
      <c r="G22" s="125">
        <v>8.8717059999999996</v>
      </c>
      <c r="H22" s="125">
        <v>2.8790900000000001</v>
      </c>
      <c r="I22" s="125">
        <v>11.700709</v>
      </c>
      <c r="J22" s="125">
        <v>25.982695</v>
      </c>
      <c r="K22" s="125">
        <v>19.828471</v>
      </c>
      <c r="L22" s="125">
        <v>70.829209000000006</v>
      </c>
      <c r="M22" s="125">
        <v>96.036771999999999</v>
      </c>
      <c r="N22" s="125">
        <v>51.376361000000003</v>
      </c>
      <c r="O22" s="125">
        <v>28.669879000000002</v>
      </c>
      <c r="P22" s="125">
        <v>10.926389</v>
      </c>
      <c r="Q22" s="126">
        <v>7.4723709999999999</v>
      </c>
      <c r="R22" s="126">
        <v>5.7586250000000003</v>
      </c>
      <c r="S22" s="126">
        <v>8.457414</v>
      </c>
      <c r="T22" s="126">
        <v>7.4666689999999996</v>
      </c>
      <c r="U22" s="126">
        <v>7.2586449999999996</v>
      </c>
      <c r="V22" s="126">
        <v>1.823383</v>
      </c>
      <c r="W22" s="126">
        <v>1.1103510000000001</v>
      </c>
      <c r="X22" s="126">
        <v>1.3815400000000002</v>
      </c>
      <c r="Y22" s="126">
        <v>0.84931500000000004</v>
      </c>
      <c r="Z22" s="126">
        <v>1.7211380000000001</v>
      </c>
      <c r="AA22" s="126">
        <v>0.54282300000000006</v>
      </c>
      <c r="AB22" s="126">
        <v>0.89110500000000004</v>
      </c>
      <c r="AC22" s="126">
        <v>0.61707699999999999</v>
      </c>
      <c r="AD22" s="127">
        <f t="shared" si="0"/>
        <v>388.33396599999992</v>
      </c>
    </row>
    <row r="23" spans="1:30">
      <c r="A23" s="51" t="s">
        <v>31</v>
      </c>
      <c r="B23" s="51" t="s">
        <v>32</v>
      </c>
      <c r="C23" s="125">
        <v>1.7782020000000001</v>
      </c>
      <c r="D23" s="125">
        <v>7.070729</v>
      </c>
      <c r="E23" s="125">
        <v>28.278119</v>
      </c>
      <c r="F23" s="125">
        <v>29.291160999999999</v>
      </c>
      <c r="G23" s="125">
        <v>44.687441999999997</v>
      </c>
      <c r="H23" s="125">
        <v>65.921599000000001</v>
      </c>
      <c r="I23" s="125">
        <v>115.153465</v>
      </c>
      <c r="J23" s="125">
        <v>317.72342099999997</v>
      </c>
      <c r="K23" s="125">
        <v>710.74320999999998</v>
      </c>
      <c r="L23" s="125">
        <v>863.49589900000001</v>
      </c>
      <c r="M23" s="125">
        <v>850.43145700000002</v>
      </c>
      <c r="N23" s="125">
        <v>1217.8849009999999</v>
      </c>
      <c r="O23" s="125">
        <v>1161.3125789999999</v>
      </c>
      <c r="P23" s="125">
        <v>1084.0981320000001</v>
      </c>
      <c r="Q23" s="126">
        <v>934.31454199999996</v>
      </c>
      <c r="R23" s="126">
        <v>822.20351500000004</v>
      </c>
      <c r="S23" s="126">
        <v>1649.0021280000001</v>
      </c>
      <c r="T23" s="126">
        <v>1636.772201</v>
      </c>
      <c r="U23" s="126">
        <v>2215.4837929999999</v>
      </c>
      <c r="V23" s="126">
        <v>3393.2091759999998</v>
      </c>
      <c r="W23" s="126">
        <v>4398.2544769999995</v>
      </c>
      <c r="X23" s="126">
        <v>4254.7198390000003</v>
      </c>
      <c r="Y23" s="126">
        <v>5245.11348</v>
      </c>
      <c r="Z23" s="126">
        <v>5217.130001999999</v>
      </c>
      <c r="AA23" s="126">
        <v>4262.2808560000003</v>
      </c>
      <c r="AB23" s="126">
        <v>3508.0231440000002</v>
      </c>
      <c r="AC23" s="126">
        <v>4749.835059</v>
      </c>
      <c r="AD23" s="127">
        <f t="shared" si="0"/>
        <v>48784.212527999989</v>
      </c>
    </row>
    <row r="24" spans="1:30">
      <c r="A24" s="51" t="s">
        <v>33</v>
      </c>
      <c r="B24" s="51" t="s">
        <v>34</v>
      </c>
      <c r="C24" s="125">
        <v>0.46083000000000002</v>
      </c>
      <c r="D24" s="125">
        <v>1.5113840000000001</v>
      </c>
      <c r="E24" s="125">
        <v>1.9829950000000001</v>
      </c>
      <c r="F24" s="125">
        <v>1.998535</v>
      </c>
      <c r="G24" s="125">
        <v>4.1649989999999999</v>
      </c>
      <c r="H24" s="125">
        <v>11.525859000000001</v>
      </c>
      <c r="I24" s="125">
        <v>14.769215000000001</v>
      </c>
      <c r="J24" s="125">
        <v>19.078033000000001</v>
      </c>
      <c r="K24" s="125">
        <v>40.45581</v>
      </c>
      <c r="L24" s="125">
        <v>107.615914</v>
      </c>
      <c r="M24" s="125">
        <v>111.128468</v>
      </c>
      <c r="N24" s="125">
        <v>169.815707</v>
      </c>
      <c r="O24" s="125">
        <v>128.98884100000001</v>
      </c>
      <c r="P24" s="125">
        <v>52.732374999999998</v>
      </c>
      <c r="Q24" s="126">
        <v>43.145023999999999</v>
      </c>
      <c r="R24" s="126">
        <v>35.152960999999998</v>
      </c>
      <c r="S24" s="126">
        <v>76.065736000000001</v>
      </c>
      <c r="T24" s="126">
        <v>114.503226</v>
      </c>
      <c r="U24" s="126">
        <v>107.05113299999999</v>
      </c>
      <c r="V24" s="126">
        <v>87.527222999999992</v>
      </c>
      <c r="W24" s="126">
        <v>137.01639699999998</v>
      </c>
      <c r="X24" s="126">
        <v>207.12136799999999</v>
      </c>
      <c r="Y24" s="126">
        <v>688.47429299999988</v>
      </c>
      <c r="Z24" s="126">
        <v>656.05065200000001</v>
      </c>
      <c r="AA24" s="126">
        <v>662.48268099999996</v>
      </c>
      <c r="AB24" s="126">
        <v>148.684078</v>
      </c>
      <c r="AC24" s="126">
        <v>186.91653099999999</v>
      </c>
      <c r="AD24" s="127">
        <f t="shared" si="0"/>
        <v>3816.4202679999999</v>
      </c>
    </row>
    <row r="25" spans="1:30">
      <c r="A25" s="51" t="s">
        <v>35</v>
      </c>
      <c r="B25" s="51" t="s">
        <v>36</v>
      </c>
      <c r="C25" s="125">
        <v>18.969654999999999</v>
      </c>
      <c r="D25" s="125">
        <v>56.774172</v>
      </c>
      <c r="E25" s="125">
        <v>92.320873000000006</v>
      </c>
      <c r="F25" s="125">
        <v>143.38868199999999</v>
      </c>
      <c r="G25" s="125">
        <v>239.89167699999999</v>
      </c>
      <c r="H25" s="125">
        <v>318.851268</v>
      </c>
      <c r="I25" s="125">
        <v>653.32011199999999</v>
      </c>
      <c r="J25" s="125">
        <v>1286.986672</v>
      </c>
      <c r="K25" s="125">
        <v>3141.024316</v>
      </c>
      <c r="L25" s="125">
        <v>4418.6790270000001</v>
      </c>
      <c r="M25" s="125">
        <v>4140.358174</v>
      </c>
      <c r="N25" s="125">
        <v>4964.086155</v>
      </c>
      <c r="O25" s="125">
        <v>5468.5210280000001</v>
      </c>
      <c r="P25" s="125">
        <v>6105.0373200000004</v>
      </c>
      <c r="Q25" s="126">
        <v>6725.3077860000003</v>
      </c>
      <c r="R25" s="126">
        <v>5333.7054280000002</v>
      </c>
      <c r="S25" s="126">
        <v>11241.729047000001</v>
      </c>
      <c r="T25" s="126">
        <v>11779.754881000001</v>
      </c>
      <c r="U25" s="126">
        <v>12050.58214</v>
      </c>
      <c r="V25" s="126">
        <v>12472.414703</v>
      </c>
      <c r="W25" s="126">
        <v>12485.855957999998</v>
      </c>
      <c r="X25" s="126">
        <v>12773.299514999995</v>
      </c>
      <c r="Y25" s="126">
        <v>11801.435631</v>
      </c>
      <c r="Z25" s="126">
        <v>13491.621764</v>
      </c>
      <c r="AA25" s="126">
        <v>13673.244264000003</v>
      </c>
      <c r="AB25" s="126">
        <v>11074.753359</v>
      </c>
      <c r="AC25" s="126">
        <v>12784.353447000001</v>
      </c>
      <c r="AD25" s="127">
        <f t="shared" si="0"/>
        <v>178736.267054</v>
      </c>
    </row>
    <row r="26" spans="1:30">
      <c r="A26" s="51" t="s">
        <v>37</v>
      </c>
      <c r="B26" s="51" t="s">
        <v>38</v>
      </c>
      <c r="C26" s="125">
        <v>4.3436000000000002E-2</v>
      </c>
      <c r="D26" s="125">
        <v>0.171428</v>
      </c>
      <c r="E26" s="125">
        <v>0.19764899999999999</v>
      </c>
      <c r="F26" s="125">
        <v>0.103253</v>
      </c>
      <c r="G26" s="125">
        <v>0.119855</v>
      </c>
      <c r="H26" s="125">
        <v>0.27223799999999998</v>
      </c>
      <c r="I26" s="125">
        <v>2.6054010000000001</v>
      </c>
      <c r="J26" s="125">
        <v>0.82024399999999997</v>
      </c>
      <c r="K26" s="125">
        <v>1.1253690000000001</v>
      </c>
      <c r="L26" s="125">
        <v>32.584884000000002</v>
      </c>
      <c r="M26" s="125">
        <v>138.28756799999999</v>
      </c>
      <c r="N26" s="125">
        <v>2.856662</v>
      </c>
      <c r="O26" s="125">
        <v>2.3979680000000001</v>
      </c>
      <c r="P26" s="125">
        <v>3.4030390000000001</v>
      </c>
      <c r="Q26" s="126">
        <v>1.2997259999999999</v>
      </c>
      <c r="R26" s="126">
        <v>1.477903</v>
      </c>
      <c r="S26" s="126">
        <v>2.7335639999999999</v>
      </c>
      <c r="T26" s="126">
        <v>2.1897030000000002</v>
      </c>
      <c r="U26" s="126">
        <v>1.381497</v>
      </c>
      <c r="V26" s="126">
        <v>5.8753969999999995</v>
      </c>
      <c r="W26" s="126">
        <v>8.146749999999999</v>
      </c>
      <c r="X26" s="126">
        <v>7.1942589999999997</v>
      </c>
      <c r="Y26" s="126">
        <v>3.7931770000000005</v>
      </c>
      <c r="Z26" s="126">
        <v>4.5371920000000001</v>
      </c>
      <c r="AA26" s="126">
        <v>1.8211539999999999</v>
      </c>
      <c r="AB26" s="126">
        <v>6.5220399999999996</v>
      </c>
      <c r="AC26" s="126">
        <v>8.7528649999999999</v>
      </c>
      <c r="AD26" s="127">
        <f t="shared" si="0"/>
        <v>240.71422100000001</v>
      </c>
    </row>
    <row r="27" spans="1:30">
      <c r="A27" s="51" t="s">
        <v>39</v>
      </c>
      <c r="B27" s="51" t="s">
        <v>40</v>
      </c>
      <c r="C27" s="125">
        <v>8.4290000000000007E-3</v>
      </c>
      <c r="D27" s="125">
        <v>7.2059999999999997E-3</v>
      </c>
      <c r="E27" s="125">
        <v>3.7151000000000003E-2</v>
      </c>
      <c r="F27" s="125">
        <v>3.1772000000000002E-2</v>
      </c>
      <c r="G27" s="125">
        <v>0.135633</v>
      </c>
      <c r="H27" s="125">
        <v>8.4418000000000007E-2</v>
      </c>
      <c r="I27" s="125">
        <v>1.0114529999999999</v>
      </c>
      <c r="J27" s="125">
        <v>0.46695599999999998</v>
      </c>
      <c r="K27" s="125">
        <v>0.347856</v>
      </c>
      <c r="L27" s="125">
        <v>3.70052</v>
      </c>
      <c r="M27" s="125">
        <v>10.255188</v>
      </c>
      <c r="N27" s="125">
        <v>23.225750000000001</v>
      </c>
      <c r="O27" s="125">
        <v>25.712088999999999</v>
      </c>
      <c r="P27" s="125">
        <v>30.187832</v>
      </c>
      <c r="Q27" s="126">
        <v>17.032941999999998</v>
      </c>
      <c r="R27" s="126">
        <v>13.833404</v>
      </c>
      <c r="S27" s="126">
        <v>50.812854999999999</v>
      </c>
      <c r="T27" s="126">
        <v>46.985692</v>
      </c>
      <c r="U27" s="126">
        <v>38.415855000000001</v>
      </c>
      <c r="V27" s="126">
        <v>46.044252999999998</v>
      </c>
      <c r="W27" s="126">
        <v>73.382466000000008</v>
      </c>
      <c r="X27" s="126">
        <v>80.393128999999988</v>
      </c>
      <c r="Y27" s="126">
        <v>92.646136999999996</v>
      </c>
      <c r="Z27" s="126">
        <v>103.544027</v>
      </c>
      <c r="AA27" s="126">
        <v>102.316599</v>
      </c>
      <c r="AB27" s="126">
        <v>138.271559</v>
      </c>
      <c r="AC27" s="126">
        <v>224.804643</v>
      </c>
      <c r="AD27" s="127">
        <f t="shared" si="0"/>
        <v>1123.6958140000002</v>
      </c>
    </row>
    <row r="28" spans="1:30">
      <c r="A28" s="51" t="s">
        <v>41</v>
      </c>
      <c r="B28" s="51" t="s">
        <v>42</v>
      </c>
      <c r="C28" s="125">
        <v>3.6507809999999998</v>
      </c>
      <c r="D28" s="125">
        <v>9.4865200000000005</v>
      </c>
      <c r="E28" s="125">
        <v>11.348784</v>
      </c>
      <c r="F28" s="125">
        <v>11.851856</v>
      </c>
      <c r="G28" s="125">
        <v>17.417892999999999</v>
      </c>
      <c r="H28" s="125">
        <v>19.299282000000002</v>
      </c>
      <c r="I28" s="125">
        <v>71.821573999999998</v>
      </c>
      <c r="J28" s="125">
        <v>81.373616999999996</v>
      </c>
      <c r="K28" s="125">
        <v>75.617789999999999</v>
      </c>
      <c r="L28" s="125">
        <v>125.78619399999999</v>
      </c>
      <c r="M28" s="125">
        <v>201.40919400000001</v>
      </c>
      <c r="N28" s="125">
        <v>615.94239900000002</v>
      </c>
      <c r="O28" s="125">
        <v>1226.6272389999999</v>
      </c>
      <c r="P28" s="125">
        <v>1371.661077</v>
      </c>
      <c r="Q28" s="126">
        <v>967.30286799999999</v>
      </c>
      <c r="R28" s="126">
        <v>911.20676800000001</v>
      </c>
      <c r="S28" s="126">
        <v>1820.2514169999999</v>
      </c>
      <c r="T28" s="126">
        <v>1521.249732</v>
      </c>
      <c r="U28" s="126">
        <v>2378.099146</v>
      </c>
      <c r="V28" s="126">
        <v>1711.9997269999999</v>
      </c>
      <c r="W28" s="126">
        <v>2095.2149049999998</v>
      </c>
      <c r="X28" s="126">
        <v>2434.774887</v>
      </c>
      <c r="Y28" s="126">
        <v>2232.6411659999999</v>
      </c>
      <c r="Z28" s="126">
        <v>1974.5592880000002</v>
      </c>
      <c r="AA28" s="126">
        <v>2539.580641</v>
      </c>
      <c r="AB28" s="126">
        <v>3479.7211580000003</v>
      </c>
      <c r="AC28" s="126">
        <v>6302.9820300000001</v>
      </c>
      <c r="AD28" s="127">
        <f t="shared" si="0"/>
        <v>34212.877933000003</v>
      </c>
    </row>
    <row r="29" spans="1:30">
      <c r="A29" s="51" t="s">
        <v>43</v>
      </c>
      <c r="B29" s="51" t="s">
        <v>44</v>
      </c>
      <c r="C29" s="125">
        <v>14.705513</v>
      </c>
      <c r="D29" s="125">
        <v>27.243248000000001</v>
      </c>
      <c r="E29" s="125">
        <v>37.479247000000001</v>
      </c>
      <c r="F29" s="125">
        <v>73.160578000000001</v>
      </c>
      <c r="G29" s="125">
        <v>72.575658000000004</v>
      </c>
      <c r="H29" s="125">
        <v>81.829361000000006</v>
      </c>
      <c r="I29" s="125">
        <v>76.276414000000003</v>
      </c>
      <c r="J29" s="125">
        <v>98.102782000000005</v>
      </c>
      <c r="K29" s="125">
        <v>90.302865999999995</v>
      </c>
      <c r="L29" s="125">
        <v>75.157497000000006</v>
      </c>
      <c r="M29" s="125">
        <v>80.587074999999999</v>
      </c>
      <c r="N29" s="125">
        <v>92.214875000000006</v>
      </c>
      <c r="O29" s="125">
        <v>274.295613</v>
      </c>
      <c r="P29" s="125">
        <v>561.63690399999996</v>
      </c>
      <c r="Q29" s="126">
        <v>496.35202099999998</v>
      </c>
      <c r="R29" s="126">
        <v>359.60299400000002</v>
      </c>
      <c r="S29" s="126">
        <v>715.37270100000001</v>
      </c>
      <c r="T29" s="126">
        <v>591.80947900000001</v>
      </c>
      <c r="U29" s="126">
        <v>610.66748900000005</v>
      </c>
      <c r="V29" s="126">
        <v>658.48754399999996</v>
      </c>
      <c r="W29" s="126">
        <v>608.05613399999959</v>
      </c>
      <c r="X29" s="126">
        <v>540.57241700000009</v>
      </c>
      <c r="Y29" s="126">
        <v>523.88539600000001</v>
      </c>
      <c r="Z29" s="126">
        <v>479.25349099999994</v>
      </c>
      <c r="AA29" s="126">
        <v>576.83178299999997</v>
      </c>
      <c r="AB29" s="126">
        <v>118.32111499999999</v>
      </c>
      <c r="AC29" s="126">
        <v>61.030726000000008</v>
      </c>
      <c r="AD29" s="127">
        <f t="shared" si="0"/>
        <v>7995.8109209999984</v>
      </c>
    </row>
    <row r="30" spans="1:30">
      <c r="A30" s="51" t="s">
        <v>45</v>
      </c>
      <c r="B30" s="51" t="s">
        <v>46</v>
      </c>
      <c r="C30" s="125">
        <v>0.72752600000000001</v>
      </c>
      <c r="D30" s="125">
        <v>1.2638020000000001</v>
      </c>
      <c r="E30" s="125">
        <v>2.014103</v>
      </c>
      <c r="F30" s="125">
        <v>3.0767060000000002</v>
      </c>
      <c r="G30" s="125">
        <v>3.8721830000000002</v>
      </c>
      <c r="H30" s="125">
        <v>7.837993</v>
      </c>
      <c r="I30" s="125">
        <v>8.5856910000000006</v>
      </c>
      <c r="J30" s="125">
        <v>15.115074999999999</v>
      </c>
      <c r="K30" s="125">
        <v>17.157471000000001</v>
      </c>
      <c r="L30" s="125">
        <v>33.077910000000003</v>
      </c>
      <c r="M30" s="125">
        <v>44.867621</v>
      </c>
      <c r="N30" s="125">
        <v>68.304067000000003</v>
      </c>
      <c r="O30" s="125">
        <v>80.493471999999997</v>
      </c>
      <c r="P30" s="125">
        <v>92.259392000000005</v>
      </c>
      <c r="Q30" s="126">
        <v>102.434029</v>
      </c>
      <c r="R30" s="126">
        <v>78.096504999999993</v>
      </c>
      <c r="S30" s="126">
        <v>171.234061</v>
      </c>
      <c r="T30" s="126">
        <v>180.33509100000001</v>
      </c>
      <c r="U30" s="126">
        <v>197.38728599999999</v>
      </c>
      <c r="V30" s="126">
        <v>221.13277600000001</v>
      </c>
      <c r="W30" s="126">
        <v>232.24341100000004</v>
      </c>
      <c r="X30" s="126">
        <v>269.08735699999994</v>
      </c>
      <c r="Y30" s="126">
        <v>308.32226099999997</v>
      </c>
      <c r="Z30" s="126">
        <v>321.3362909999999</v>
      </c>
      <c r="AA30" s="126">
        <v>354.22565099999997</v>
      </c>
      <c r="AB30" s="126">
        <v>440.81269999999995</v>
      </c>
      <c r="AC30" s="126">
        <v>487.38604700000002</v>
      </c>
      <c r="AD30" s="127">
        <f t="shared" si="0"/>
        <v>3742.6864780000001</v>
      </c>
    </row>
    <row r="31" spans="1:30">
      <c r="A31" s="51" t="s">
        <v>47</v>
      </c>
      <c r="B31" s="51" t="s">
        <v>48</v>
      </c>
      <c r="C31" s="125">
        <v>5.2104379999999999</v>
      </c>
      <c r="D31" s="125">
        <v>7.8827829999999999</v>
      </c>
      <c r="E31" s="125">
        <v>11.675357</v>
      </c>
      <c r="F31" s="125">
        <v>14.714043</v>
      </c>
      <c r="G31" s="125">
        <v>23.845127999999999</v>
      </c>
      <c r="H31" s="125">
        <v>28.874988999999999</v>
      </c>
      <c r="I31" s="125">
        <v>44.930593999999999</v>
      </c>
      <c r="J31" s="125">
        <v>47.891866999999998</v>
      </c>
      <c r="K31" s="125">
        <v>50.408838000000003</v>
      </c>
      <c r="L31" s="125">
        <v>51.242184999999999</v>
      </c>
      <c r="M31" s="125">
        <v>52.224114</v>
      </c>
      <c r="N31" s="125">
        <v>60.339032000000003</v>
      </c>
      <c r="O31" s="125">
        <v>63.523519999999998</v>
      </c>
      <c r="P31" s="125">
        <v>63.889539999999997</v>
      </c>
      <c r="Q31" s="126">
        <v>47.936295999999999</v>
      </c>
      <c r="R31" s="126">
        <v>40.627493000000001</v>
      </c>
      <c r="S31" s="126">
        <v>94.224565999999996</v>
      </c>
      <c r="T31" s="126">
        <v>109.164508</v>
      </c>
      <c r="U31" s="126">
        <v>116.873435</v>
      </c>
      <c r="V31" s="126">
        <v>122.031257</v>
      </c>
      <c r="W31" s="126">
        <v>154.03868800000001</v>
      </c>
      <c r="X31" s="126">
        <v>137.70152499999992</v>
      </c>
      <c r="Y31" s="126">
        <v>114.73910299999999</v>
      </c>
      <c r="Z31" s="126">
        <v>105.62548800000002</v>
      </c>
      <c r="AA31" s="126">
        <v>108.16423599999999</v>
      </c>
      <c r="AB31" s="126">
        <v>69.487783000000007</v>
      </c>
      <c r="AC31" s="126">
        <v>85.246793999999994</v>
      </c>
      <c r="AD31" s="127">
        <f t="shared" si="0"/>
        <v>1832.5136</v>
      </c>
    </row>
    <row r="32" spans="1:30">
      <c r="A32" s="51" t="s">
        <v>49</v>
      </c>
      <c r="B32" s="51" t="s">
        <v>50</v>
      </c>
      <c r="C32" s="125">
        <v>0.15428500000000001</v>
      </c>
      <c r="D32" s="125">
        <v>0.23095599999999999</v>
      </c>
      <c r="E32" s="125">
        <v>0.93324099999999999</v>
      </c>
      <c r="F32" s="125">
        <v>0.74204499999999995</v>
      </c>
      <c r="G32" s="125">
        <v>0.75158599999999998</v>
      </c>
      <c r="H32" s="125">
        <v>0.74170700000000001</v>
      </c>
      <c r="I32" s="125">
        <v>1.669035</v>
      </c>
      <c r="J32" s="125">
        <v>2.3084129999999998</v>
      </c>
      <c r="K32" s="125">
        <v>2.9227289999999999</v>
      </c>
      <c r="L32" s="125">
        <v>6.0467899999999997</v>
      </c>
      <c r="M32" s="125">
        <v>7.2326980000000001</v>
      </c>
      <c r="N32" s="125">
        <v>10.093772</v>
      </c>
      <c r="O32" s="125">
        <v>10.986793</v>
      </c>
      <c r="P32" s="125">
        <v>15.830120000000001</v>
      </c>
      <c r="Q32" s="126">
        <v>11.927462</v>
      </c>
      <c r="R32" s="126">
        <v>10.645899999999999</v>
      </c>
      <c r="S32" s="126">
        <v>20.531141000000002</v>
      </c>
      <c r="T32" s="126">
        <v>25.588683</v>
      </c>
      <c r="U32" s="126">
        <v>21.359071</v>
      </c>
      <c r="V32" s="126">
        <v>25.423054</v>
      </c>
      <c r="W32" s="126">
        <v>30.425812000000001</v>
      </c>
      <c r="X32" s="126">
        <v>25.566824999999998</v>
      </c>
      <c r="Y32" s="126">
        <v>27.724329000000004</v>
      </c>
      <c r="Z32" s="126">
        <v>29.3202</v>
      </c>
      <c r="AA32" s="126">
        <v>28.639142</v>
      </c>
      <c r="AB32" s="126">
        <v>24.949010999999999</v>
      </c>
      <c r="AC32" s="126">
        <v>27.073276</v>
      </c>
      <c r="AD32" s="127">
        <f t="shared" si="0"/>
        <v>369.81807600000002</v>
      </c>
    </row>
    <row r="33" spans="1:30">
      <c r="A33" s="51" t="s">
        <v>51</v>
      </c>
      <c r="B33" s="51" t="s">
        <v>52</v>
      </c>
      <c r="C33" s="125">
        <v>1.3898999999999999</v>
      </c>
      <c r="D33" s="125">
        <v>3.285085</v>
      </c>
      <c r="E33" s="125">
        <v>8.1887650000000001</v>
      </c>
      <c r="F33" s="125">
        <v>9.6196710000000003</v>
      </c>
      <c r="G33" s="125">
        <v>5.7959310000000004</v>
      </c>
      <c r="H33" s="125">
        <v>8.7225429999999999</v>
      </c>
      <c r="I33" s="125">
        <v>23.512374000000001</v>
      </c>
      <c r="J33" s="125">
        <v>21.613389999999999</v>
      </c>
      <c r="K33" s="125">
        <v>30.335525000000001</v>
      </c>
      <c r="L33" s="125">
        <v>50.440081999999997</v>
      </c>
      <c r="M33" s="125">
        <v>97.169639000000004</v>
      </c>
      <c r="N33" s="125">
        <v>163.36389199999999</v>
      </c>
      <c r="O33" s="125">
        <v>161.05841100000001</v>
      </c>
      <c r="P33" s="125">
        <v>182.49785900000001</v>
      </c>
      <c r="Q33" s="126">
        <v>193.86475799999999</v>
      </c>
      <c r="R33" s="126">
        <v>1267.215181</v>
      </c>
      <c r="S33" s="126">
        <v>296.04768799999999</v>
      </c>
      <c r="T33" s="126">
        <v>338.675319</v>
      </c>
      <c r="U33" s="126">
        <v>439.17481199999997</v>
      </c>
      <c r="V33" s="126">
        <v>579.5264719999999</v>
      </c>
      <c r="W33" s="126">
        <v>541.73133600000006</v>
      </c>
      <c r="X33" s="126">
        <v>513.01568399999996</v>
      </c>
      <c r="Y33" s="126">
        <v>552.75609900000006</v>
      </c>
      <c r="Z33" s="126">
        <v>588.19112099999995</v>
      </c>
      <c r="AA33" s="126">
        <v>738.24701000000005</v>
      </c>
      <c r="AB33" s="126">
        <v>708.16404999999997</v>
      </c>
      <c r="AC33" s="126">
        <v>899.40937300000007</v>
      </c>
      <c r="AD33" s="127">
        <f t="shared" si="0"/>
        <v>8423.0119699999996</v>
      </c>
    </row>
    <row r="34" spans="1:30">
      <c r="B34" s="51" t="s">
        <v>53</v>
      </c>
      <c r="C34" s="126">
        <v>119.94039100000001</v>
      </c>
      <c r="D34" s="126">
        <v>239.357518</v>
      </c>
      <c r="E34" s="126">
        <v>476.285753</v>
      </c>
      <c r="F34" s="126">
        <v>552.32874200000003</v>
      </c>
      <c r="G34" s="126">
        <v>745.76618699999995</v>
      </c>
      <c r="H34" s="126">
        <v>1058.923043</v>
      </c>
      <c r="I34" s="126">
        <v>1880.0213289999999</v>
      </c>
      <c r="J34" s="126">
        <v>3196.6181200000001</v>
      </c>
      <c r="K34" s="126">
        <v>5818.6135679999998</v>
      </c>
      <c r="L34" s="126">
        <v>8855.9500459999999</v>
      </c>
      <c r="M34" s="126">
        <v>10263.463059</v>
      </c>
      <c r="N34" s="126">
        <v>14398.750846000001</v>
      </c>
      <c r="O34" s="126">
        <v>17046.608737999999</v>
      </c>
      <c r="P34" s="126">
        <v>19853.940749000001</v>
      </c>
      <c r="Q34" s="126">
        <v>20106.596847000001</v>
      </c>
      <c r="R34" s="126">
        <f t="shared" ref="R34:AA34" si="1">SUM(R9:R33)</f>
        <v>25765.326757000003</v>
      </c>
      <c r="S34" s="126">
        <f t="shared" si="1"/>
        <v>48007.035715999991</v>
      </c>
      <c r="T34" s="126">
        <f t="shared" si="1"/>
        <v>51035.330881000009</v>
      </c>
      <c r="U34" s="126">
        <f t="shared" si="1"/>
        <v>52315.528007000001</v>
      </c>
      <c r="V34" s="126">
        <f t="shared" si="1"/>
        <v>55440.275718000004</v>
      </c>
      <c r="W34" s="126">
        <f t="shared" si="1"/>
        <v>53498.318478000008</v>
      </c>
      <c r="X34" s="126">
        <f t="shared" si="1"/>
        <v>52154.965035999987</v>
      </c>
      <c r="Y34" s="126">
        <f t="shared" si="1"/>
        <v>49251.038677999997</v>
      </c>
      <c r="Z34" s="126">
        <f t="shared" si="1"/>
        <v>50919.348457000007</v>
      </c>
      <c r="AA34" s="126">
        <f t="shared" si="1"/>
        <v>49390.477136000001</v>
      </c>
      <c r="AB34" s="126">
        <v>40013.74126800002</v>
      </c>
      <c r="AC34" s="126">
        <v>51308.016048000034</v>
      </c>
      <c r="AD34" s="127">
        <f t="shared" si="0"/>
        <v>683712.56711599999</v>
      </c>
    </row>
    <row r="35" spans="1:30">
      <c r="A35" s="54"/>
      <c r="B35" s="54"/>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row>
    <row r="36" spans="1:30">
      <c r="A36" s="54"/>
      <c r="B36" s="54"/>
      <c r="C36" s="142" t="s">
        <v>55</v>
      </c>
      <c r="D36" s="142"/>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row>
    <row r="37" spans="1:30">
      <c r="A37" s="56"/>
      <c r="B37" s="56"/>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row>
    <row r="38" spans="1:30">
      <c r="A38" s="49" t="s">
        <v>3</v>
      </c>
      <c r="B38" s="49" t="s">
        <v>4</v>
      </c>
      <c r="C38" s="57">
        <f>C9/C$34*100</f>
        <v>1.840572622445428</v>
      </c>
      <c r="D38" s="57">
        <f t="shared" ref="D38:AD47" si="2">D9/D$34*100</f>
        <v>2.2866818831234705</v>
      </c>
      <c r="E38" s="57">
        <f t="shared" si="2"/>
        <v>2.7108346026886094</v>
      </c>
      <c r="F38" s="57">
        <f t="shared" si="2"/>
        <v>3.0282601154223472</v>
      </c>
      <c r="G38" s="57">
        <f t="shared" si="2"/>
        <v>2.1782546974069237</v>
      </c>
      <c r="H38" s="57">
        <f t="shared" si="2"/>
        <v>1.9279613504453694</v>
      </c>
      <c r="I38" s="57">
        <f t="shared" si="2"/>
        <v>1.2758412167993016</v>
      </c>
      <c r="J38" s="57">
        <f t="shared" si="2"/>
        <v>0.906197516017334</v>
      </c>
      <c r="K38" s="57">
        <f t="shared" si="2"/>
        <v>0.51607412399998032</v>
      </c>
      <c r="L38" s="57">
        <f t="shared" si="2"/>
        <v>0.48188266395286755</v>
      </c>
      <c r="M38" s="57">
        <f t="shared" si="2"/>
        <v>0.44162604512181358</v>
      </c>
      <c r="N38" s="57">
        <f t="shared" si="2"/>
        <v>0.32320900957132931</v>
      </c>
      <c r="O38" s="57">
        <f t="shared" si="2"/>
        <v>0.3105982357767893</v>
      </c>
      <c r="P38" s="57">
        <f t="shared" si="2"/>
        <v>0.24100400320984156</v>
      </c>
      <c r="Q38" s="57">
        <f t="shared" si="2"/>
        <v>0.20984854533598238</v>
      </c>
      <c r="R38" s="57">
        <f t="shared" si="2"/>
        <v>0.10413852404456815</v>
      </c>
      <c r="S38" s="57">
        <f t="shared" si="2"/>
        <v>0.10905814995477987</v>
      </c>
      <c r="T38" s="57">
        <f t="shared" si="2"/>
        <v>0.13527018402402741</v>
      </c>
      <c r="U38" s="57">
        <f t="shared" si="2"/>
        <v>0.11709435674968892</v>
      </c>
      <c r="V38" s="57">
        <f t="shared" si="2"/>
        <v>0.13089153338470774</v>
      </c>
      <c r="W38" s="57">
        <f t="shared" si="2"/>
        <v>0.16028574998158651</v>
      </c>
      <c r="X38" s="57">
        <f t="shared" si="2"/>
        <v>0.16621938666848121</v>
      </c>
      <c r="Y38" s="57">
        <f t="shared" si="2"/>
        <v>1.0314541959638306</v>
      </c>
      <c r="Z38" s="57">
        <f t="shared" si="2"/>
        <v>0.9336866719759489</v>
      </c>
      <c r="AA38" s="57">
        <f t="shared" si="2"/>
        <v>1.1734805059770257</v>
      </c>
      <c r="AB38" s="57">
        <f t="shared" si="2"/>
        <v>0.9566011721731007</v>
      </c>
      <c r="AC38" s="57">
        <f t="shared" si="2"/>
        <v>0.66313032193974764</v>
      </c>
      <c r="AD38" s="57">
        <f t="shared" si="2"/>
        <v>0.46437733555090888</v>
      </c>
    </row>
    <row r="39" spans="1:30">
      <c r="A39" s="51" t="s">
        <v>5</v>
      </c>
      <c r="B39" s="51" t="s">
        <v>6</v>
      </c>
      <c r="C39" s="57">
        <f t="shared" ref="C39:R63" si="3">C10/C$34*100</f>
        <v>29.245682549092241</v>
      </c>
      <c r="D39" s="57">
        <f t="shared" si="3"/>
        <v>30.65700865096705</v>
      </c>
      <c r="E39" s="57">
        <f t="shared" si="3"/>
        <v>38.088608751645779</v>
      </c>
      <c r="F39" s="57">
        <f t="shared" si="3"/>
        <v>26.6696569993093</v>
      </c>
      <c r="G39" s="57">
        <f t="shared" si="3"/>
        <v>25.109509825497089</v>
      </c>
      <c r="H39" s="57">
        <f t="shared" si="3"/>
        <v>26.246949373449418</v>
      </c>
      <c r="I39" s="57">
        <f t="shared" si="3"/>
        <v>21.841896241593119</v>
      </c>
      <c r="J39" s="57">
        <f t="shared" si="3"/>
        <v>17.278415477417116</v>
      </c>
      <c r="K39" s="57">
        <f t="shared" si="3"/>
        <v>14.777841833816039</v>
      </c>
      <c r="L39" s="57">
        <f t="shared" si="3"/>
        <v>19.209384618970109</v>
      </c>
      <c r="M39" s="57">
        <f t="shared" si="3"/>
        <v>25.573488333437183</v>
      </c>
      <c r="N39" s="57">
        <f t="shared" si="3"/>
        <v>31.978043958439084</v>
      </c>
      <c r="O39" s="57">
        <f t="shared" si="3"/>
        <v>36.087432582920592</v>
      </c>
      <c r="P39" s="57">
        <f t="shared" si="3"/>
        <v>42.164428829685328</v>
      </c>
      <c r="Q39" s="57">
        <f t="shared" si="3"/>
        <v>44.306561576725493</v>
      </c>
      <c r="R39" s="57">
        <f t="shared" si="3"/>
        <v>22.061838522795643</v>
      </c>
      <c r="S39" s="57">
        <f t="shared" si="2"/>
        <v>28.232266903917253</v>
      </c>
      <c r="T39" s="57">
        <f t="shared" si="2"/>
        <v>28.103657220217404</v>
      </c>
      <c r="U39" s="57">
        <f t="shared" si="2"/>
        <v>29.381083505347256</v>
      </c>
      <c r="V39" s="57">
        <f t="shared" si="2"/>
        <v>26.999594352919264</v>
      </c>
      <c r="W39" s="57">
        <f t="shared" si="2"/>
        <v>27.333094011194547</v>
      </c>
      <c r="X39" s="57">
        <f t="shared" si="2"/>
        <v>26.986492458167444</v>
      </c>
      <c r="Y39" s="57">
        <f t="shared" si="2"/>
        <v>26.241047086328823</v>
      </c>
      <c r="Z39" s="57">
        <f t="shared" si="2"/>
        <v>26.930213856879949</v>
      </c>
      <c r="AA39" s="57">
        <f t="shared" si="2"/>
        <v>26.145676544978251</v>
      </c>
      <c r="AB39" s="57">
        <f t="shared" si="2"/>
        <v>27.202949389551172</v>
      </c>
      <c r="AC39" s="57">
        <f t="shared" si="2"/>
        <v>26.455289710094132</v>
      </c>
      <c r="AD39" s="57">
        <f t="shared" si="2"/>
        <v>28.040063734629818</v>
      </c>
    </row>
    <row r="40" spans="1:30">
      <c r="A40" s="51" t="s">
        <v>7</v>
      </c>
      <c r="B40" s="51" t="s">
        <v>8</v>
      </c>
      <c r="C40" s="57">
        <f t="shared" si="3"/>
        <v>32.641443531729024</v>
      </c>
      <c r="D40" s="57">
        <f t="shared" si="2"/>
        <v>30.671243842025468</v>
      </c>
      <c r="E40" s="57">
        <f t="shared" si="2"/>
        <v>35.085443128927693</v>
      </c>
      <c r="F40" s="57">
        <f t="shared" si="2"/>
        <v>30.503845479763207</v>
      </c>
      <c r="G40" s="57">
        <f t="shared" si="2"/>
        <v>25.07633910734009</v>
      </c>
      <c r="H40" s="57">
        <f t="shared" si="2"/>
        <v>28.261444585449446</v>
      </c>
      <c r="I40" s="57">
        <f t="shared" si="2"/>
        <v>26.566105782728599</v>
      </c>
      <c r="J40" s="57">
        <f t="shared" si="2"/>
        <v>26.397945463688981</v>
      </c>
      <c r="K40" s="57">
        <f t="shared" si="2"/>
        <v>17.574164206809208</v>
      </c>
      <c r="L40" s="57">
        <f t="shared" si="2"/>
        <v>20.194557249199732</v>
      </c>
      <c r="M40" s="57">
        <f t="shared" si="2"/>
        <v>25.632993443602164</v>
      </c>
      <c r="N40" s="57">
        <f t="shared" si="2"/>
        <v>28.307417015499624</v>
      </c>
      <c r="O40" s="57">
        <f t="shared" si="2"/>
        <v>22.713609296192907</v>
      </c>
      <c r="P40" s="57">
        <f t="shared" si="2"/>
        <v>20.94923715942636</v>
      </c>
      <c r="Q40" s="57">
        <f t="shared" si="2"/>
        <v>23.236198231612157</v>
      </c>
      <c r="R40" s="57">
        <f t="shared" si="2"/>
        <v>10.752244972974552</v>
      </c>
      <c r="S40" s="57">
        <f t="shared" si="2"/>
        <v>13.449412778152631</v>
      </c>
      <c r="T40" s="57">
        <f t="shared" si="2"/>
        <v>13.820972936272238</v>
      </c>
      <c r="U40" s="57">
        <f t="shared" si="2"/>
        <v>12.110196869564779</v>
      </c>
      <c r="V40" s="57">
        <f t="shared" si="2"/>
        <v>12.582156040279596</v>
      </c>
      <c r="W40" s="57">
        <f t="shared" si="2"/>
        <v>11.26205309514102</v>
      </c>
      <c r="X40" s="57">
        <f t="shared" si="2"/>
        <v>10.474132689436782</v>
      </c>
      <c r="Y40" s="57">
        <f t="shared" si="2"/>
        <v>9.9023886823701162</v>
      </c>
      <c r="Z40" s="57">
        <f t="shared" si="2"/>
        <v>8.5577575559118451</v>
      </c>
      <c r="AA40" s="57">
        <f t="shared" si="2"/>
        <v>8.3992617373932301</v>
      </c>
      <c r="AB40" s="57">
        <f t="shared" si="2"/>
        <v>2.3205585195868155</v>
      </c>
      <c r="AC40" s="57">
        <f t="shared" si="2"/>
        <v>1.8427004722137437</v>
      </c>
      <c r="AD40" s="57">
        <f t="shared" si="2"/>
        <v>11.822967138365522</v>
      </c>
    </row>
    <row r="41" spans="1:30">
      <c r="A41" s="51" t="s">
        <v>9</v>
      </c>
      <c r="B41" s="51" t="s">
        <v>10</v>
      </c>
      <c r="C41" s="57">
        <f t="shared" si="3"/>
        <v>0.21903130197399473</v>
      </c>
      <c r="D41" s="57">
        <f t="shared" si="2"/>
        <v>0.34641443766976227</v>
      </c>
      <c r="E41" s="57">
        <f t="shared" si="2"/>
        <v>0.52184554846426401</v>
      </c>
      <c r="F41" s="57">
        <f t="shared" si="2"/>
        <v>0.4280563041928388</v>
      </c>
      <c r="G41" s="57">
        <f t="shared" si="2"/>
        <v>0.33854283608060665</v>
      </c>
      <c r="H41" s="57">
        <f t="shared" si="2"/>
        <v>0.58666727870988444</v>
      </c>
      <c r="I41" s="57">
        <f t="shared" si="2"/>
        <v>0.90399245677919637</v>
      </c>
      <c r="J41" s="57">
        <f t="shared" si="2"/>
        <v>0.4623557911884702</v>
      </c>
      <c r="K41" s="57">
        <f t="shared" si="2"/>
        <v>0.65190069003049489</v>
      </c>
      <c r="L41" s="57">
        <f t="shared" si="2"/>
        <v>0.36044875856563746</v>
      </c>
      <c r="M41" s="57">
        <f t="shared" si="2"/>
        <v>0.31987563857611578</v>
      </c>
      <c r="N41" s="57">
        <f t="shared" si="2"/>
        <v>0.38646788596566845</v>
      </c>
      <c r="O41" s="57">
        <f t="shared" si="2"/>
        <v>0.40687361965074043</v>
      </c>
      <c r="P41" s="57">
        <f t="shared" si="2"/>
        <v>0.52531464820279139</v>
      </c>
      <c r="Q41" s="57">
        <f t="shared" si="2"/>
        <v>0.61097132913533858</v>
      </c>
      <c r="R41" s="57">
        <f t="shared" si="2"/>
        <v>0.27630661031946169</v>
      </c>
      <c r="S41" s="57">
        <f t="shared" si="2"/>
        <v>0.2893774983771798</v>
      </c>
      <c r="T41" s="57">
        <f t="shared" si="2"/>
        <v>0.17341905592102197</v>
      </c>
      <c r="U41" s="57">
        <f t="shared" si="2"/>
        <v>0.16381685756575529</v>
      </c>
      <c r="V41" s="57">
        <f t="shared" si="2"/>
        <v>0.25557226432406965</v>
      </c>
      <c r="W41" s="57">
        <f t="shared" si="2"/>
        <v>0.50298065930923741</v>
      </c>
      <c r="X41" s="57">
        <f t="shared" si="2"/>
        <v>0.71753143682809239</v>
      </c>
      <c r="Y41" s="57">
        <f t="shared" si="2"/>
        <v>1.2901344845826157</v>
      </c>
      <c r="Z41" s="57">
        <f t="shared" si="2"/>
        <v>2.1901817674312509</v>
      </c>
      <c r="AA41" s="57">
        <f t="shared" si="2"/>
        <v>1.1111058726743945</v>
      </c>
      <c r="AB41" s="57">
        <f t="shared" si="2"/>
        <v>1.9061275397658461</v>
      </c>
      <c r="AC41" s="57">
        <f t="shared" si="2"/>
        <v>1.4789669265131893</v>
      </c>
      <c r="AD41" s="57">
        <f t="shared" si="2"/>
        <v>0.80319710798416444</v>
      </c>
    </row>
    <row r="42" spans="1:30">
      <c r="A42" s="51" t="s">
        <v>11</v>
      </c>
      <c r="B42" s="51" t="s">
        <v>12</v>
      </c>
      <c r="C42" s="57">
        <f t="shared" si="3"/>
        <v>3.5685593187702715</v>
      </c>
      <c r="D42" s="57">
        <f t="shared" si="2"/>
        <v>1.0685363139502473</v>
      </c>
      <c r="E42" s="57">
        <f t="shared" si="2"/>
        <v>1.3644743641953951</v>
      </c>
      <c r="F42" s="57">
        <f t="shared" si="2"/>
        <v>1.4015864848836708</v>
      </c>
      <c r="G42" s="57">
        <f t="shared" si="2"/>
        <v>2.1052445489862364</v>
      </c>
      <c r="H42" s="57">
        <f t="shared" si="2"/>
        <v>1.3626882610014182</v>
      </c>
      <c r="I42" s="57">
        <f t="shared" si="2"/>
        <v>1.9211101726814506</v>
      </c>
      <c r="J42" s="57">
        <f t="shared" si="2"/>
        <v>2.8577418875420753</v>
      </c>
      <c r="K42" s="57">
        <f t="shared" si="2"/>
        <v>5.7663994709194615</v>
      </c>
      <c r="L42" s="57">
        <f t="shared" si="2"/>
        <v>9.8591459692612649</v>
      </c>
      <c r="M42" s="57">
        <f t="shared" si="2"/>
        <v>14.580559606416177</v>
      </c>
      <c r="N42" s="57">
        <f t="shared" si="2"/>
        <v>17.347787149840929</v>
      </c>
      <c r="O42" s="57">
        <f t="shared" si="2"/>
        <v>12.803546321413789</v>
      </c>
      <c r="P42" s="57">
        <f t="shared" si="2"/>
        <v>11.745259510344072</v>
      </c>
      <c r="Q42" s="57">
        <f t="shared" si="2"/>
        <v>15.902267794647049</v>
      </c>
      <c r="R42" s="57">
        <f t="shared" si="2"/>
        <v>7.4424253652402443</v>
      </c>
      <c r="S42" s="57">
        <f t="shared" si="2"/>
        <v>9.405530474140722</v>
      </c>
      <c r="T42" s="57">
        <f t="shared" si="2"/>
        <v>10.129879000989638</v>
      </c>
      <c r="U42" s="57">
        <f t="shared" si="2"/>
        <v>8.6150485213433132</v>
      </c>
      <c r="V42" s="57">
        <f t="shared" si="2"/>
        <v>9.5038372983583645</v>
      </c>
      <c r="W42" s="57">
        <f t="shared" si="2"/>
        <v>7.6076179360173262</v>
      </c>
      <c r="X42" s="57">
        <f t="shared" si="2"/>
        <v>6.7195487535673033</v>
      </c>
      <c r="Y42" s="57">
        <f t="shared" si="2"/>
        <v>5.6909588045947368</v>
      </c>
      <c r="Z42" s="57">
        <f t="shared" si="2"/>
        <v>4.6821526850708342</v>
      </c>
      <c r="AA42" s="57">
        <f t="shared" si="2"/>
        <v>4.4627094023220604</v>
      </c>
      <c r="AB42" s="57">
        <f t="shared" si="2"/>
        <v>0.11153585639764071</v>
      </c>
      <c r="AC42" s="57">
        <f t="shared" si="2"/>
        <v>0.12072032163951577</v>
      </c>
      <c r="AD42" s="57">
        <f t="shared" si="2"/>
        <v>7.2463807585087441</v>
      </c>
    </row>
    <row r="43" spans="1:30">
      <c r="A43" s="51" t="s">
        <v>13</v>
      </c>
      <c r="B43" s="51" t="s">
        <v>14</v>
      </c>
      <c r="C43" s="57">
        <f t="shared" si="3"/>
        <v>3.5695364708290809</v>
      </c>
      <c r="D43" s="57">
        <f t="shared" si="2"/>
        <v>0.97456642243424341</v>
      </c>
      <c r="E43" s="57">
        <f t="shared" si="2"/>
        <v>1.2732866691479641</v>
      </c>
      <c r="F43" s="57">
        <f t="shared" si="2"/>
        <v>1.0845215076639989</v>
      </c>
      <c r="G43" s="57">
        <f t="shared" si="2"/>
        <v>1.719869340227945</v>
      </c>
      <c r="H43" s="57">
        <f t="shared" si="2"/>
        <v>1.248362105951452</v>
      </c>
      <c r="I43" s="57">
        <f t="shared" si="2"/>
        <v>1.7560676834214788</v>
      </c>
      <c r="J43" s="57">
        <f t="shared" si="2"/>
        <v>2.7898891782544233</v>
      </c>
      <c r="K43" s="57">
        <f t="shared" si="2"/>
        <v>5.7428192488620002</v>
      </c>
      <c r="L43" s="57">
        <f t="shared" si="2"/>
        <v>9.8432839330855462</v>
      </c>
      <c r="M43" s="57">
        <f t="shared" si="2"/>
        <v>14.539686170462984</v>
      </c>
      <c r="N43" s="57">
        <f t="shared" si="2"/>
        <v>17.371715246360196</v>
      </c>
      <c r="O43" s="57">
        <f t="shared" si="2"/>
        <v>13.775636832476001</v>
      </c>
      <c r="P43" s="57">
        <f t="shared" si="2"/>
        <v>13.310007078232566</v>
      </c>
      <c r="Q43" s="57">
        <f t="shared" si="2"/>
        <v>17.289304169435709</v>
      </c>
      <c r="R43" s="57">
        <f t="shared" si="2"/>
        <v>20.639460827156935</v>
      </c>
      <c r="S43" s="57">
        <f t="shared" si="2"/>
        <v>10.177967460656035</v>
      </c>
      <c r="T43" s="57">
        <f t="shared" si="2"/>
        <v>10.689962139602962</v>
      </c>
      <c r="U43" s="57">
        <f t="shared" si="2"/>
        <v>9.1494662260878581</v>
      </c>
      <c r="V43" s="57">
        <f t="shared" si="2"/>
        <v>9.639451488631213</v>
      </c>
      <c r="W43" s="57">
        <f t="shared" si="2"/>
        <v>7.7479384734392092</v>
      </c>
      <c r="X43" s="57">
        <f t="shared" si="2"/>
        <v>6.8692848754228057</v>
      </c>
      <c r="Y43" s="57">
        <f t="shared" si="2"/>
        <v>5.8570375476944987</v>
      </c>
      <c r="Z43" s="57">
        <f t="shared" si="2"/>
        <v>4.8886659952103004</v>
      </c>
      <c r="AA43" s="57">
        <f t="shared" si="2"/>
        <v>4.7743572602201718</v>
      </c>
      <c r="AB43" s="57">
        <f t="shared" si="2"/>
        <v>7.1036560964449684</v>
      </c>
      <c r="AC43" s="57">
        <f t="shared" si="2"/>
        <v>7.1016409260323181</v>
      </c>
      <c r="AD43" s="57">
        <f t="shared" si="2"/>
        <v>9.0052014282419908</v>
      </c>
    </row>
    <row r="44" spans="1:30">
      <c r="A44" s="51" t="s">
        <v>15</v>
      </c>
      <c r="B44" s="51" t="s">
        <v>16</v>
      </c>
      <c r="C44" s="57">
        <f t="shared" si="3"/>
        <v>0.95654015335000875</v>
      </c>
      <c r="D44" s="57">
        <f t="shared" si="2"/>
        <v>0.78222778028639151</v>
      </c>
      <c r="E44" s="57">
        <f t="shared" si="2"/>
        <v>0.52983361020248698</v>
      </c>
      <c r="F44" s="57">
        <f t="shared" si="2"/>
        <v>0.72643259256640313</v>
      </c>
      <c r="G44" s="57">
        <f t="shared" si="2"/>
        <v>0.28485254990516223</v>
      </c>
      <c r="H44" s="57">
        <f t="shared" si="2"/>
        <v>0.52745051086776662</v>
      </c>
      <c r="I44" s="57">
        <f t="shared" si="2"/>
        <v>0.28886704189088486</v>
      </c>
      <c r="J44" s="57">
        <f t="shared" si="2"/>
        <v>0.28563311779012246</v>
      </c>
      <c r="K44" s="57">
        <f t="shared" si="2"/>
        <v>0.23855708645678531</v>
      </c>
      <c r="L44" s="57">
        <f t="shared" si="2"/>
        <v>0.580232631542556</v>
      </c>
      <c r="M44" s="57">
        <f t="shared" si="2"/>
        <v>0.76935875879396975</v>
      </c>
      <c r="N44" s="57">
        <f t="shared" si="2"/>
        <v>0.38442314609101613</v>
      </c>
      <c r="O44" s="57">
        <f t="shared" si="2"/>
        <v>0.44204226282277453</v>
      </c>
      <c r="P44" s="57">
        <f t="shared" si="2"/>
        <v>0.42869254560602488</v>
      </c>
      <c r="Q44" s="57">
        <f t="shared" si="2"/>
        <v>0.33073608878730798</v>
      </c>
      <c r="R44" s="57">
        <f t="shared" si="2"/>
        <v>0.26834433986448819</v>
      </c>
      <c r="S44" s="57">
        <f t="shared" si="2"/>
        <v>0.25936549329268738</v>
      </c>
      <c r="T44" s="57">
        <f t="shared" si="2"/>
        <v>0.2123806745815619</v>
      </c>
      <c r="U44" s="57">
        <f t="shared" si="2"/>
        <v>0.36633293842385894</v>
      </c>
      <c r="V44" s="57">
        <f t="shared" si="2"/>
        <v>0.4784003264144806</v>
      </c>
      <c r="W44" s="57">
        <f t="shared" si="2"/>
        <v>0.5370953184597026</v>
      </c>
      <c r="X44" s="57">
        <f t="shared" si="2"/>
        <v>0.72386035488550404</v>
      </c>
      <c r="Y44" s="57">
        <f t="shared" si="2"/>
        <v>0.64585105520238972</v>
      </c>
      <c r="Z44" s="57">
        <f t="shared" si="2"/>
        <v>0.69624520490356501</v>
      </c>
      <c r="AA44" s="57">
        <f t="shared" si="2"/>
        <v>0.8251971323899786</v>
      </c>
      <c r="AB44" s="57">
        <f t="shared" si="2"/>
        <v>0.80642252080051069</v>
      </c>
      <c r="AC44" s="57">
        <f t="shared" si="2"/>
        <v>0.86102598195710245</v>
      </c>
      <c r="AD44" s="57">
        <f t="shared" si="2"/>
        <v>0.54508177928045976</v>
      </c>
    </row>
    <row r="45" spans="1:30">
      <c r="A45" s="51" t="s">
        <v>17</v>
      </c>
      <c r="B45" s="51" t="s">
        <v>18</v>
      </c>
      <c r="C45" s="57">
        <f t="shared" si="3"/>
        <v>2.0191463274452719</v>
      </c>
      <c r="D45" s="57">
        <f t="shared" si="2"/>
        <v>2.5236253494239524</v>
      </c>
      <c r="E45" s="57">
        <f t="shared" si="2"/>
        <v>1.6374550258697325</v>
      </c>
      <c r="F45" s="57">
        <f t="shared" si="2"/>
        <v>1.3164788371632485</v>
      </c>
      <c r="G45" s="57">
        <f t="shared" si="2"/>
        <v>2.0003344560323972</v>
      </c>
      <c r="H45" s="57">
        <f t="shared" si="2"/>
        <v>2.2552530288076844</v>
      </c>
      <c r="I45" s="57">
        <f t="shared" si="2"/>
        <v>2.1741617166514606</v>
      </c>
      <c r="J45" s="57">
        <f t="shared" si="2"/>
        <v>2.1198322870046171</v>
      </c>
      <c r="K45" s="57">
        <f t="shared" si="2"/>
        <v>2.025211463570423</v>
      </c>
      <c r="L45" s="57">
        <f t="shared" si="2"/>
        <v>2.3093395732553117</v>
      </c>
      <c r="M45" s="57">
        <f t="shared" si="2"/>
        <v>1.9200970458717759</v>
      </c>
      <c r="N45" s="57">
        <f t="shared" si="2"/>
        <v>1.717196794669781</v>
      </c>
      <c r="O45" s="57">
        <f t="shared" si="2"/>
        <v>1.1679459185109387</v>
      </c>
      <c r="P45" s="57">
        <f t="shared" si="2"/>
        <v>1.0637192518600478</v>
      </c>
      <c r="Q45" s="57">
        <f t="shared" si="2"/>
        <v>0.59046565116619409</v>
      </c>
      <c r="R45" s="57">
        <f t="shared" si="2"/>
        <v>0.39037615920269148</v>
      </c>
      <c r="S45" s="57">
        <f t="shared" si="2"/>
        <v>0.43557503370346201</v>
      </c>
      <c r="T45" s="57">
        <f t="shared" si="2"/>
        <v>0.491341428910682</v>
      </c>
      <c r="U45" s="57">
        <f t="shared" si="2"/>
        <v>0.5198778037060211</v>
      </c>
      <c r="V45" s="57">
        <f t="shared" si="2"/>
        <v>0.57792778057193717</v>
      </c>
      <c r="W45" s="57">
        <f t="shared" si="2"/>
        <v>0.59164653395631894</v>
      </c>
      <c r="X45" s="57">
        <f t="shared" si="2"/>
        <v>0.64877617838769652</v>
      </c>
      <c r="Y45" s="57">
        <f t="shared" si="2"/>
        <v>0.84446857602169345</v>
      </c>
      <c r="Z45" s="57">
        <f t="shared" si="2"/>
        <v>0.94106195684074112</v>
      </c>
      <c r="AA45" s="57">
        <f t="shared" si="2"/>
        <v>0.92902593294760993</v>
      </c>
      <c r="AB45" s="57">
        <f t="shared" si="2"/>
        <v>1.0547893514209639</v>
      </c>
      <c r="AC45" s="57">
        <f t="shared" si="2"/>
        <v>1.1275705738821897</v>
      </c>
      <c r="AD45" s="57">
        <f t="shared" si="2"/>
        <v>0.82328582868434963</v>
      </c>
    </row>
    <row r="46" spans="1:30">
      <c r="A46" s="51" t="s">
        <v>19</v>
      </c>
      <c r="B46" s="51" t="s">
        <v>20</v>
      </c>
      <c r="C46" s="57">
        <f t="shared" si="3"/>
        <v>3.3951148283316837</v>
      </c>
      <c r="D46" s="57">
        <f t="shared" si="2"/>
        <v>5.9241623653534043</v>
      </c>
      <c r="E46" s="57">
        <f t="shared" si="2"/>
        <v>4.3431870194949971</v>
      </c>
      <c r="F46" s="57">
        <f t="shared" si="2"/>
        <v>2.9593386613945212</v>
      </c>
      <c r="G46" s="57">
        <f t="shared" si="2"/>
        <v>3.1649089770276753</v>
      </c>
      <c r="H46" s="57">
        <f t="shared" si="2"/>
        <v>4.7952181544886825</v>
      </c>
      <c r="I46" s="57">
        <f t="shared" si="2"/>
        <v>4.6126991573083371</v>
      </c>
      <c r="J46" s="57">
        <f t="shared" si="2"/>
        <v>2.3748634072061128</v>
      </c>
      <c r="K46" s="57">
        <f t="shared" si="2"/>
        <v>2.0695227238022347</v>
      </c>
      <c r="L46" s="57">
        <f t="shared" si="2"/>
        <v>3.469695678091453</v>
      </c>
      <c r="M46" s="57">
        <f t="shared" si="2"/>
        <v>4.8974184747440814</v>
      </c>
      <c r="N46" s="57">
        <f t="shared" si="2"/>
        <v>4.1893253689265197</v>
      </c>
      <c r="O46" s="57">
        <f t="shared" si="2"/>
        <v>4.0462803223870178</v>
      </c>
      <c r="P46" s="57">
        <f t="shared" si="2"/>
        <v>3.6700897076904027</v>
      </c>
      <c r="Q46" s="57">
        <f t="shared" si="2"/>
        <v>2.9606605112233098</v>
      </c>
      <c r="R46" s="57">
        <f t="shared" si="2"/>
        <v>1.5380036773348498</v>
      </c>
      <c r="S46" s="57">
        <f t="shared" si="2"/>
        <v>1.7275249192767721</v>
      </c>
      <c r="T46" s="57">
        <f t="shared" si="2"/>
        <v>1.7420051925850857</v>
      </c>
      <c r="U46" s="57">
        <f t="shared" si="2"/>
        <v>2.0976986256416281</v>
      </c>
      <c r="V46" s="57">
        <f t="shared" si="2"/>
        <v>2.059057218269515</v>
      </c>
      <c r="W46" s="57">
        <f t="shared" si="2"/>
        <v>2.1265880580299905</v>
      </c>
      <c r="X46" s="57">
        <f t="shared" si="2"/>
        <v>2.3146001404981176</v>
      </c>
      <c r="Y46" s="57">
        <f t="shared" si="2"/>
        <v>2.6540536932551881</v>
      </c>
      <c r="Z46" s="57">
        <f t="shared" si="2"/>
        <v>2.8815742924108245</v>
      </c>
      <c r="AA46" s="57">
        <f t="shared" si="2"/>
        <v>3.1708503922479703</v>
      </c>
      <c r="AB46" s="57">
        <f t="shared" si="2"/>
        <v>3.5559260716715224</v>
      </c>
      <c r="AC46" s="57">
        <f t="shared" si="2"/>
        <v>3.7908413378922994</v>
      </c>
      <c r="AD46" s="57">
        <f t="shared" si="2"/>
        <v>2.6687261274084899</v>
      </c>
    </row>
    <row r="47" spans="1:30">
      <c r="A47" s="51" t="s">
        <v>21</v>
      </c>
      <c r="B47" s="51" t="s">
        <v>22</v>
      </c>
      <c r="C47" s="57">
        <f t="shared" si="3"/>
        <v>3.1361411853326374E-2</v>
      </c>
      <c r="D47" s="57">
        <f t="shared" si="2"/>
        <v>6.7363666429729602E-2</v>
      </c>
      <c r="E47" s="57">
        <f t="shared" si="2"/>
        <v>7.5059352027269224E-2</v>
      </c>
      <c r="F47" s="57">
        <f t="shared" si="2"/>
        <v>9.3887925897580757E-3</v>
      </c>
      <c r="G47" s="57">
        <f t="shared" si="2"/>
        <v>2.942852650411194E-2</v>
      </c>
      <c r="H47" s="57">
        <f t="shared" si="2"/>
        <v>7.7848905588505544E-3</v>
      </c>
      <c r="I47" s="57">
        <f t="shared" si="2"/>
        <v>6.5322131246948216E-3</v>
      </c>
      <c r="J47" s="57">
        <f t="shared" si="2"/>
        <v>5.2592769511048132E-3</v>
      </c>
      <c r="K47" s="57">
        <f t="shared" si="2"/>
        <v>1.4018425359709335E-2</v>
      </c>
      <c r="L47" s="57">
        <f t="shared" si="2"/>
        <v>1.5579706218229948E-2</v>
      </c>
      <c r="M47" s="57">
        <f t="shared" si="2"/>
        <v>3.0220384505404981E-2</v>
      </c>
      <c r="N47" s="57">
        <f t="shared" si="2"/>
        <v>1.7878689808117257E-2</v>
      </c>
      <c r="O47" s="57">
        <f t="shared" si="2"/>
        <v>1.7261527176608563E-2</v>
      </c>
      <c r="P47" s="57">
        <f t="shared" si="2"/>
        <v>1.4415732554979833E-2</v>
      </c>
      <c r="Q47" s="57">
        <f t="shared" si="2"/>
        <v>1.0782083196358823E-2</v>
      </c>
      <c r="R47" s="57">
        <f t="shared" si="2"/>
        <v>1.1387734483913961E-2</v>
      </c>
      <c r="S47" s="57">
        <f t="shared" si="2"/>
        <v>2.5146309952181846E-2</v>
      </c>
      <c r="T47" s="57">
        <f t="shared" si="2"/>
        <v>4.160387252021272E-2</v>
      </c>
      <c r="U47" s="57">
        <f t="shared" si="2"/>
        <v>1.2640612169899455E-2</v>
      </c>
      <c r="V47" s="57">
        <f t="shared" si="2"/>
        <v>1.3274612913966028E-2</v>
      </c>
      <c r="W47" s="57">
        <f t="shared" si="2"/>
        <v>2.5401155375730646E-2</v>
      </c>
      <c r="X47" s="57">
        <f t="shared" si="2"/>
        <v>3.4972127749314068E-2</v>
      </c>
      <c r="Y47" s="57">
        <f t="shared" si="2"/>
        <v>3.6555866603565239E-2</v>
      </c>
      <c r="Z47" s="57">
        <f t="shared" si="2"/>
        <v>3.8283355130637305E-2</v>
      </c>
      <c r="AA47" s="57">
        <f t="shared" si="2"/>
        <v>3.4668517076380564E-2</v>
      </c>
      <c r="AB47" s="57">
        <f t="shared" si="2"/>
        <v>4.7464841822198567E-2</v>
      </c>
      <c r="AC47" s="57">
        <f t="shared" si="2"/>
        <v>3.5211147090736541E-2</v>
      </c>
      <c r="AD47" s="57">
        <f t="shared" si="2"/>
        <v>2.7901254149045727E-2</v>
      </c>
    </row>
    <row r="48" spans="1:30">
      <c r="A48" s="51" t="s">
        <v>23</v>
      </c>
      <c r="B48" s="51" t="s">
        <v>24</v>
      </c>
      <c r="C48" s="57">
        <f t="shared" si="3"/>
        <v>4.099980797961547</v>
      </c>
      <c r="D48" s="57">
        <f t="shared" ref="D48:AD57" si="4">D19/D$34*100</f>
        <v>2.6507097220150824</v>
      </c>
      <c r="E48" s="57">
        <f t="shared" si="4"/>
        <v>2.2148434912349773</v>
      </c>
      <c r="F48" s="57">
        <f t="shared" si="4"/>
        <v>2.148023106137757</v>
      </c>
      <c r="G48" s="57">
        <f t="shared" si="4"/>
        <v>4.3980867692517149</v>
      </c>
      <c r="H48" s="57">
        <f t="shared" si="4"/>
        <v>4.9426665465433635</v>
      </c>
      <c r="I48" s="57">
        <f t="shared" si="4"/>
        <v>5.0398869703461751</v>
      </c>
      <c r="J48" s="57">
        <f t="shared" si="4"/>
        <v>3.4703092717249562</v>
      </c>
      <c r="K48" s="57">
        <f t="shared" si="4"/>
        <v>1.9864266572995422</v>
      </c>
      <c r="L48" s="57">
        <f t="shared" si="4"/>
        <v>2.6091465715117246</v>
      </c>
      <c r="M48" s="57">
        <f t="shared" si="4"/>
        <v>3.1893080349031147</v>
      </c>
      <c r="N48" s="57">
        <f t="shared" si="4"/>
        <v>2.6825020804308175</v>
      </c>
      <c r="O48" s="57">
        <f t="shared" si="4"/>
        <v>2.9297952729253289</v>
      </c>
      <c r="P48" s="57">
        <f t="shared" si="4"/>
        <v>2.7982862194649334</v>
      </c>
      <c r="Q48" s="57">
        <f t="shared" si="4"/>
        <v>2.5171295015820334</v>
      </c>
      <c r="R48" s="57">
        <f t="shared" si="4"/>
        <v>1.3791717735675832</v>
      </c>
      <c r="S48" s="57">
        <f t="shared" si="4"/>
        <v>1.538310682977392</v>
      </c>
      <c r="T48" s="57">
        <f t="shared" si="4"/>
        <v>1.5971500702143155</v>
      </c>
      <c r="U48" s="57">
        <f t="shared" si="4"/>
        <v>1.8056071303984689</v>
      </c>
      <c r="V48" s="57">
        <f t="shared" si="4"/>
        <v>1.9317304164349391</v>
      </c>
      <c r="W48" s="57">
        <f t="shared" si="4"/>
        <v>2.1664526081817308</v>
      </c>
      <c r="X48" s="57">
        <f t="shared" si="4"/>
        <v>2.2574445945603077</v>
      </c>
      <c r="Y48" s="57">
        <f t="shared" si="4"/>
        <v>0.91487734694471134</v>
      </c>
      <c r="Z48" s="57">
        <f t="shared" si="4"/>
        <v>0.91846012404290245</v>
      </c>
      <c r="AA48" s="57">
        <f t="shared" si="4"/>
        <v>0.96563648633467214</v>
      </c>
      <c r="AB48" s="57">
        <f t="shared" si="4"/>
        <v>3.3582001043092244</v>
      </c>
      <c r="AC48" s="57">
        <f t="shared" si="4"/>
        <v>3.6532421215555133</v>
      </c>
      <c r="AD48" s="57">
        <f t="shared" si="4"/>
        <v>2.0213298509774584</v>
      </c>
    </row>
    <row r="49" spans="1:30">
      <c r="A49" s="51" t="s">
        <v>25</v>
      </c>
      <c r="B49" s="51" t="s">
        <v>26</v>
      </c>
      <c r="C49" s="57">
        <f t="shared" si="3"/>
        <v>9.1095250806711141E-3</v>
      </c>
      <c r="D49" s="57">
        <f t="shared" si="4"/>
        <v>7.587812637662796E-3</v>
      </c>
      <c r="E49" s="57">
        <f t="shared" si="4"/>
        <v>1.0054888204896612E-2</v>
      </c>
      <c r="F49" s="57">
        <f t="shared" si="4"/>
        <v>1.8092848045195519E-2</v>
      </c>
      <c r="G49" s="57">
        <f t="shared" si="4"/>
        <v>1.4042068657103113E-2</v>
      </c>
      <c r="H49" s="57">
        <f t="shared" si="4"/>
        <v>0.17014531999375898</v>
      </c>
      <c r="I49" s="57">
        <f t="shared" si="4"/>
        <v>3.8657859290701695E-2</v>
      </c>
      <c r="J49" s="57">
        <f t="shared" si="4"/>
        <v>5.5003379634224185E-2</v>
      </c>
      <c r="K49" s="57">
        <f t="shared" si="4"/>
        <v>6.5472194629853112E-2</v>
      </c>
      <c r="L49" s="57">
        <f t="shared" si="4"/>
        <v>6.613439517587813E-2</v>
      </c>
      <c r="M49" s="57">
        <f t="shared" si="4"/>
        <v>0.1787683737401953</v>
      </c>
      <c r="N49" s="57">
        <f t="shared" si="4"/>
        <v>0.2209761064713405</v>
      </c>
      <c r="O49" s="57">
        <f t="shared" si="4"/>
        <v>0.31233490378243234</v>
      </c>
      <c r="P49" s="57">
        <f t="shared" si="4"/>
        <v>0.27538003004644707</v>
      </c>
      <c r="Q49" s="57">
        <f t="shared" si="4"/>
        <v>0.19242265259708868</v>
      </c>
      <c r="R49" s="57">
        <f t="shared" si="4"/>
        <v>0.22074578186573079</v>
      </c>
      <c r="S49" s="57">
        <f t="shared" si="4"/>
        <v>0.23854104360339304</v>
      </c>
      <c r="T49" s="57">
        <f t="shared" si="4"/>
        <v>0.26657144306014197</v>
      </c>
      <c r="U49" s="57">
        <f t="shared" si="4"/>
        <v>0.29910049264735117</v>
      </c>
      <c r="V49" s="57">
        <f t="shared" si="4"/>
        <v>0.3276476508233227</v>
      </c>
      <c r="W49" s="57">
        <f t="shared" si="4"/>
        <v>0.37868130207365275</v>
      </c>
      <c r="X49" s="57">
        <f t="shared" si="4"/>
        <v>0.43721305697857021</v>
      </c>
      <c r="Y49" s="57">
        <f t="shared" si="4"/>
        <v>2.7273069483507311E-2</v>
      </c>
      <c r="Z49" s="57">
        <f t="shared" si="4"/>
        <v>2.1409712280993094E-2</v>
      </c>
      <c r="AA49" s="57">
        <f t="shared" si="4"/>
        <v>2.3302890895967796E-2</v>
      </c>
      <c r="AB49" s="57">
        <f t="shared" si="4"/>
        <v>0.86757546032723509</v>
      </c>
      <c r="AC49" s="57">
        <f t="shared" si="4"/>
        <v>0.85411528598187147</v>
      </c>
      <c r="AD49" s="57">
        <f t="shared" si="4"/>
        <v>0.30837635468565011</v>
      </c>
    </row>
    <row r="50" spans="1:30">
      <c r="A50" s="51" t="s">
        <v>27</v>
      </c>
      <c r="B50" s="51" t="s">
        <v>28</v>
      </c>
      <c r="C50" s="57">
        <f t="shared" si="3"/>
        <v>0.50333836247040409</v>
      </c>
      <c r="D50" s="57">
        <f t="shared" si="4"/>
        <v>0.38934519700358855</v>
      </c>
      <c r="E50" s="57">
        <f t="shared" si="4"/>
        <v>0.12800067945765323</v>
      </c>
      <c r="F50" s="57">
        <f t="shared" si="4"/>
        <v>0.21649335062125011</v>
      </c>
      <c r="G50" s="57">
        <f t="shared" si="4"/>
        <v>0.15477143106248126</v>
      </c>
      <c r="H50" s="57">
        <f t="shared" si="4"/>
        <v>0.18614808819492279</v>
      </c>
      <c r="I50" s="57">
        <f t="shared" si="4"/>
        <v>0.12094245766931935</v>
      </c>
      <c r="J50" s="57">
        <f t="shared" si="4"/>
        <v>0.12054617897241976</v>
      </c>
      <c r="K50" s="57">
        <f t="shared" si="4"/>
        <v>0.15056344432598689</v>
      </c>
      <c r="L50" s="57">
        <f t="shared" si="4"/>
        <v>0.29984458880268616</v>
      </c>
      <c r="M50" s="57">
        <f t="shared" si="4"/>
        <v>0.50770595363819682</v>
      </c>
      <c r="N50" s="57">
        <f t="shared" si="4"/>
        <v>0.51898555506125321</v>
      </c>
      <c r="O50" s="57">
        <f t="shared" si="4"/>
        <v>0.52978329817990344</v>
      </c>
      <c r="P50" s="57">
        <f t="shared" si="4"/>
        <v>0.57745380853810857</v>
      </c>
      <c r="Q50" s="57">
        <f t="shared" si="4"/>
        <v>0.51122893536972103</v>
      </c>
      <c r="R50" s="57">
        <f t="shared" si="4"/>
        <v>0.45246987200861755</v>
      </c>
      <c r="S50" s="57">
        <f t="shared" si="4"/>
        <v>0.47839000591210767</v>
      </c>
      <c r="T50" s="57">
        <f t="shared" si="4"/>
        <v>0.5503490388940856</v>
      </c>
      <c r="U50" s="57">
        <f t="shared" si="4"/>
        <v>0.60422132594686706</v>
      </c>
      <c r="V50" s="57">
        <f t="shared" si="4"/>
        <v>0.64223597445854252</v>
      </c>
      <c r="W50" s="57">
        <f t="shared" si="4"/>
        <v>0.74497001277506192</v>
      </c>
      <c r="X50" s="57">
        <f t="shared" si="4"/>
        <v>0.91587622898468957</v>
      </c>
      <c r="Y50" s="57">
        <f t="shared" si="4"/>
        <v>1.0224274787222591</v>
      </c>
      <c r="Z50" s="57">
        <f t="shared" si="4"/>
        <v>1.2040762530921871</v>
      </c>
      <c r="AA50" s="57">
        <f t="shared" si="4"/>
        <v>1.3190982873196917</v>
      </c>
      <c r="AB50" s="57">
        <f t="shared" si="4"/>
        <v>1.4286194164432156</v>
      </c>
      <c r="AC50" s="57">
        <f t="shared" si="4"/>
        <v>1.6951274089146973</v>
      </c>
      <c r="AD50" s="57">
        <f t="shared" si="4"/>
        <v>0.85818802318496834</v>
      </c>
    </row>
    <row r="51" spans="1:30">
      <c r="A51" s="51" t="s">
        <v>29</v>
      </c>
      <c r="B51" s="51" t="s">
        <v>30</v>
      </c>
      <c r="C51" s="57">
        <f t="shared" si="3"/>
        <v>10.99742371191703</v>
      </c>
      <c r="D51" s="57">
        <f t="shared" si="4"/>
        <v>0.43331540561846904</v>
      </c>
      <c r="E51" s="57">
        <f t="shared" si="4"/>
        <v>0.11037218658942335</v>
      </c>
      <c r="F51" s="57">
        <f t="shared" si="4"/>
        <v>0.2044101481867116</v>
      </c>
      <c r="G51" s="57">
        <f t="shared" si="4"/>
        <v>1.1896095793358892</v>
      </c>
      <c r="H51" s="57">
        <f t="shared" si="4"/>
        <v>0.27188850209958082</v>
      </c>
      <c r="I51" s="57">
        <f t="shared" si="4"/>
        <v>0.62237107736558028</v>
      </c>
      <c r="J51" s="57">
        <f t="shared" si="4"/>
        <v>0.8128182355420045</v>
      </c>
      <c r="K51" s="57">
        <f t="shared" si="4"/>
        <v>0.34077655730651196</v>
      </c>
      <c r="L51" s="57">
        <f t="shared" si="4"/>
        <v>0.79979232755487029</v>
      </c>
      <c r="M51" s="57">
        <f t="shared" si="4"/>
        <v>0.93571508415754112</v>
      </c>
      <c r="N51" s="57">
        <f t="shared" si="4"/>
        <v>0.35681123695721462</v>
      </c>
      <c r="O51" s="57">
        <f t="shared" si="4"/>
        <v>0.1681852352021761</v>
      </c>
      <c r="P51" s="57">
        <f t="shared" si="4"/>
        <v>5.5033855183386389E-2</v>
      </c>
      <c r="Q51" s="57">
        <f t="shared" si="4"/>
        <v>3.716377792254244E-2</v>
      </c>
      <c r="R51" s="57">
        <f t="shared" si="4"/>
        <v>2.2350289031112247E-2</v>
      </c>
      <c r="S51" s="57">
        <f t="shared" si="4"/>
        <v>1.7617030241217909E-2</v>
      </c>
      <c r="T51" s="57">
        <f t="shared" si="4"/>
        <v>1.463039206586152E-2</v>
      </c>
      <c r="U51" s="57">
        <f t="shared" si="4"/>
        <v>1.3874742885188442E-2</v>
      </c>
      <c r="V51" s="57">
        <f t="shared" si="4"/>
        <v>3.2889140185282223E-3</v>
      </c>
      <c r="W51" s="57">
        <f t="shared" si="4"/>
        <v>2.0754876631432955E-3</v>
      </c>
      <c r="X51" s="57">
        <f t="shared" si="4"/>
        <v>2.6489136730249779E-3</v>
      </c>
      <c r="Y51" s="57">
        <f t="shared" si="4"/>
        <v>1.7244610932020436E-3</v>
      </c>
      <c r="Z51" s="57">
        <f t="shared" si="4"/>
        <v>3.3801257324677942E-3</v>
      </c>
      <c r="AA51" s="57">
        <f t="shared" si="4"/>
        <v>1.0990438470665112E-3</v>
      </c>
      <c r="AB51" s="57">
        <f t="shared" si="4"/>
        <v>2.2269974557781198E-3</v>
      </c>
      <c r="AC51" s="57">
        <f t="shared" si="4"/>
        <v>1.2026912118814101E-3</v>
      </c>
      <c r="AD51" s="57">
        <f t="shared" si="4"/>
        <v>5.6797839425132932E-2</v>
      </c>
    </row>
    <row r="52" spans="1:30">
      <c r="A52" s="51" t="s">
        <v>31</v>
      </c>
      <c r="B52" s="51" t="s">
        <v>32</v>
      </c>
      <c r="C52" s="57">
        <f t="shared" si="3"/>
        <v>1.4825714550155169</v>
      </c>
      <c r="D52" s="57">
        <f t="shared" si="4"/>
        <v>2.9540450866473305</v>
      </c>
      <c r="E52" s="57">
        <f t="shared" si="4"/>
        <v>5.9372170638914739</v>
      </c>
      <c r="F52" s="57">
        <f t="shared" si="4"/>
        <v>5.303211434178813</v>
      </c>
      <c r="G52" s="57">
        <f t="shared" si="4"/>
        <v>5.9921518002531808</v>
      </c>
      <c r="H52" s="57">
        <f t="shared" si="4"/>
        <v>6.2253437051704612</v>
      </c>
      <c r="I52" s="57">
        <f t="shared" si="4"/>
        <v>6.1251148177798154</v>
      </c>
      <c r="J52" s="57">
        <f t="shared" si="4"/>
        <v>9.9393611958878587</v>
      </c>
      <c r="K52" s="57">
        <f t="shared" si="4"/>
        <v>12.214992483927745</v>
      </c>
      <c r="L52" s="57">
        <f t="shared" si="4"/>
        <v>9.7504603629739126</v>
      </c>
      <c r="M52" s="57">
        <f t="shared" si="4"/>
        <v>8.2860088462466805</v>
      </c>
      <c r="N52" s="57">
        <f t="shared" si="4"/>
        <v>8.4582677624311451</v>
      </c>
      <c r="O52" s="57">
        <f t="shared" si="4"/>
        <v>6.8125724996035277</v>
      </c>
      <c r="P52" s="57">
        <f t="shared" si="4"/>
        <v>5.4603675195041754</v>
      </c>
      <c r="Q52" s="57">
        <f t="shared" si="4"/>
        <v>4.646805966766097</v>
      </c>
      <c r="R52" s="57">
        <f t="shared" si="4"/>
        <v>3.1911239580015081</v>
      </c>
      <c r="S52" s="57">
        <f t="shared" si="4"/>
        <v>3.4349176186489965</v>
      </c>
      <c r="T52" s="57">
        <f t="shared" si="4"/>
        <v>3.2071354740826328</v>
      </c>
      <c r="U52" s="57">
        <f t="shared" si="4"/>
        <v>4.2348493409137733</v>
      </c>
      <c r="V52" s="57">
        <f t="shared" si="4"/>
        <v>6.1204767329436525</v>
      </c>
      <c r="W52" s="57">
        <f t="shared" si="4"/>
        <v>8.2212948035155229</v>
      </c>
      <c r="X52" s="57">
        <f t="shared" si="4"/>
        <v>8.1578423762017245</v>
      </c>
      <c r="Y52" s="57">
        <f t="shared" si="4"/>
        <v>10.649752006840306</v>
      </c>
      <c r="Z52" s="57">
        <f t="shared" si="4"/>
        <v>10.245869517371618</v>
      </c>
      <c r="AA52" s="57">
        <f t="shared" si="4"/>
        <v>8.6297624626373288</v>
      </c>
      <c r="AB52" s="57">
        <f t="shared" si="4"/>
        <v>8.7670461017486829</v>
      </c>
      <c r="AC52" s="57">
        <f t="shared" si="4"/>
        <v>9.2574911775119126</v>
      </c>
      <c r="AD52" s="57">
        <f t="shared" si="4"/>
        <v>7.1351931899948777</v>
      </c>
    </row>
    <row r="53" spans="1:30">
      <c r="A53" s="51" t="s">
        <v>33</v>
      </c>
      <c r="B53" s="51" t="s">
        <v>34</v>
      </c>
      <c r="C53" s="57">
        <f t="shared" si="3"/>
        <v>0.38421585602468145</v>
      </c>
      <c r="D53" s="57">
        <f t="shared" si="4"/>
        <v>0.63143368657424004</v>
      </c>
      <c r="E53" s="57">
        <f t="shared" si="4"/>
        <v>0.41634564702169458</v>
      </c>
      <c r="F53" s="57">
        <f t="shared" si="4"/>
        <v>0.36183795048637896</v>
      </c>
      <c r="G53" s="57">
        <f t="shared" si="4"/>
        <v>0.55848589981728425</v>
      </c>
      <c r="H53" s="57">
        <f t="shared" si="4"/>
        <v>1.0884510518674209</v>
      </c>
      <c r="I53" s="57">
        <f t="shared" si="4"/>
        <v>0.78558762989438413</v>
      </c>
      <c r="J53" s="57">
        <f t="shared" si="4"/>
        <v>0.59681927223762343</v>
      </c>
      <c r="K53" s="57">
        <f t="shared" si="4"/>
        <v>0.69528263953616798</v>
      </c>
      <c r="L53" s="57">
        <f t="shared" si="4"/>
        <v>1.2151820351404001</v>
      </c>
      <c r="M53" s="57">
        <f t="shared" si="4"/>
        <v>1.0827580063490538</v>
      </c>
      <c r="N53" s="57">
        <f t="shared" si="4"/>
        <v>1.1793780503339644</v>
      </c>
      <c r="O53" s="57">
        <f t="shared" si="4"/>
        <v>0.75668329685106439</v>
      </c>
      <c r="P53" s="57">
        <f t="shared" si="4"/>
        <v>0.26560155319621376</v>
      </c>
      <c r="Q53" s="57">
        <f t="shared" si="4"/>
        <v>0.21458143478137845</v>
      </c>
      <c r="R53" s="57">
        <f t="shared" si="4"/>
        <v>0.13643514530802342</v>
      </c>
      <c r="S53" s="57">
        <f t="shared" si="4"/>
        <v>0.15844705857280933</v>
      </c>
      <c r="T53" s="57">
        <f t="shared" si="4"/>
        <v>0.2243607007603991</v>
      </c>
      <c r="U53" s="57">
        <f t="shared" si="4"/>
        <v>0.20462592480319833</v>
      </c>
      <c r="V53" s="57">
        <f t="shared" si="4"/>
        <v>0.15787660120092475</v>
      </c>
      <c r="W53" s="57">
        <f t="shared" si="4"/>
        <v>0.25611346468084772</v>
      </c>
      <c r="X53" s="57">
        <f t="shared" si="4"/>
        <v>0.39712684661380632</v>
      </c>
      <c r="Y53" s="57">
        <f t="shared" si="4"/>
        <v>1.3978878648655491</v>
      </c>
      <c r="Z53" s="57">
        <f t="shared" si="4"/>
        <v>1.2884113247325164</v>
      </c>
      <c r="AA53" s="57">
        <f t="shared" si="4"/>
        <v>1.3413166250162138</v>
      </c>
      <c r="AB53" s="57">
        <f t="shared" si="4"/>
        <v>0.37158254461675727</v>
      </c>
      <c r="AC53" s="57">
        <f t="shared" si="4"/>
        <v>0.36430278423771939</v>
      </c>
      <c r="AD53" s="57">
        <f t="shared" si="4"/>
        <v>0.55819074440860739</v>
      </c>
    </row>
    <row r="54" spans="1:30">
      <c r="A54" s="51" t="s">
        <v>35</v>
      </c>
      <c r="B54" s="51" t="s">
        <v>36</v>
      </c>
      <c r="C54" s="57">
        <f t="shared" si="3"/>
        <v>15.81590225097732</v>
      </c>
      <c r="D54" s="57">
        <f t="shared" si="4"/>
        <v>23.719402036914502</v>
      </c>
      <c r="E54" s="57">
        <f t="shared" si="4"/>
        <v>19.383505053110419</v>
      </c>
      <c r="F54" s="57">
        <f t="shared" si="4"/>
        <v>25.960749658036082</v>
      </c>
      <c r="G54" s="57">
        <f t="shared" si="4"/>
        <v>32.167143158503109</v>
      </c>
      <c r="H54" s="57">
        <f t="shared" si="4"/>
        <v>30.110900891973507</v>
      </c>
      <c r="I54" s="57">
        <f t="shared" si="4"/>
        <v>34.750675533426353</v>
      </c>
      <c r="J54" s="57">
        <f t="shared" si="4"/>
        <v>40.260882710631698</v>
      </c>
      <c r="K54" s="57">
        <f t="shared" si="4"/>
        <v>53.982349563035982</v>
      </c>
      <c r="L54" s="57">
        <f t="shared" si="4"/>
        <v>49.895031070052177</v>
      </c>
      <c r="M54" s="57">
        <f t="shared" si="4"/>
        <v>40.340751948917791</v>
      </c>
      <c r="N54" s="57">
        <f t="shared" si="4"/>
        <v>34.475811187322769</v>
      </c>
      <c r="O54" s="57">
        <f t="shared" si="4"/>
        <v>32.079817822120063</v>
      </c>
      <c r="P54" s="57">
        <f t="shared" si="4"/>
        <v>30.749750879091835</v>
      </c>
      <c r="Q54" s="57">
        <f t="shared" si="4"/>
        <v>33.448264950930515</v>
      </c>
      <c r="R54" s="57">
        <f t="shared" si="4"/>
        <v>20.701097557596171</v>
      </c>
      <c r="S54" s="57">
        <f t="shared" si="4"/>
        <v>23.416836468520611</v>
      </c>
      <c r="T54" s="57">
        <f t="shared" si="4"/>
        <v>23.081568548006608</v>
      </c>
      <c r="U54" s="57">
        <f t="shared" si="4"/>
        <v>23.03442706033205</v>
      </c>
      <c r="V54" s="57">
        <f t="shared" si="4"/>
        <v>22.497028633915207</v>
      </c>
      <c r="W54" s="57">
        <f t="shared" si="4"/>
        <v>23.338782064962523</v>
      </c>
      <c r="X54" s="57">
        <f t="shared" si="4"/>
        <v>24.491051822550777</v>
      </c>
      <c r="Y54" s="57">
        <f t="shared" si="4"/>
        <v>23.961800497563104</v>
      </c>
      <c r="Z54" s="57">
        <f t="shared" si="4"/>
        <v>26.496061267149368</v>
      </c>
      <c r="AA54" s="57">
        <f t="shared" si="4"/>
        <v>27.683968766589974</v>
      </c>
      <c r="AB54" s="57">
        <f t="shared" si="4"/>
        <v>27.677375341697314</v>
      </c>
      <c r="AC54" s="57">
        <f t="shared" si="4"/>
        <v>24.916873486279208</v>
      </c>
      <c r="AD54" s="57">
        <f t="shared" si="4"/>
        <v>26.142018686000728</v>
      </c>
    </row>
    <row r="55" spans="1:30">
      <c r="A55" s="51" t="s">
        <v>37</v>
      </c>
      <c r="B55" s="51" t="s">
        <v>38</v>
      </c>
      <c r="C55" s="57">
        <f t="shared" si="3"/>
        <v>3.6214655995243504E-2</v>
      </c>
      <c r="D55" s="57">
        <f t="shared" si="4"/>
        <v>7.1620060833017155E-2</v>
      </c>
      <c r="E55" s="57">
        <f t="shared" si="4"/>
        <v>4.1497987028807894E-2</v>
      </c>
      <c r="F55" s="57">
        <f t="shared" si="4"/>
        <v>1.869412039397363E-2</v>
      </c>
      <c r="G55" s="57">
        <f t="shared" si="4"/>
        <v>1.6071391018965573E-2</v>
      </c>
      <c r="H55" s="57">
        <f t="shared" si="4"/>
        <v>2.5708950409534147E-2</v>
      </c>
      <c r="I55" s="57">
        <f t="shared" si="4"/>
        <v>0.13858358731418413</v>
      </c>
      <c r="J55" s="57">
        <f t="shared" si="4"/>
        <v>2.5659743178831757E-2</v>
      </c>
      <c r="K55" s="57">
        <f t="shared" si="4"/>
        <v>1.9340844461455051E-2</v>
      </c>
      <c r="L55" s="57">
        <f t="shared" si="4"/>
        <v>0.36794340337000586</v>
      </c>
      <c r="M55" s="57">
        <f t="shared" si="4"/>
        <v>1.3473772663773174</v>
      </c>
      <c r="N55" s="57">
        <f t="shared" si="4"/>
        <v>1.9839651581953624E-2</v>
      </c>
      <c r="O55" s="57">
        <f t="shared" si="4"/>
        <v>1.4067126411216867E-2</v>
      </c>
      <c r="P55" s="57">
        <f t="shared" si="4"/>
        <v>1.7140370483735845E-2</v>
      </c>
      <c r="Q55" s="57">
        <f t="shared" si="4"/>
        <v>6.4641769559025354E-3</v>
      </c>
      <c r="R55" s="57">
        <f t="shared" si="4"/>
        <v>5.7360149705785457E-3</v>
      </c>
      <c r="S55" s="57">
        <f t="shared" si="4"/>
        <v>5.694090374942575E-3</v>
      </c>
      <c r="T55" s="57">
        <f t="shared" si="4"/>
        <v>4.2905629535463768E-3</v>
      </c>
      <c r="U55" s="57">
        <f t="shared" si="4"/>
        <v>2.6407016284250269E-3</v>
      </c>
      <c r="V55" s="57">
        <f t="shared" si="4"/>
        <v>1.0597705231275414E-2</v>
      </c>
      <c r="W55" s="57">
        <f t="shared" si="4"/>
        <v>1.5228048715867899E-2</v>
      </c>
      <c r="X55" s="57">
        <f t="shared" si="4"/>
        <v>1.37940059877984E-2</v>
      </c>
      <c r="Y55" s="57">
        <f t="shared" si="4"/>
        <v>7.7017198049355636E-3</v>
      </c>
      <c r="Z55" s="57">
        <f t="shared" si="4"/>
        <v>8.910546064491643E-3</v>
      </c>
      <c r="AA55" s="57">
        <f t="shared" si="4"/>
        <v>3.6872573532451E-3</v>
      </c>
      <c r="AB55" s="57">
        <f t="shared" si="4"/>
        <v>1.6299500604848059E-2</v>
      </c>
      <c r="AC55" s="57">
        <f t="shared" si="4"/>
        <v>1.705944933012311E-2</v>
      </c>
      <c r="AD55" s="57">
        <f t="shared" si="4"/>
        <v>3.5206932353952176E-2</v>
      </c>
    </row>
    <row r="56" spans="1:30">
      <c r="A56" s="51" t="s">
        <v>39</v>
      </c>
      <c r="B56" s="51" t="s">
        <v>40</v>
      </c>
      <c r="C56" s="57">
        <f t="shared" si="3"/>
        <v>7.0276575970141704E-3</v>
      </c>
      <c r="D56" s="57">
        <f t="shared" si="4"/>
        <v>3.010559292313517E-3</v>
      </c>
      <c r="E56" s="57">
        <f t="shared" si="4"/>
        <v>7.8001493359806636E-3</v>
      </c>
      <c r="F56" s="57">
        <f t="shared" si="4"/>
        <v>5.7523712933990317E-3</v>
      </c>
      <c r="G56" s="57">
        <f t="shared" si="4"/>
        <v>1.8187067523886009E-2</v>
      </c>
      <c r="H56" s="57">
        <f t="shared" si="4"/>
        <v>7.9720618564346427E-3</v>
      </c>
      <c r="I56" s="57">
        <f t="shared" si="4"/>
        <v>5.3800081115994616E-2</v>
      </c>
      <c r="J56" s="57">
        <f t="shared" si="4"/>
        <v>1.4607813084660859E-2</v>
      </c>
      <c r="K56" s="57">
        <f t="shared" si="4"/>
        <v>5.9783313659643265E-3</v>
      </c>
      <c r="L56" s="57">
        <f t="shared" si="4"/>
        <v>4.1785691888262484E-2</v>
      </c>
      <c r="M56" s="57">
        <f t="shared" si="4"/>
        <v>9.9919373617341156E-2</v>
      </c>
      <c r="N56" s="57">
        <f t="shared" si="4"/>
        <v>0.16130392315561287</v>
      </c>
      <c r="O56" s="57">
        <f t="shared" si="4"/>
        <v>0.15083404209708329</v>
      </c>
      <c r="P56" s="57">
        <f t="shared" si="4"/>
        <v>0.15204957233248767</v>
      </c>
      <c r="Q56" s="57">
        <f t="shared" si="4"/>
        <v>8.4713201988437903E-2</v>
      </c>
      <c r="R56" s="57">
        <f t="shared" si="4"/>
        <v>5.369000024904283E-2</v>
      </c>
      <c r="S56" s="57">
        <f t="shared" si="4"/>
        <v>0.10584460015527447</v>
      </c>
      <c r="T56" s="57">
        <f t="shared" si="4"/>
        <v>9.2065028655457098E-2</v>
      </c>
      <c r="U56" s="57">
        <f t="shared" si="4"/>
        <v>7.3431075750319916E-2</v>
      </c>
      <c r="V56" s="57">
        <f t="shared" si="4"/>
        <v>8.3051991361310334E-2</v>
      </c>
      <c r="W56" s="57">
        <f t="shared" si="4"/>
        <v>0.13716779907797833</v>
      </c>
      <c r="X56" s="57">
        <f t="shared" si="4"/>
        <v>0.1541428106499709</v>
      </c>
      <c r="Y56" s="57">
        <f t="shared" si="4"/>
        <v>0.18811001653328421</v>
      </c>
      <c r="Z56" s="57">
        <f t="shared" si="4"/>
        <v>0.20334908072800673</v>
      </c>
      <c r="AA56" s="57">
        <f t="shared" si="4"/>
        <v>0.20715855552126852</v>
      </c>
      <c r="AB56" s="57">
        <f t="shared" si="4"/>
        <v>0.3455601866216374</v>
      </c>
      <c r="AC56" s="57">
        <f t="shared" si="4"/>
        <v>0.43814721424755382</v>
      </c>
      <c r="AD56" s="57">
        <f t="shared" si="4"/>
        <v>0.16435207835068968</v>
      </c>
    </row>
    <row r="57" spans="1:30">
      <c r="A57" s="51" t="s">
        <v>41</v>
      </c>
      <c r="B57" s="51" t="s">
        <v>42</v>
      </c>
      <c r="C57" s="57">
        <f t="shared" si="3"/>
        <v>3.0438294969373576</v>
      </c>
      <c r="D57" s="57">
        <f t="shared" si="4"/>
        <v>3.9633265248012814</v>
      </c>
      <c r="E57" s="57">
        <f t="shared" si="4"/>
        <v>2.3827678927024301</v>
      </c>
      <c r="F57" s="57">
        <f t="shared" si="4"/>
        <v>2.1457974388738221</v>
      </c>
      <c r="G57" s="57">
        <f t="shared" si="4"/>
        <v>2.3355702234325086</v>
      </c>
      <c r="H57" s="57">
        <f t="shared" si="4"/>
        <v>1.8225386752680195</v>
      </c>
      <c r="I57" s="57">
        <f t="shared" si="4"/>
        <v>3.820253147776921</v>
      </c>
      <c r="J57" s="57">
        <f t="shared" si="4"/>
        <v>2.5456158335234611</v>
      </c>
      <c r="K57" s="57">
        <f t="shared" si="4"/>
        <v>1.2995843273708187</v>
      </c>
      <c r="L57" s="57">
        <f t="shared" si="4"/>
        <v>1.4203579892234637</v>
      </c>
      <c r="M57" s="57">
        <f t="shared" si="4"/>
        <v>1.9623902073032249</v>
      </c>
      <c r="N57" s="57">
        <f t="shared" si="4"/>
        <v>4.2777488518812028</v>
      </c>
      <c r="O57" s="57">
        <f t="shared" si="4"/>
        <v>7.1957258939464257</v>
      </c>
      <c r="P57" s="57">
        <f t="shared" ref="D57:AD63" si="5">P28/P$34*100</f>
        <v>6.9087597990796237</v>
      </c>
      <c r="Q57" s="57">
        <f t="shared" si="5"/>
        <v>4.8108731445735744</v>
      </c>
      <c r="R57" s="57">
        <f t="shared" si="5"/>
        <v>3.5365620494311822</v>
      </c>
      <c r="S57" s="57">
        <f t="shared" si="5"/>
        <v>3.7916346840664001</v>
      </c>
      <c r="T57" s="57">
        <f t="shared" si="5"/>
        <v>2.9807776411739648</v>
      </c>
      <c r="U57" s="57">
        <f t="shared" si="5"/>
        <v>4.5456850701799318</v>
      </c>
      <c r="V57" s="57">
        <f t="shared" si="5"/>
        <v>3.0880072381100345</v>
      </c>
      <c r="W57" s="57">
        <f t="shared" si="5"/>
        <v>3.9164126361496958</v>
      </c>
      <c r="X57" s="57">
        <f t="shared" si="5"/>
        <v>4.6683472710975753</v>
      </c>
      <c r="Y57" s="57">
        <f t="shared" si="5"/>
        <v>4.5331859508524452</v>
      </c>
      <c r="Z57" s="57">
        <f t="shared" si="5"/>
        <v>3.8778172695345092</v>
      </c>
      <c r="AA57" s="57">
        <f t="shared" si="5"/>
        <v>5.141842695722687</v>
      </c>
      <c r="AB57" s="57">
        <f t="shared" si="5"/>
        <v>8.696315434974883</v>
      </c>
      <c r="AC57" s="57">
        <f t="shared" si="5"/>
        <v>12.284595109082741</v>
      </c>
      <c r="AD57" s="57">
        <f t="shared" si="5"/>
        <v>5.0039855311296888</v>
      </c>
    </row>
    <row r="58" spans="1:30">
      <c r="A58" s="51" t="s">
        <v>43</v>
      </c>
      <c r="B58" s="51" t="s">
        <v>44</v>
      </c>
      <c r="C58" s="57">
        <f t="shared" si="3"/>
        <v>12.260684559549251</v>
      </c>
      <c r="D58" s="57">
        <f t="shared" si="5"/>
        <v>11.381822567194234</v>
      </c>
      <c r="E58" s="57">
        <f t="shared" si="5"/>
        <v>7.8690674167614674</v>
      </c>
      <c r="F58" s="57">
        <f t="shared" si="5"/>
        <v>13.245839377303309</v>
      </c>
      <c r="G58" s="57">
        <f t="shared" si="5"/>
        <v>9.7316906109608876</v>
      </c>
      <c r="H58" s="57">
        <f t="shared" si="5"/>
        <v>7.7276022597611949</v>
      </c>
      <c r="I58" s="57">
        <f t="shared" si="5"/>
        <v>4.0572100339187163</v>
      </c>
      <c r="J58" s="57">
        <f t="shared" si="5"/>
        <v>3.0689553245728329</v>
      </c>
      <c r="K58" s="57">
        <f t="shared" si="5"/>
        <v>1.5519653426828155</v>
      </c>
      <c r="L58" s="57">
        <f t="shared" si="5"/>
        <v>0.8486666773142727</v>
      </c>
      <c r="M58" s="57">
        <f t="shared" si="5"/>
        <v>0.78518405080956999</v>
      </c>
      <c r="N58" s="57">
        <f t="shared" si="5"/>
        <v>0.64043663222089475</v>
      </c>
      <c r="O58" s="57">
        <f t="shared" si="5"/>
        <v>1.6090919737516183</v>
      </c>
      <c r="P58" s="57">
        <f t="shared" si="5"/>
        <v>2.8288434578323618</v>
      </c>
      <c r="Q58" s="57">
        <f t="shared" si="5"/>
        <v>2.468602841032534</v>
      </c>
      <c r="R58" s="57">
        <f t="shared" si="5"/>
        <v>1.3956857500450754</v>
      </c>
      <c r="S58" s="57">
        <f t="shared" si="5"/>
        <v>1.4901413726771251</v>
      </c>
      <c r="T58" s="57">
        <f t="shared" si="5"/>
        <v>1.1596074107561538</v>
      </c>
      <c r="U58" s="57">
        <f t="shared" si="5"/>
        <v>1.1672776941452079</v>
      </c>
      <c r="V58" s="57">
        <f t="shared" si="5"/>
        <v>1.1877421882774049</v>
      </c>
      <c r="W58" s="57">
        <f t="shared" si="5"/>
        <v>1.1365892448564512</v>
      </c>
      <c r="X58" s="57">
        <f t="shared" si="5"/>
        <v>1.0364735488306238</v>
      </c>
      <c r="Y58" s="57">
        <f t="shared" si="5"/>
        <v>1.0637042589601566</v>
      </c>
      <c r="Z58" s="57">
        <f t="shared" si="5"/>
        <v>0.94120114558165713</v>
      </c>
      <c r="AA58" s="57">
        <f t="shared" si="5"/>
        <v>1.1679008109430788</v>
      </c>
      <c r="AB58" s="57">
        <f t="shared" si="5"/>
        <v>0.29570120476243572</v>
      </c>
      <c r="AC58" s="57">
        <f t="shared" si="5"/>
        <v>0.11894968993325356</v>
      </c>
      <c r="AD58" s="57">
        <f t="shared" si="5"/>
        <v>1.1694696434683807</v>
      </c>
    </row>
    <row r="59" spans="1:30">
      <c r="A59" s="51" t="s">
        <v>45</v>
      </c>
      <c r="B59" s="51" t="s">
        <v>46</v>
      </c>
      <c r="C59" s="57">
        <f t="shared" si="3"/>
        <v>0.60657297673808652</v>
      </c>
      <c r="D59" s="57">
        <f t="shared" si="5"/>
        <v>0.52799762069725342</v>
      </c>
      <c r="E59" s="57">
        <f t="shared" si="5"/>
        <v>0.422877020216055</v>
      </c>
      <c r="F59" s="57">
        <f t="shared" si="5"/>
        <v>0.55704253029801587</v>
      </c>
      <c r="G59" s="57">
        <f t="shared" si="5"/>
        <v>0.51922211914389194</v>
      </c>
      <c r="H59" s="57">
        <f t="shared" si="5"/>
        <v>0.74018532808526294</v>
      </c>
      <c r="I59" s="57">
        <f t="shared" si="5"/>
        <v>0.45668051035180574</v>
      </c>
      <c r="J59" s="57">
        <f t="shared" si="5"/>
        <v>0.47284581493894551</v>
      </c>
      <c r="K59" s="57">
        <f t="shared" si="5"/>
        <v>0.29487215123477334</v>
      </c>
      <c r="L59" s="57">
        <f t="shared" si="5"/>
        <v>0.37351057569413937</v>
      </c>
      <c r="M59" s="57">
        <f t="shared" si="5"/>
        <v>0.43715869333846058</v>
      </c>
      <c r="N59" s="57">
        <f t="shared" si="5"/>
        <v>0.4743749491225831</v>
      </c>
      <c r="O59" s="57">
        <f t="shared" si="5"/>
        <v>0.4721963954071719</v>
      </c>
      <c r="P59" s="57">
        <f t="shared" si="5"/>
        <v>0.46469057788765133</v>
      </c>
      <c r="Q59" s="57">
        <f t="shared" si="5"/>
        <v>0.50945483106597245</v>
      </c>
      <c r="R59" s="57">
        <f t="shared" si="5"/>
        <v>0.30310698457873236</v>
      </c>
      <c r="S59" s="57">
        <f t="shared" si="5"/>
        <v>0.35668534506689065</v>
      </c>
      <c r="T59" s="57">
        <f t="shared" si="5"/>
        <v>0.35335342768814521</v>
      </c>
      <c r="U59" s="57">
        <f t="shared" si="5"/>
        <v>0.37730152694547758</v>
      </c>
      <c r="V59" s="57">
        <f t="shared" si="5"/>
        <v>0.39886665990768871</v>
      </c>
      <c r="W59" s="57">
        <f t="shared" si="5"/>
        <v>0.43411347796941502</v>
      </c>
      <c r="X59" s="57">
        <f t="shared" si="5"/>
        <v>0.51593814091191947</v>
      </c>
      <c r="Y59" s="57">
        <f t="shared" si="5"/>
        <v>0.62602184497222546</v>
      </c>
      <c r="Z59" s="57">
        <f t="shared" si="5"/>
        <v>0.63106913332043035</v>
      </c>
      <c r="AA59" s="57">
        <f t="shared" si="5"/>
        <v>0.71719422759293416</v>
      </c>
      <c r="AB59" s="57">
        <f t="shared" si="5"/>
        <v>1.1016532971700119</v>
      </c>
      <c r="AC59" s="57">
        <f t="shared" si="5"/>
        <v>0.94992183393728813</v>
      </c>
      <c r="AD59" s="57">
        <f t="shared" si="5"/>
        <v>0.54740641872171536</v>
      </c>
    </row>
    <row r="60" spans="1:30">
      <c r="A60" s="51" t="s">
        <v>47</v>
      </c>
      <c r="B60" s="51" t="s">
        <v>48</v>
      </c>
      <c r="C60" s="57">
        <f t="shared" si="3"/>
        <v>4.3441896066521908</v>
      </c>
      <c r="D60" s="57">
        <f t="shared" si="5"/>
        <v>3.2933091326590378</v>
      </c>
      <c r="E60" s="57">
        <f t="shared" si="5"/>
        <v>2.4513345038057439</v>
      </c>
      <c r="F60" s="57">
        <f t="shared" si="5"/>
        <v>2.6640009619488532</v>
      </c>
      <c r="G60" s="57">
        <f t="shared" si="5"/>
        <v>3.1973999915338078</v>
      </c>
      <c r="H60" s="57">
        <f t="shared" si="5"/>
        <v>2.7268260135500708</v>
      </c>
      <c r="I60" s="57">
        <f t="shared" si="5"/>
        <v>2.389898098863537</v>
      </c>
      <c r="J60" s="57">
        <f t="shared" si="5"/>
        <v>1.4982042021334721</v>
      </c>
      <c r="K60" s="57">
        <f t="shared" si="5"/>
        <v>0.86633761480961802</v>
      </c>
      <c r="L60" s="57">
        <f t="shared" si="5"/>
        <v>0.57861872225831668</v>
      </c>
      <c r="M60" s="57">
        <f t="shared" si="5"/>
        <v>0.50883521185575686</v>
      </c>
      <c r="N60" s="57">
        <f t="shared" si="5"/>
        <v>0.41905740744699593</v>
      </c>
      <c r="O60" s="57">
        <f t="shared" si="5"/>
        <v>0.37264608448714193</v>
      </c>
      <c r="P60" s="57">
        <f t="shared" si="5"/>
        <v>0.32179777711494362</v>
      </c>
      <c r="Q60" s="57">
        <f t="shared" si="5"/>
        <v>0.23841078808496788</v>
      </c>
      <c r="R60" s="57">
        <f t="shared" si="5"/>
        <v>0.15768281684594665</v>
      </c>
      <c r="S60" s="57">
        <f t="shared" si="5"/>
        <v>0.19627241006383661</v>
      </c>
      <c r="T60" s="57">
        <f t="shared" si="5"/>
        <v>0.21389987311837133</v>
      </c>
      <c r="U60" s="57">
        <f t="shared" si="5"/>
        <v>0.22340104258216018</v>
      </c>
      <c r="V60" s="57">
        <f t="shared" si="5"/>
        <v>0.22011300524679686</v>
      </c>
      <c r="W60" s="57">
        <f t="shared" si="5"/>
        <v>0.28793183109735493</v>
      </c>
      <c r="X60" s="57">
        <f t="shared" si="5"/>
        <v>0.26402380848103607</v>
      </c>
      <c r="Y60" s="57">
        <f t="shared" si="5"/>
        <v>0.23296788469814125</v>
      </c>
      <c r="Z60" s="57">
        <f t="shared" si="5"/>
        <v>0.20743684120231395</v>
      </c>
      <c r="AA60" s="57">
        <f t="shared" si="5"/>
        <v>0.21899815971034758</v>
      </c>
      <c r="AB60" s="57">
        <f t="shared" si="5"/>
        <v>0.1736597998537345</v>
      </c>
      <c r="AC60" s="57">
        <f t="shared" si="5"/>
        <v>0.16614712586089728</v>
      </c>
      <c r="AD60" s="57">
        <f t="shared" si="5"/>
        <v>0.26802397500601921</v>
      </c>
    </row>
    <row r="61" spans="1:30">
      <c r="A61" s="51" t="s">
        <v>49</v>
      </c>
      <c r="B61" s="51" t="s">
        <v>50</v>
      </c>
      <c r="C61" s="57">
        <f t="shared" si="3"/>
        <v>0.12863473156428179</v>
      </c>
      <c r="D61" s="57">
        <f t="shared" si="5"/>
        <v>9.6489971123447218E-2</v>
      </c>
      <c r="E61" s="57">
        <f t="shared" si="5"/>
        <v>0.19594140578880595</v>
      </c>
      <c r="F61" s="57">
        <f t="shared" si="5"/>
        <v>0.13434843121019399</v>
      </c>
      <c r="G61" s="57">
        <f t="shared" si="5"/>
        <v>0.10078038037946069</v>
      </c>
      <c r="H61" s="57">
        <f t="shared" si="5"/>
        <v>7.0043522511201037E-2</v>
      </c>
      <c r="I61" s="57">
        <f t="shared" si="5"/>
        <v>8.8777450247746637E-2</v>
      </c>
      <c r="J61" s="57">
        <f t="shared" si="5"/>
        <v>7.2214224950961609E-2</v>
      </c>
      <c r="K61" s="57">
        <f t="shared" si="5"/>
        <v>5.0230677219635561E-2</v>
      </c>
      <c r="L61" s="57">
        <f t="shared" si="5"/>
        <v>6.8279405016869715E-2</v>
      </c>
      <c r="M61" s="57">
        <f t="shared" si="5"/>
        <v>7.047034668924608E-2</v>
      </c>
      <c r="N61" s="57">
        <f t="shared" si="5"/>
        <v>7.0101719989161898E-2</v>
      </c>
      <c r="O61" s="57">
        <f t="shared" si="5"/>
        <v>6.4451488086943856E-2</v>
      </c>
      <c r="P61" s="57">
        <f t="shared" si="5"/>
        <v>7.9732886282524687E-2</v>
      </c>
      <c r="Q61" s="57">
        <f t="shared" si="5"/>
        <v>5.9321137688099781E-2</v>
      </c>
      <c r="R61" s="57">
        <f t="shared" si="5"/>
        <v>4.1318707503322033E-2</v>
      </c>
      <c r="S61" s="57">
        <f t="shared" si="5"/>
        <v>4.2766941748826399E-2</v>
      </c>
      <c r="T61" s="57">
        <f t="shared" si="5"/>
        <v>5.0139153716208064E-2</v>
      </c>
      <c r="U61" s="57">
        <f t="shared" si="5"/>
        <v>4.0827402137931366E-2</v>
      </c>
      <c r="V61" s="57">
        <f t="shared" si="5"/>
        <v>4.5856651451943987E-2</v>
      </c>
      <c r="W61" s="57">
        <f t="shared" si="5"/>
        <v>5.6872464155134028E-2</v>
      </c>
      <c r="X61" s="57">
        <f t="shared" si="5"/>
        <v>4.9020884171530908E-2</v>
      </c>
      <c r="Y61" s="57">
        <f t="shared" si="5"/>
        <v>5.6291866616783079E-2</v>
      </c>
      <c r="Z61" s="57">
        <f t="shared" si="5"/>
        <v>5.7581648014919322E-2</v>
      </c>
      <c r="AA61" s="57">
        <f t="shared" si="5"/>
        <v>5.7985149487704273E-2</v>
      </c>
      <c r="AB61" s="57">
        <f t="shared" si="5"/>
        <v>6.235110791790005E-2</v>
      </c>
      <c r="AC61" s="57">
        <f t="shared" si="5"/>
        <v>5.2766172004530869E-2</v>
      </c>
      <c r="AD61" s="57">
        <f t="shared" si="5"/>
        <v>5.4089699939251806E-2</v>
      </c>
    </row>
    <row r="62" spans="1:30">
      <c r="A62" s="51" t="s">
        <v>51</v>
      </c>
      <c r="B62" s="51" t="s">
        <v>52</v>
      </c>
      <c r="C62" s="57">
        <f t="shared" si="3"/>
        <v>1.1588256369782886</v>
      </c>
      <c r="D62" s="57">
        <f t="shared" si="5"/>
        <v>1.3724595021911949</v>
      </c>
      <c r="E62" s="57">
        <f t="shared" si="5"/>
        <v>1.7192966508910039</v>
      </c>
      <c r="F62" s="57">
        <f t="shared" si="5"/>
        <v>1.7416567830902414</v>
      </c>
      <c r="G62" s="57">
        <f t="shared" si="5"/>
        <v>0.77717803529217944</v>
      </c>
      <c r="H62" s="57">
        <f t="shared" si="5"/>
        <v>0.82371831056659706</v>
      </c>
      <c r="I62" s="57">
        <f t="shared" si="5"/>
        <v>1.2506440026670571</v>
      </c>
      <c r="J62" s="57">
        <f t="shared" si="5"/>
        <v>0.67613300020960898</v>
      </c>
      <c r="K62" s="57">
        <f t="shared" si="5"/>
        <v>0.52135314788445497</v>
      </c>
      <c r="L62" s="57">
        <f t="shared" si="5"/>
        <v>0.56956150088925195</v>
      </c>
      <c r="M62" s="57">
        <f t="shared" si="5"/>
        <v>0.94675294724028103</v>
      </c>
      <c r="N62" s="57">
        <f t="shared" si="5"/>
        <v>1.1345698925360792</v>
      </c>
      <c r="O62" s="57">
        <f t="shared" si="5"/>
        <v>0.94481203549285109</v>
      </c>
      <c r="P62" s="57">
        <f t="shared" si="5"/>
        <v>0.91920219420012128</v>
      </c>
      <c r="Q62" s="57">
        <f t="shared" si="5"/>
        <v>0.96418483682347034</v>
      </c>
      <c r="R62" s="57">
        <f t="shared" si="5"/>
        <v>4.9182965655800164</v>
      </c>
      <c r="S62" s="57">
        <f t="shared" si="5"/>
        <v>0.61667562594649428</v>
      </c>
      <c r="T62" s="57">
        <f t="shared" si="5"/>
        <v>0.66360952922926131</v>
      </c>
      <c r="U62" s="57">
        <f t="shared" si="5"/>
        <v>0.83947315210359119</v>
      </c>
      <c r="V62" s="57">
        <f t="shared" si="5"/>
        <v>1.0453167205513063</v>
      </c>
      <c r="W62" s="57">
        <f t="shared" si="5"/>
        <v>1.0126137632209411</v>
      </c>
      <c r="X62" s="57">
        <f t="shared" si="5"/>
        <v>0.98363728869512357</v>
      </c>
      <c r="Y62" s="57">
        <f t="shared" si="5"/>
        <v>1.1223237394319387</v>
      </c>
      <c r="Z62" s="57">
        <f t="shared" si="5"/>
        <v>1.1551426693857074</v>
      </c>
      <c r="AA62" s="57">
        <f t="shared" si="5"/>
        <v>1.4947152828007455</v>
      </c>
      <c r="AB62" s="57">
        <f t="shared" si="5"/>
        <v>1.7698021418615417</v>
      </c>
      <c r="AC62" s="57">
        <f t="shared" si="5"/>
        <v>1.7529607306557682</v>
      </c>
      <c r="AD62" s="57">
        <f t="shared" si="5"/>
        <v>1.2319521938187419</v>
      </c>
    </row>
    <row r="63" spans="1:30">
      <c r="B63" s="51" t="s">
        <v>53</v>
      </c>
      <c r="C63" s="57">
        <f t="shared" si="3"/>
        <v>100</v>
      </c>
      <c r="D63" s="57">
        <f t="shared" si="5"/>
        <v>100</v>
      </c>
      <c r="E63" s="57">
        <f t="shared" si="5"/>
        <v>100</v>
      </c>
      <c r="F63" s="57">
        <f t="shared" si="5"/>
        <v>100</v>
      </c>
      <c r="G63" s="57">
        <f t="shared" si="5"/>
        <v>100</v>
      </c>
      <c r="H63" s="57">
        <f t="shared" si="5"/>
        <v>100</v>
      </c>
      <c r="I63" s="57">
        <f t="shared" si="5"/>
        <v>100</v>
      </c>
      <c r="J63" s="57">
        <f t="shared" si="5"/>
        <v>100</v>
      </c>
      <c r="K63" s="57">
        <f t="shared" si="5"/>
        <v>100</v>
      </c>
      <c r="L63" s="57">
        <f t="shared" si="5"/>
        <v>100</v>
      </c>
      <c r="M63" s="57">
        <f t="shared" si="5"/>
        <v>100</v>
      </c>
      <c r="N63" s="57">
        <f t="shared" si="5"/>
        <v>100</v>
      </c>
      <c r="O63" s="57">
        <f t="shared" si="5"/>
        <v>100</v>
      </c>
      <c r="P63" s="57">
        <f t="shared" si="5"/>
        <v>100</v>
      </c>
      <c r="Q63" s="57">
        <f t="shared" si="5"/>
        <v>100</v>
      </c>
      <c r="R63" s="57">
        <f t="shared" si="5"/>
        <v>100</v>
      </c>
      <c r="S63" s="57">
        <f t="shared" si="5"/>
        <v>100</v>
      </c>
      <c r="T63" s="57">
        <f t="shared" si="5"/>
        <v>100</v>
      </c>
      <c r="U63" s="57">
        <f t="shared" si="5"/>
        <v>100</v>
      </c>
      <c r="V63" s="57">
        <f t="shared" si="5"/>
        <v>100</v>
      </c>
      <c r="W63" s="57">
        <f t="shared" si="5"/>
        <v>100</v>
      </c>
      <c r="X63" s="57">
        <f t="shared" si="5"/>
        <v>100</v>
      </c>
      <c r="Y63" s="57">
        <f t="shared" si="5"/>
        <v>100</v>
      </c>
      <c r="Z63" s="57">
        <f t="shared" si="5"/>
        <v>100</v>
      </c>
      <c r="AA63" s="57">
        <f t="shared" si="5"/>
        <v>100</v>
      </c>
      <c r="AB63" s="57">
        <f t="shared" si="5"/>
        <v>100</v>
      </c>
      <c r="AC63" s="57">
        <f t="shared" si="5"/>
        <v>100</v>
      </c>
      <c r="AD63" s="57">
        <f t="shared" si="5"/>
        <v>100</v>
      </c>
    </row>
    <row r="64" spans="1:30">
      <c r="B64" s="51"/>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row>
    <row r="65" spans="1:30">
      <c r="A65" s="54"/>
      <c r="B65" s="54"/>
      <c r="C65" s="142" t="s">
        <v>62</v>
      </c>
      <c r="D65" s="142"/>
      <c r="E65" s="142"/>
      <c r="F65" s="142"/>
      <c r="G65" s="142"/>
      <c r="H65" s="142"/>
      <c r="I65" s="142"/>
      <c r="J65" s="142"/>
      <c r="K65" s="142"/>
      <c r="L65" s="142"/>
      <c r="M65" s="142"/>
      <c r="N65" s="142"/>
      <c r="O65" s="142"/>
      <c r="P65" s="142"/>
      <c r="Q65" s="142"/>
      <c r="R65" s="142"/>
      <c r="S65" s="142"/>
      <c r="T65" s="142"/>
      <c r="U65" s="142"/>
      <c r="V65" s="142"/>
      <c r="W65" s="142"/>
      <c r="X65" s="142"/>
      <c r="Y65" s="142"/>
      <c r="Z65" s="142"/>
      <c r="AA65" s="142"/>
      <c r="AB65" s="142"/>
      <c r="AC65" s="142"/>
      <c r="AD65" s="142"/>
    </row>
    <row r="66" spans="1:30">
      <c r="A66" s="54"/>
      <c r="B66" s="54"/>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32"/>
      <c r="AC66" s="133"/>
      <c r="AD66" s="115"/>
    </row>
    <row r="67" spans="1:30">
      <c r="A67" s="49" t="s">
        <v>3</v>
      </c>
      <c r="B67" s="49" t="s">
        <v>4</v>
      </c>
      <c r="C67" s="98" t="s">
        <v>57</v>
      </c>
      <c r="D67" s="58">
        <f>D9/C9*100-100</f>
        <v>147.93304010255528</v>
      </c>
      <c r="E67" s="58">
        <f t="shared" ref="E67:AC77" si="6">E9/D9*100-100</f>
        <v>135.89448499957521</v>
      </c>
      <c r="F67" s="58">
        <f t="shared" si="6"/>
        <v>29.54486679478677</v>
      </c>
      <c r="G67" s="58">
        <f t="shared" si="6"/>
        <v>-2.8773490966223676</v>
      </c>
      <c r="H67" s="58">
        <f t="shared" si="6"/>
        <v>25.675717851627439</v>
      </c>
      <c r="I67" s="58">
        <f t="shared" si="6"/>
        <v>17.488857922414041</v>
      </c>
      <c r="J67" s="58">
        <f t="shared" si="6"/>
        <v>20.768652260787675</v>
      </c>
      <c r="K67" s="58">
        <f t="shared" si="6"/>
        <v>3.6616160482888489</v>
      </c>
      <c r="L67" s="58">
        <f t="shared" si="6"/>
        <v>42.116617161796967</v>
      </c>
      <c r="M67" s="58">
        <f t="shared" si="6"/>
        <v>6.2116464216949225</v>
      </c>
      <c r="N67" s="58">
        <f t="shared" si="6"/>
        <v>2.6738089198269392</v>
      </c>
      <c r="O67" s="58">
        <f t="shared" si="6"/>
        <v>13.770247406101575</v>
      </c>
      <c r="P67" s="58">
        <f t="shared" si="6"/>
        <v>-9.6279778144210724</v>
      </c>
      <c r="Q67" s="58">
        <f t="shared" si="6"/>
        <v>-11.819297339836709</v>
      </c>
      <c r="R67" s="58">
        <f t="shared" si="6"/>
        <v>-36.407991856356873</v>
      </c>
      <c r="S67" s="58">
        <f t="shared" si="6"/>
        <v>95.126360376676303</v>
      </c>
      <c r="T67" s="58">
        <f t="shared" si="6"/>
        <v>31.859067184522928</v>
      </c>
      <c r="U67" s="58">
        <f t="shared" si="6"/>
        <v>-11.265284254992778</v>
      </c>
      <c r="V67" s="58">
        <f t="shared" si="6"/>
        <v>18.459626464108325</v>
      </c>
      <c r="W67" s="58">
        <f t="shared" si="6"/>
        <v>18.167516591338881</v>
      </c>
      <c r="X67" s="58">
        <f t="shared" si="6"/>
        <v>1.0979358749108741</v>
      </c>
      <c r="Y67" s="58">
        <f t="shared" si="6"/>
        <v>485.98703430109538</v>
      </c>
      <c r="Z67" s="58">
        <f t="shared" si="6"/>
        <v>-6.4123253632287174</v>
      </c>
      <c r="AA67" s="58">
        <f t="shared" si="6"/>
        <v>21.908813288899736</v>
      </c>
      <c r="AB67" s="58">
        <f t="shared" si="6"/>
        <v>-33.957885894874906</v>
      </c>
      <c r="AC67" s="58">
        <f t="shared" si="6"/>
        <v>-11.111814634217751</v>
      </c>
      <c r="AD67" s="58">
        <f>IFERROR((POWER(AC9/C9,1/27)*100)-100,"--")</f>
        <v>20.512490770870784</v>
      </c>
    </row>
    <row r="68" spans="1:30">
      <c r="A68" s="51" t="s">
        <v>5</v>
      </c>
      <c r="B68" s="51" t="s">
        <v>6</v>
      </c>
      <c r="C68" s="98" t="s">
        <v>57</v>
      </c>
      <c r="D68" s="58">
        <f t="shared" ref="D68:S92" si="7">D10/C10*100-100</f>
        <v>109.19419423100689</v>
      </c>
      <c r="E68" s="58">
        <f t="shared" si="7"/>
        <v>147.22128028189752</v>
      </c>
      <c r="F68" s="58">
        <f t="shared" si="7"/>
        <v>-18.800683534415185</v>
      </c>
      <c r="G68" s="58">
        <f t="shared" si="7"/>
        <v>27.123502353269927</v>
      </c>
      <c r="H68" s="58">
        <f t="shared" si="7"/>
        <v>48.423377206473106</v>
      </c>
      <c r="I68" s="58">
        <f t="shared" si="7"/>
        <v>47.744010429489094</v>
      </c>
      <c r="J68" s="58">
        <f t="shared" si="7"/>
        <v>34.505967806118178</v>
      </c>
      <c r="K68" s="58">
        <f t="shared" si="7"/>
        <v>55.681088538892027</v>
      </c>
      <c r="L68" s="58">
        <f t="shared" si="7"/>
        <v>97.841812029418435</v>
      </c>
      <c r="M68" s="58">
        <f t="shared" si="7"/>
        <v>54.289113881838205</v>
      </c>
      <c r="N68" s="58">
        <f t="shared" si="7"/>
        <v>75.425537865992055</v>
      </c>
      <c r="O68" s="58">
        <f t="shared" si="7"/>
        <v>33.60332503056631</v>
      </c>
      <c r="P68" s="58">
        <f t="shared" si="7"/>
        <v>36.08146134455933</v>
      </c>
      <c r="Q68" s="58">
        <f t="shared" si="7"/>
        <v>6.4176525746948698</v>
      </c>
      <c r="R68" s="58">
        <f t="shared" si="7"/>
        <v>-36.192645585247206</v>
      </c>
      <c r="S68" s="58">
        <f t="shared" si="7"/>
        <v>138.43680047118318</v>
      </c>
      <c r="T68" s="58">
        <f t="shared" si="6"/>
        <v>5.8237465128403016</v>
      </c>
      <c r="U68" s="58">
        <f t="shared" si="6"/>
        <v>7.1678815550245929</v>
      </c>
      <c r="V68" s="58">
        <f t="shared" si="6"/>
        <v>-2.6167643402922067</v>
      </c>
      <c r="W68" s="58">
        <f t="shared" si="6"/>
        <v>-2.3108555437706571</v>
      </c>
      <c r="X68" s="58">
        <f t="shared" si="6"/>
        <v>-3.7472441211882739</v>
      </c>
      <c r="Y68" s="58">
        <f t="shared" si="6"/>
        <v>-8.1763705849699875</v>
      </c>
      <c r="Z68" s="58">
        <f t="shared" si="6"/>
        <v>6.1026145238100469</v>
      </c>
      <c r="AA68" s="58">
        <f t="shared" si="6"/>
        <v>-5.8282880382194264</v>
      </c>
      <c r="AB68" s="58">
        <f t="shared" si="6"/>
        <v>-15.708836737449644</v>
      </c>
      <c r="AC68" s="58">
        <f t="shared" si="6"/>
        <v>24.701762170939404</v>
      </c>
      <c r="AD68" s="58">
        <f t="shared" ref="AD68:AD92" si="8">IFERROR((POWER(AC10/C10,1/27)*100)-100,"--")</f>
        <v>24.692303792211746</v>
      </c>
    </row>
    <row r="69" spans="1:30">
      <c r="A69" s="51" t="s">
        <v>7</v>
      </c>
      <c r="B69" s="51" t="s">
        <v>8</v>
      </c>
      <c r="C69" s="98" t="s">
        <v>57</v>
      </c>
      <c r="D69" s="58">
        <f t="shared" si="7"/>
        <v>87.51829457136634</v>
      </c>
      <c r="E69" s="58">
        <f t="shared" si="6"/>
        <v>127.62297503002426</v>
      </c>
      <c r="F69" s="58">
        <f t="shared" si="6"/>
        <v>0.82255038474848163</v>
      </c>
      <c r="G69" s="58">
        <f t="shared" si="6"/>
        <v>10.997855159248189</v>
      </c>
      <c r="H69" s="58">
        <f t="shared" si="6"/>
        <v>60.026509797628961</v>
      </c>
      <c r="I69" s="58">
        <f t="shared" si="6"/>
        <v>66.89061611010041</v>
      </c>
      <c r="J69" s="58">
        <f t="shared" si="6"/>
        <v>68.954673811134313</v>
      </c>
      <c r="K69" s="58">
        <f t="shared" si="6"/>
        <v>21.180659318787633</v>
      </c>
      <c r="L69" s="58">
        <f t="shared" si="6"/>
        <v>74.89415635222565</v>
      </c>
      <c r="M69" s="58">
        <f t="shared" si="6"/>
        <v>47.103753993003806</v>
      </c>
      <c r="N69" s="58">
        <f t="shared" si="6"/>
        <v>54.928676077752726</v>
      </c>
      <c r="O69" s="58">
        <f t="shared" si="6"/>
        <v>-5.0053636466820564</v>
      </c>
      <c r="P69" s="58">
        <f t="shared" si="6"/>
        <v>7.421395647075272</v>
      </c>
      <c r="Q69" s="58">
        <f t="shared" si="6"/>
        <v>12.328176351151981</v>
      </c>
      <c r="R69" s="58">
        <f t="shared" si="6"/>
        <v>-40.703212936931557</v>
      </c>
      <c r="S69" s="58">
        <f t="shared" si="6"/>
        <v>133.06304064495254</v>
      </c>
      <c r="T69" s="58">
        <f t="shared" si="6"/>
        <v>9.2449419141220659</v>
      </c>
      <c r="U69" s="58">
        <f t="shared" si="6"/>
        <v>-10.180162533309158</v>
      </c>
      <c r="V69" s="58">
        <f t="shared" si="6"/>
        <v>10.102868087438608</v>
      </c>
      <c r="W69" s="58">
        <f t="shared" si="6"/>
        <v>-13.62714921851682</v>
      </c>
      <c r="X69" s="58">
        <f t="shared" si="6"/>
        <v>-9.3315841854160482</v>
      </c>
      <c r="Y69" s="58">
        <f t="shared" si="6"/>
        <v>-10.722579639878518</v>
      </c>
      <c r="Z69" s="58">
        <f t="shared" si="6"/>
        <v>-10.651461374863871</v>
      </c>
      <c r="AA69" s="58">
        <f t="shared" si="6"/>
        <v>-4.7989978617340654</v>
      </c>
      <c r="AB69" s="58">
        <f t="shared" si="6"/>
        <v>-77.617048797332529</v>
      </c>
      <c r="AC69" s="58">
        <f t="shared" si="6"/>
        <v>1.821217227025528</v>
      </c>
      <c r="AD69" s="58">
        <f t="shared" si="8"/>
        <v>12.517146412488643</v>
      </c>
    </row>
    <row r="70" spans="1:30">
      <c r="A70" s="51" t="s">
        <v>9</v>
      </c>
      <c r="B70" s="51" t="s">
        <v>10</v>
      </c>
      <c r="C70" s="98" t="s">
        <v>57</v>
      </c>
      <c r="D70" s="58">
        <f t="shared" si="7"/>
        <v>215.62501189538153</v>
      </c>
      <c r="E70" s="58">
        <f t="shared" si="6"/>
        <v>199.7550559656716</v>
      </c>
      <c r="F70" s="58">
        <f t="shared" si="6"/>
        <v>-4.8762490565187449</v>
      </c>
      <c r="G70" s="58">
        <f t="shared" si="6"/>
        <v>6.7868499389665686</v>
      </c>
      <c r="H70" s="58">
        <f t="shared" si="6"/>
        <v>146.05939309346155</v>
      </c>
      <c r="I70" s="58">
        <f t="shared" si="6"/>
        <v>173.57179362737639</v>
      </c>
      <c r="J70" s="58">
        <f t="shared" si="6"/>
        <v>-13.036006352598136</v>
      </c>
      <c r="K70" s="58">
        <f t="shared" si="6"/>
        <v>156.6456439821813</v>
      </c>
      <c r="L70" s="58">
        <f t="shared" si="6"/>
        <v>-15.845424005779677</v>
      </c>
      <c r="M70" s="58">
        <f t="shared" si="6"/>
        <v>2.8481294008031455</v>
      </c>
      <c r="N70" s="58">
        <f t="shared" si="6"/>
        <v>69.497438312964277</v>
      </c>
      <c r="O70" s="58">
        <f t="shared" si="6"/>
        <v>24.640532958127068</v>
      </c>
      <c r="P70" s="58">
        <f t="shared" si="6"/>
        <v>50.372599305339065</v>
      </c>
      <c r="Q70" s="58">
        <f t="shared" si="6"/>
        <v>17.785862976329625</v>
      </c>
      <c r="R70" s="58">
        <f t="shared" si="6"/>
        <v>-42.048120069346915</v>
      </c>
      <c r="S70" s="58">
        <f t="shared" si="6"/>
        <v>95.138390573870822</v>
      </c>
      <c r="T70" s="58">
        <f t="shared" si="6"/>
        <v>-36.291393764160105</v>
      </c>
      <c r="U70" s="58">
        <f t="shared" si="6"/>
        <v>-3.167431612245025</v>
      </c>
      <c r="V70" s="58">
        <f t="shared" si="6"/>
        <v>65.329327249623447</v>
      </c>
      <c r="W70" s="58">
        <f t="shared" si="6"/>
        <v>89.911959751448336</v>
      </c>
      <c r="X70" s="58">
        <f t="shared" si="6"/>
        <v>39.07375292887096</v>
      </c>
      <c r="Y70" s="58">
        <f t="shared" si="6"/>
        <v>69.790655847566001</v>
      </c>
      <c r="Z70" s="58">
        <f t="shared" si="6"/>
        <v>75.514345713758217</v>
      </c>
      <c r="AA70" s="58">
        <f t="shared" si="6"/>
        <v>-50.792005273806822</v>
      </c>
      <c r="AB70" s="58">
        <f t="shared" si="6"/>
        <v>38.983246146439143</v>
      </c>
      <c r="AC70" s="58">
        <f t="shared" si="6"/>
        <v>-0.50928124935370533</v>
      </c>
      <c r="AD70" s="58">
        <f t="shared" si="8"/>
        <v>34.330007341206681</v>
      </c>
    </row>
    <row r="71" spans="1:30">
      <c r="A71" s="51" t="s">
        <v>11</v>
      </c>
      <c r="B71" s="51" t="s">
        <v>12</v>
      </c>
      <c r="C71" s="98" t="s">
        <v>57</v>
      </c>
      <c r="D71" s="58">
        <f t="shared" si="7"/>
        <v>-40.244487101368556</v>
      </c>
      <c r="E71" s="58">
        <f t="shared" si="6"/>
        <v>154.0952885140963</v>
      </c>
      <c r="F71" s="58">
        <f t="shared" si="6"/>
        <v>19.119969434343005</v>
      </c>
      <c r="G71" s="58">
        <f t="shared" si="6"/>
        <v>102.80922033775698</v>
      </c>
      <c r="H71" s="58">
        <f t="shared" si="6"/>
        <v>-8.0915009883312479</v>
      </c>
      <c r="I71" s="58">
        <f t="shared" si="6"/>
        <v>150.29612982005318</v>
      </c>
      <c r="J71" s="58">
        <f t="shared" si="6"/>
        <v>152.92904800890187</v>
      </c>
      <c r="K71" s="58">
        <f t="shared" si="6"/>
        <v>267.29116602269517</v>
      </c>
      <c r="L71" s="58">
        <f t="shared" si="6"/>
        <v>160.22571728606579</v>
      </c>
      <c r="M71" s="58">
        <f t="shared" si="6"/>
        <v>71.393229233387302</v>
      </c>
      <c r="N71" s="58">
        <f t="shared" si="6"/>
        <v>66.91708263175218</v>
      </c>
      <c r="O71" s="58">
        <f t="shared" si="6"/>
        <v>-12.622549549521239</v>
      </c>
      <c r="P71" s="58">
        <f t="shared" si="6"/>
        <v>6.8417685336878975</v>
      </c>
      <c r="Q71" s="58">
        <f t="shared" si="6"/>
        <v>37.116050214817733</v>
      </c>
      <c r="R71" s="58">
        <f t="shared" si="6"/>
        <v>-40.027450730649186</v>
      </c>
      <c r="S71" s="58">
        <f t="shared" si="6"/>
        <v>135.47133317991032</v>
      </c>
      <c r="T71" s="58">
        <f t="shared" si="6"/>
        <v>14.49512808822729</v>
      </c>
      <c r="U71" s="58">
        <f t="shared" si="6"/>
        <v>-12.820746070834133</v>
      </c>
      <c r="V71" s="58">
        <f t="shared" si="6"/>
        <v>16.905793363910846</v>
      </c>
      <c r="W71" s="58">
        <f t="shared" si="6"/>
        <v>-22.756054058720096</v>
      </c>
      <c r="X71" s="58">
        <f t="shared" si="6"/>
        <v>-13.891317888177497</v>
      </c>
      <c r="Y71" s="58">
        <f t="shared" si="6"/>
        <v>-20.023007629742779</v>
      </c>
      <c r="Z71" s="58">
        <f t="shared" si="6"/>
        <v>-14.939569956308304</v>
      </c>
      <c r="AA71" s="58">
        <f t="shared" si="6"/>
        <v>-7.5486154273787065</v>
      </c>
      <c r="AB71" s="58">
        <f t="shared" si="6"/>
        <v>-97.975201379205956</v>
      </c>
      <c r="AC71" s="58">
        <f t="shared" si="6"/>
        <v>38.784811511821886</v>
      </c>
      <c r="AD71" s="58">
        <f t="shared" si="8"/>
        <v>10.403222275699449</v>
      </c>
    </row>
    <row r="72" spans="1:30">
      <c r="A72" s="51" t="s">
        <v>13</v>
      </c>
      <c r="B72" s="51" t="s">
        <v>14</v>
      </c>
      <c r="C72" s="98" t="s">
        <v>57</v>
      </c>
      <c r="D72" s="58">
        <f t="shared" si="7"/>
        <v>-45.514463309879481</v>
      </c>
      <c r="E72" s="58">
        <f t="shared" si="6"/>
        <v>159.97720236395793</v>
      </c>
      <c r="F72" s="58">
        <f t="shared" si="6"/>
        <v>-1.226139144919685</v>
      </c>
      <c r="G72" s="58">
        <f t="shared" si="6"/>
        <v>114.12251232194862</v>
      </c>
      <c r="H72" s="58">
        <f t="shared" si="6"/>
        <v>3.0639618705581029</v>
      </c>
      <c r="I72" s="58">
        <f t="shared" si="6"/>
        <v>149.74629315524078</v>
      </c>
      <c r="J72" s="58">
        <f t="shared" si="6"/>
        <v>170.13053709486638</v>
      </c>
      <c r="K72" s="58">
        <f t="shared" si="6"/>
        <v>274.68555770657264</v>
      </c>
      <c r="L72" s="58">
        <f t="shared" si="6"/>
        <v>160.87382627678397</v>
      </c>
      <c r="M72" s="58">
        <f t="shared" si="6"/>
        <v>71.188184195356371</v>
      </c>
      <c r="N72" s="58">
        <f t="shared" si="6"/>
        <v>67.617192628781908</v>
      </c>
      <c r="O72" s="58">
        <f t="shared" si="6"/>
        <v>-6.1180375181293556</v>
      </c>
      <c r="P72" s="58">
        <f t="shared" si="6"/>
        <v>12.531816620938073</v>
      </c>
      <c r="Q72" s="58">
        <f t="shared" si="6"/>
        <v>31.550068042158927</v>
      </c>
      <c r="R72" s="58">
        <f t="shared" si="6"/>
        <v>52.974103773502975</v>
      </c>
      <c r="S72" s="58">
        <f t="shared" si="6"/>
        <v>-8.1176813400467296</v>
      </c>
      <c r="T72" s="58">
        <f t="shared" si="6"/>
        <v>11.655765486696495</v>
      </c>
      <c r="U72" s="58">
        <f t="shared" si="6"/>
        <v>-12.263709314427857</v>
      </c>
      <c r="V72" s="58">
        <f t="shared" si="6"/>
        <v>11.648098846794312</v>
      </c>
      <c r="W72" s="58">
        <f t="shared" si="6"/>
        <v>-22.438072793481524</v>
      </c>
      <c r="X72" s="58">
        <f t="shared" si="6"/>
        <v>-13.566740549760866</v>
      </c>
      <c r="Y72" s="58">
        <f t="shared" si="6"/>
        <v>-19.483253778559543</v>
      </c>
      <c r="Z72" s="58">
        <f t="shared" si="6"/>
        <v>-13.706158613745885</v>
      </c>
      <c r="AA72" s="58">
        <f t="shared" si="6"/>
        <v>-5.2705684700265323</v>
      </c>
      <c r="AB72" s="58">
        <f t="shared" si="6"/>
        <v>20.540489954676119</v>
      </c>
      <c r="AC72" s="58">
        <f t="shared" si="6"/>
        <v>28.189615183771707</v>
      </c>
      <c r="AD72" s="58">
        <f t="shared" si="8"/>
        <v>28.385886209341095</v>
      </c>
    </row>
    <row r="73" spans="1:30">
      <c r="A73" s="51" t="s">
        <v>15</v>
      </c>
      <c r="B73" s="51" t="s">
        <v>16</v>
      </c>
      <c r="C73" s="98" t="s">
        <v>57</v>
      </c>
      <c r="D73" s="58">
        <f t="shared" si="7"/>
        <v>63.196801472703214</v>
      </c>
      <c r="E73" s="58">
        <f t="shared" si="6"/>
        <v>34.780414255888815</v>
      </c>
      <c r="F73" s="58">
        <f t="shared" si="6"/>
        <v>58.995879568317633</v>
      </c>
      <c r="G73" s="58">
        <f t="shared" si="6"/>
        <v>-47.054404759768467</v>
      </c>
      <c r="H73" s="58">
        <f t="shared" si="6"/>
        <v>162.91981392756509</v>
      </c>
      <c r="I73" s="58">
        <f t="shared" si="6"/>
        <v>-2.7667831332096284</v>
      </c>
      <c r="J73" s="58">
        <f t="shared" si="6"/>
        <v>68.127419319793432</v>
      </c>
      <c r="K73" s="58">
        <f t="shared" si="6"/>
        <v>52.024127658642385</v>
      </c>
      <c r="L73" s="58">
        <f t="shared" si="6"/>
        <v>270.19067101370496</v>
      </c>
      <c r="M73" s="58">
        <f t="shared" si="6"/>
        <v>53.668735800361787</v>
      </c>
      <c r="N73" s="58">
        <f t="shared" si="6"/>
        <v>-29.901048913481489</v>
      </c>
      <c r="O73" s="58">
        <f t="shared" si="6"/>
        <v>36.134261931126019</v>
      </c>
      <c r="P73" s="58">
        <f t="shared" si="6"/>
        <v>12.951204537191941</v>
      </c>
      <c r="Q73" s="58">
        <f t="shared" si="6"/>
        <v>-21.868258764378822</v>
      </c>
      <c r="R73" s="58">
        <f t="shared" si="6"/>
        <v>3.9699745135968385</v>
      </c>
      <c r="S73" s="58">
        <f t="shared" si="6"/>
        <v>80.08974889078354</v>
      </c>
      <c r="T73" s="58">
        <f t="shared" si="6"/>
        <v>-12.949986180233921</v>
      </c>
      <c r="U73" s="58">
        <f t="shared" si="6"/>
        <v>76.815629567453129</v>
      </c>
      <c r="V73" s="58">
        <f t="shared" si="6"/>
        <v>38.391770777256994</v>
      </c>
      <c r="W73" s="58">
        <f t="shared" si="6"/>
        <v>8.3364623574887702</v>
      </c>
      <c r="X73" s="58">
        <f t="shared" si="6"/>
        <v>31.388983075633803</v>
      </c>
      <c r="Y73" s="58">
        <f t="shared" si="6"/>
        <v>-15.744682896840942</v>
      </c>
      <c r="Z73" s="58">
        <f t="shared" si="6"/>
        <v>11.454417823339753</v>
      </c>
      <c r="AA73" s="58">
        <f t="shared" si="6"/>
        <v>14.962414539027421</v>
      </c>
      <c r="AB73" s="58">
        <f t="shared" si="6"/>
        <v>-20.82813497787825</v>
      </c>
      <c r="AC73" s="58">
        <f t="shared" si="6"/>
        <v>36.908266414341426</v>
      </c>
      <c r="AD73" s="58">
        <f t="shared" si="8"/>
        <v>24.669573733440345</v>
      </c>
    </row>
    <row r="74" spans="1:30">
      <c r="A74" s="51" t="s">
        <v>17</v>
      </c>
      <c r="B74" s="51" t="s">
        <v>18</v>
      </c>
      <c r="C74" s="98" t="s">
        <v>57</v>
      </c>
      <c r="D74" s="58">
        <f t="shared" si="7"/>
        <v>149.42426454678639</v>
      </c>
      <c r="E74" s="58">
        <f t="shared" si="6"/>
        <v>29.111526934831602</v>
      </c>
      <c r="F74" s="58">
        <f t="shared" si="6"/>
        <v>-6.7659490714473094</v>
      </c>
      <c r="G74" s="58">
        <f t="shared" si="6"/>
        <v>105.16051413703568</v>
      </c>
      <c r="H74" s="58">
        <f t="shared" si="6"/>
        <v>60.086374562285187</v>
      </c>
      <c r="I74" s="58">
        <f t="shared" si="6"/>
        <v>71.157110845371932</v>
      </c>
      <c r="J74" s="58">
        <f t="shared" si="6"/>
        <v>65.782100831849448</v>
      </c>
      <c r="K74" s="58">
        <f t="shared" si="6"/>
        <v>73.899219518845257</v>
      </c>
      <c r="L74" s="58">
        <f t="shared" si="6"/>
        <v>73.553374997047882</v>
      </c>
      <c r="M74" s="58">
        <f t="shared" si="6"/>
        <v>-3.6405867044019118</v>
      </c>
      <c r="N74" s="58">
        <f t="shared" si="6"/>
        <v>25.466499962492733</v>
      </c>
      <c r="O74" s="58">
        <f t="shared" si="6"/>
        <v>-19.477761345611896</v>
      </c>
      <c r="P74" s="58">
        <f t="shared" si="6"/>
        <v>6.0749936521564507</v>
      </c>
      <c r="Q74" s="58">
        <f t="shared" si="6"/>
        <v>-43.784061182008507</v>
      </c>
      <c r="R74" s="58">
        <f t="shared" si="6"/>
        <v>-15.280041833333968</v>
      </c>
      <c r="S74" s="58">
        <f t="shared" si="6"/>
        <v>107.89733773918479</v>
      </c>
      <c r="T74" s="58">
        <f t="shared" si="6"/>
        <v>19.91857246518525</v>
      </c>
      <c r="U74" s="58">
        <f t="shared" si="6"/>
        <v>8.4619901877877908</v>
      </c>
      <c r="V74" s="58">
        <f t="shared" si="6"/>
        <v>17.805906163664304</v>
      </c>
      <c r="W74" s="58">
        <f t="shared" si="6"/>
        <v>-1.2121567921175398</v>
      </c>
      <c r="X74" s="58">
        <f t="shared" si="6"/>
        <v>6.9025580161682143</v>
      </c>
      <c r="Y74" s="58">
        <f t="shared" si="6"/>
        <v>22.915975908182304</v>
      </c>
      <c r="Z74" s="58">
        <f t="shared" si="6"/>
        <v>15.213181029543321</v>
      </c>
      <c r="AA74" s="58">
        <f t="shared" si="6"/>
        <v>-4.2431163566185859</v>
      </c>
      <c r="AB74" s="58">
        <f t="shared" si="6"/>
        <v>-8.0177904891215945</v>
      </c>
      <c r="AC74" s="58">
        <f t="shared" si="6"/>
        <v>37.073675818018984</v>
      </c>
      <c r="AD74" s="58">
        <f t="shared" si="8"/>
        <v>22.484553194753204</v>
      </c>
    </row>
    <row r="75" spans="1:30">
      <c r="A75" s="51" t="s">
        <v>19</v>
      </c>
      <c r="B75" s="51" t="s">
        <v>20</v>
      </c>
      <c r="C75" s="98" t="s">
        <v>57</v>
      </c>
      <c r="D75" s="58">
        <f t="shared" si="7"/>
        <v>248.22031013866507</v>
      </c>
      <c r="E75" s="58">
        <f t="shared" si="6"/>
        <v>45.882130007994419</v>
      </c>
      <c r="F75" s="58">
        <f t="shared" si="6"/>
        <v>-20.983790906508133</v>
      </c>
      <c r="G75" s="58">
        <f t="shared" si="6"/>
        <v>44.401465671002967</v>
      </c>
      <c r="H75" s="58">
        <f t="shared" si="6"/>
        <v>115.13390285000256</v>
      </c>
      <c r="I75" s="58">
        <f t="shared" si="6"/>
        <v>70.78319662954209</v>
      </c>
      <c r="J75" s="58">
        <f t="shared" si="6"/>
        <v>-12.459003561450302</v>
      </c>
      <c r="K75" s="58">
        <f t="shared" si="6"/>
        <v>58.620867984554479</v>
      </c>
      <c r="L75" s="58">
        <f t="shared" si="6"/>
        <v>155.17423916600848</v>
      </c>
      <c r="M75" s="58">
        <f t="shared" si="6"/>
        <v>63.581654132358977</v>
      </c>
      <c r="N75" s="58">
        <f t="shared" si="6"/>
        <v>20.007328993494113</v>
      </c>
      <c r="O75" s="58">
        <f t="shared" si="6"/>
        <v>14.347072844992567</v>
      </c>
      <c r="P75" s="58">
        <f t="shared" si="6"/>
        <v>5.6402550722553428</v>
      </c>
      <c r="Q75" s="58">
        <f t="shared" si="6"/>
        <v>-18.303438133032373</v>
      </c>
      <c r="R75" s="58">
        <f t="shared" si="6"/>
        <v>-33.431948165371693</v>
      </c>
      <c r="S75" s="58">
        <f t="shared" si="6"/>
        <v>109.28407491796665</v>
      </c>
      <c r="T75" s="58">
        <f t="shared" si="6"/>
        <v>7.1991073120818925</v>
      </c>
      <c r="U75" s="58">
        <f t="shared" si="6"/>
        <v>23.439264832238678</v>
      </c>
      <c r="V75" s="58">
        <f t="shared" si="6"/>
        <v>4.0207761915408042</v>
      </c>
      <c r="W75" s="58">
        <f t="shared" si="6"/>
        <v>-0.33797530924087482</v>
      </c>
      <c r="X75" s="58">
        <f t="shared" si="6"/>
        <v>6.1080006082365941</v>
      </c>
      <c r="Y75" s="58">
        <f t="shared" si="6"/>
        <v>8.2813009320224467</v>
      </c>
      <c r="Z75" s="58">
        <f t="shared" si="6"/>
        <v>12.250312906368421</v>
      </c>
      <c r="AA75" s="58">
        <f t="shared" si="6"/>
        <v>6.734867245122274</v>
      </c>
      <c r="AB75" s="58">
        <f t="shared" si="6"/>
        <v>-9.1462390845394168</v>
      </c>
      <c r="AC75" s="58">
        <f t="shared" si="6"/>
        <v>36.696988437768397</v>
      </c>
      <c r="AD75" s="58">
        <f t="shared" si="8"/>
        <v>25.668363430626059</v>
      </c>
    </row>
    <row r="76" spans="1:30">
      <c r="A76" s="51" t="s">
        <v>21</v>
      </c>
      <c r="B76" s="51" t="s">
        <v>22</v>
      </c>
      <c r="C76" s="98" t="s">
        <v>57</v>
      </c>
      <c r="D76" s="58">
        <f t="shared" si="7"/>
        <v>328.65877974212412</v>
      </c>
      <c r="E76" s="58">
        <f t="shared" si="6"/>
        <v>121.71731580253044</v>
      </c>
      <c r="F76" s="58">
        <f t="shared" si="6"/>
        <v>-85.494423729429897</v>
      </c>
      <c r="G76" s="58">
        <f t="shared" si="6"/>
        <v>323.2176948145862</v>
      </c>
      <c r="H76" s="58">
        <f t="shared" si="6"/>
        <v>-62.438259791860318</v>
      </c>
      <c r="I76" s="58">
        <f t="shared" si="6"/>
        <v>48.97253627056142</v>
      </c>
      <c r="J76" s="58">
        <f t="shared" si="6"/>
        <v>36.896919556702784</v>
      </c>
      <c r="K76" s="58">
        <f t="shared" si="6"/>
        <v>385.17895062426027</v>
      </c>
      <c r="L76" s="58">
        <f t="shared" si="6"/>
        <v>69.15142985344707</v>
      </c>
      <c r="M76" s="58">
        <f t="shared" si="6"/>
        <v>124.80164611797514</v>
      </c>
      <c r="N76" s="58">
        <f t="shared" si="6"/>
        <v>-17.002196889534574</v>
      </c>
      <c r="O76" s="58">
        <f t="shared" si="6"/>
        <v>14.302756313541366</v>
      </c>
      <c r="P76" s="58">
        <f t="shared" si="6"/>
        <v>-2.7328415754603697</v>
      </c>
      <c r="Q76" s="58">
        <f t="shared" si="6"/>
        <v>-24.2543301383499</v>
      </c>
      <c r="R76" s="58">
        <f t="shared" si="6"/>
        <v>35.341734666106959</v>
      </c>
      <c r="S76" s="58">
        <f t="shared" si="6"/>
        <v>311.43967442001548</v>
      </c>
      <c r="T76" s="58">
        <f t="shared" si="6"/>
        <v>75.883677250443526</v>
      </c>
      <c r="U76" s="58">
        <f t="shared" si="6"/>
        <v>-68.854591748547548</v>
      </c>
      <c r="V76" s="58">
        <f t="shared" si="6"/>
        <v>11.288048712513813</v>
      </c>
      <c r="W76" s="58">
        <f t="shared" si="6"/>
        <v>84.648742941418988</v>
      </c>
      <c r="X76" s="58">
        <f t="shared" si="6"/>
        <v>34.222125511371502</v>
      </c>
      <c r="Y76" s="58">
        <f t="shared" si="6"/>
        <v>-1.291452091237673</v>
      </c>
      <c r="Z76" s="58">
        <f t="shared" si="6"/>
        <v>8.2730453611124233</v>
      </c>
      <c r="AA76" s="58">
        <f t="shared" si="6"/>
        <v>-12.161349076249778</v>
      </c>
      <c r="AB76" s="58">
        <f t="shared" si="6"/>
        <v>10.91817377687228</v>
      </c>
      <c r="AC76" s="58">
        <f t="shared" si="6"/>
        <v>-4.8772936669232649</v>
      </c>
      <c r="AD76" s="58">
        <f t="shared" si="8"/>
        <v>25.694123876339376</v>
      </c>
    </row>
    <row r="77" spans="1:30">
      <c r="A77" s="51" t="s">
        <v>23</v>
      </c>
      <c r="B77" s="51" t="s">
        <v>24</v>
      </c>
      <c r="C77" s="98" t="s">
        <v>57</v>
      </c>
      <c r="D77" s="58">
        <f t="shared" si="7"/>
        <v>29.021462591100061</v>
      </c>
      <c r="E77" s="58">
        <f t="shared" si="6"/>
        <v>66.265211776871723</v>
      </c>
      <c r="F77" s="58">
        <f t="shared" si="6"/>
        <v>12.467219591953111</v>
      </c>
      <c r="G77" s="58">
        <f t="shared" si="6"/>
        <v>176.45846322395312</v>
      </c>
      <c r="H77" s="58">
        <f t="shared" si="6"/>
        <v>59.572933614362483</v>
      </c>
      <c r="I77" s="58">
        <f t="shared" si="6"/>
        <v>81.033047323092603</v>
      </c>
      <c r="J77" s="58">
        <f t="shared" si="6"/>
        <v>17.078018742820007</v>
      </c>
      <c r="K77" s="58">
        <f t="shared" si="6"/>
        <v>4.1916972329172779</v>
      </c>
      <c r="L77" s="58">
        <f t="shared" si="6"/>
        <v>99.913252431979515</v>
      </c>
      <c r="M77" s="58">
        <f t="shared" si="6"/>
        <v>41.663104713646106</v>
      </c>
      <c r="N77" s="58">
        <f t="shared" si="6"/>
        <v>17.997958546564917</v>
      </c>
      <c r="O77" s="58">
        <f t="shared" si="6"/>
        <v>29.30353044667757</v>
      </c>
      <c r="P77" s="58">
        <f t="shared" si="6"/>
        <v>11.240667992767158</v>
      </c>
      <c r="Q77" s="58">
        <f t="shared" si="6"/>
        <v>-8.9027483783468284</v>
      </c>
      <c r="R77" s="58">
        <f t="shared" si="6"/>
        <v>-29.788235907982056</v>
      </c>
      <c r="S77" s="58">
        <f t="shared" si="6"/>
        <v>107.82363263084602</v>
      </c>
      <c r="T77" s="58">
        <f t="shared" si="6"/>
        <v>10.374236693783502</v>
      </c>
      <c r="U77" s="58">
        <f t="shared" si="6"/>
        <v>15.887665498461928</v>
      </c>
      <c r="V77" s="58">
        <f t="shared" si="6"/>
        <v>13.375189399275868</v>
      </c>
      <c r="W77" s="58">
        <f t="shared" si="6"/>
        <v>8.222465908188866</v>
      </c>
      <c r="X77" s="58">
        <f t="shared" si="6"/>
        <v>1.5835611844283335</v>
      </c>
      <c r="Y77" s="58">
        <f t="shared" ref="E77:AC87" si="9">Y19/X19*100-100</f>
        <v>-61.729378980423839</v>
      </c>
      <c r="Z77" s="58">
        <f t="shared" si="9"/>
        <v>3.7922377522299939</v>
      </c>
      <c r="AA77" s="58">
        <f t="shared" si="9"/>
        <v>1.979703546046224</v>
      </c>
      <c r="AB77" s="58">
        <f t="shared" si="9"/>
        <v>181.74670234445011</v>
      </c>
      <c r="AC77" s="58">
        <f t="shared" si="9"/>
        <v>39.491565349814977</v>
      </c>
      <c r="AD77" s="58">
        <f t="shared" si="8"/>
        <v>24.622627499997222</v>
      </c>
    </row>
    <row r="78" spans="1:30">
      <c r="A78" s="51" t="s">
        <v>25</v>
      </c>
      <c r="B78" s="51" t="s">
        <v>26</v>
      </c>
      <c r="C78" s="98" t="s">
        <v>57</v>
      </c>
      <c r="D78" s="58">
        <f t="shared" si="7"/>
        <v>66.227347611202646</v>
      </c>
      <c r="E78" s="58">
        <f t="shared" si="9"/>
        <v>163.68241383107585</v>
      </c>
      <c r="F78" s="58">
        <f t="shared" si="9"/>
        <v>108.66986844852789</v>
      </c>
      <c r="G78" s="58">
        <f t="shared" si="9"/>
        <v>4.7922587359404218</v>
      </c>
      <c r="H78" s="58">
        <f t="shared" si="9"/>
        <v>1620.4839525978553</v>
      </c>
      <c r="I78" s="58">
        <f t="shared" si="9"/>
        <v>-59.66183199497366</v>
      </c>
      <c r="J78" s="58">
        <f t="shared" si="9"/>
        <v>141.92433432034082</v>
      </c>
      <c r="K78" s="58">
        <f t="shared" si="9"/>
        <v>116.66875207593014</v>
      </c>
      <c r="L78" s="58">
        <f t="shared" si="9"/>
        <v>53.739735728981799</v>
      </c>
      <c r="M78" s="58">
        <f t="shared" si="9"/>
        <v>213.27235266728809</v>
      </c>
      <c r="N78" s="58">
        <f t="shared" si="9"/>
        <v>73.414545134666071</v>
      </c>
      <c r="O78" s="58">
        <f t="shared" si="9"/>
        <v>67.335613000760986</v>
      </c>
      <c r="P78" s="58">
        <f t="shared" si="9"/>
        <v>2.6882260563641012</v>
      </c>
      <c r="Q78" s="58">
        <f t="shared" si="9"/>
        <v>-29.235473861807421</v>
      </c>
      <c r="R78" s="58">
        <f t="shared" si="9"/>
        <v>47.00540431397576</v>
      </c>
      <c r="S78" s="58">
        <f t="shared" si="9"/>
        <v>101.3445771873177</v>
      </c>
      <c r="T78" s="58">
        <f t="shared" si="9"/>
        <v>18.800030570271417</v>
      </c>
      <c r="U78" s="58">
        <f t="shared" si="9"/>
        <v>15.017303975200448</v>
      </c>
      <c r="V78" s="58">
        <f t="shared" si="9"/>
        <v>16.087296887864014</v>
      </c>
      <c r="W78" s="58">
        <f t="shared" si="9"/>
        <v>11.527393792683242</v>
      </c>
      <c r="X78" s="58">
        <f t="shared" si="9"/>
        <v>12.557590676993712</v>
      </c>
      <c r="Y78" s="58">
        <f t="shared" si="9"/>
        <v>-94.109385107639937</v>
      </c>
      <c r="Z78" s="58">
        <f t="shared" si="9"/>
        <v>-18.839585565209759</v>
      </c>
      <c r="AA78" s="58">
        <f t="shared" si="9"/>
        <v>5.5745780973695247</v>
      </c>
      <c r="AB78" s="58">
        <f t="shared" si="9"/>
        <v>2916.2226401025455</v>
      </c>
      <c r="AC78" s="58">
        <f t="shared" si="9"/>
        <v>26.236602454159481</v>
      </c>
      <c r="AD78" s="58">
        <f t="shared" si="8"/>
        <v>48.077948720789578</v>
      </c>
    </row>
    <row r="79" spans="1:30">
      <c r="A79" s="51" t="s">
        <v>27</v>
      </c>
      <c r="B79" s="51" t="s">
        <v>28</v>
      </c>
      <c r="C79" s="98" t="s">
        <v>57</v>
      </c>
      <c r="D79" s="58">
        <f t="shared" si="7"/>
        <v>54.367688908177172</v>
      </c>
      <c r="E79" s="58">
        <f t="shared" si="9"/>
        <v>-34.58189321695798</v>
      </c>
      <c r="F79" s="58">
        <f t="shared" si="9"/>
        <v>96.138269725694613</v>
      </c>
      <c r="G79" s="58">
        <f t="shared" si="9"/>
        <v>-3.4724504601695116</v>
      </c>
      <c r="H79" s="58">
        <f t="shared" si="9"/>
        <v>70.777044149664761</v>
      </c>
      <c r="I79" s="58">
        <f t="shared" si="9"/>
        <v>15.350262408271263</v>
      </c>
      <c r="J79" s="58">
        <f t="shared" si="9"/>
        <v>69.473828188221688</v>
      </c>
      <c r="K79" s="58">
        <f t="shared" si="9"/>
        <v>127.34994359528119</v>
      </c>
      <c r="L79" s="58">
        <f t="shared" si="9"/>
        <v>203.10445335164235</v>
      </c>
      <c r="M79" s="58">
        <f t="shared" si="9"/>
        <v>96.234248234556134</v>
      </c>
      <c r="N79" s="58">
        <f t="shared" si="9"/>
        <v>43.408174446511907</v>
      </c>
      <c r="O79" s="58">
        <f t="shared" si="9"/>
        <v>20.852647468693462</v>
      </c>
      <c r="P79" s="58">
        <f t="shared" si="9"/>
        <v>26.948541495132659</v>
      </c>
      <c r="Q79" s="58">
        <f t="shared" si="9"/>
        <v>-10.341797995709229</v>
      </c>
      <c r="R79" s="58">
        <f t="shared" si="9"/>
        <v>13.415216065034514</v>
      </c>
      <c r="S79" s="58">
        <f t="shared" si="9"/>
        <v>96.99793209560093</v>
      </c>
      <c r="T79" s="58">
        <f t="shared" si="9"/>
        <v>22.298789518166956</v>
      </c>
      <c r="U79" s="58">
        <f t="shared" si="9"/>
        <v>12.542748006690417</v>
      </c>
      <c r="V79" s="58">
        <f t="shared" si="9"/>
        <v>12.640183063686521</v>
      </c>
      <c r="W79" s="58">
        <f t="shared" si="9"/>
        <v>11.933198297987872</v>
      </c>
      <c r="X79" s="58">
        <f t="shared" si="9"/>
        <v>19.854273189700905</v>
      </c>
      <c r="Y79" s="58">
        <f t="shared" si="9"/>
        <v>5.4181671545008498</v>
      </c>
      <c r="Z79" s="58">
        <f t="shared" si="9"/>
        <v>21.75559356137984</v>
      </c>
      <c r="AA79" s="58">
        <f t="shared" si="9"/>
        <v>6.2633612008803823</v>
      </c>
      <c r="AB79" s="58">
        <f t="shared" si="9"/>
        <v>-12.258444411395004</v>
      </c>
      <c r="AC79" s="58">
        <f t="shared" si="9"/>
        <v>52.146462806785991</v>
      </c>
      <c r="AD79" s="58">
        <f t="shared" si="8"/>
        <v>30.913303045117146</v>
      </c>
    </row>
    <row r="80" spans="1:30">
      <c r="A80" s="51" t="s">
        <v>29</v>
      </c>
      <c r="B80" s="51" t="s">
        <v>30</v>
      </c>
      <c r="C80" s="98" t="s">
        <v>57</v>
      </c>
      <c r="D80" s="58">
        <f t="shared" si="7"/>
        <v>-92.136882159256842</v>
      </c>
      <c r="E80" s="58">
        <f t="shared" si="9"/>
        <v>-49.315398684693868</v>
      </c>
      <c r="F80" s="58">
        <f t="shared" si="9"/>
        <v>114.76962527131164</v>
      </c>
      <c r="G80" s="58">
        <f t="shared" si="9"/>
        <v>685.79098967596565</v>
      </c>
      <c r="H80" s="58">
        <f t="shared" si="9"/>
        <v>-67.547504392052673</v>
      </c>
      <c r="I80" s="58">
        <f t="shared" si="9"/>
        <v>306.40303012410169</v>
      </c>
      <c r="J80" s="58">
        <f t="shared" si="9"/>
        <v>122.06085973080775</v>
      </c>
      <c r="K80" s="58">
        <f t="shared" si="9"/>
        <v>-23.685857067559766</v>
      </c>
      <c r="L80" s="58">
        <f t="shared" si="9"/>
        <v>257.20963557906208</v>
      </c>
      <c r="M80" s="58">
        <f t="shared" si="9"/>
        <v>35.589219978441378</v>
      </c>
      <c r="N80" s="58">
        <f t="shared" si="9"/>
        <v>-46.503448699837605</v>
      </c>
      <c r="O80" s="58">
        <f t="shared" si="9"/>
        <v>-44.196361046279634</v>
      </c>
      <c r="P80" s="58">
        <f t="shared" si="9"/>
        <v>-61.888960187100892</v>
      </c>
      <c r="Q80" s="58">
        <f t="shared" si="9"/>
        <v>-31.611706301139392</v>
      </c>
      <c r="R80" s="58">
        <f t="shared" si="9"/>
        <v>-22.93443406383328</v>
      </c>
      <c r="S80" s="58">
        <f t="shared" si="9"/>
        <v>46.865163124877881</v>
      </c>
      <c r="T80" s="58">
        <f t="shared" si="9"/>
        <v>-11.714514625865547</v>
      </c>
      <c r="U80" s="58">
        <f t="shared" si="9"/>
        <v>-2.7860348436498157</v>
      </c>
      <c r="V80" s="58">
        <f t="shared" si="9"/>
        <v>-74.879843276534388</v>
      </c>
      <c r="W80" s="58">
        <f t="shared" si="9"/>
        <v>-39.104894583310248</v>
      </c>
      <c r="X80" s="58">
        <f t="shared" si="9"/>
        <v>24.423718265665556</v>
      </c>
      <c r="Y80" s="58">
        <f t="shared" si="9"/>
        <v>-38.524038391939442</v>
      </c>
      <c r="Z80" s="58">
        <f t="shared" si="9"/>
        <v>102.65013569759159</v>
      </c>
      <c r="AA80" s="58">
        <f t="shared" si="9"/>
        <v>-68.46139008028409</v>
      </c>
      <c r="AB80" s="58">
        <f t="shared" si="9"/>
        <v>64.161245930994056</v>
      </c>
      <c r="AC80" s="58">
        <f t="shared" si="9"/>
        <v>-30.75148270966946</v>
      </c>
      <c r="AD80" s="58">
        <f t="shared" si="8"/>
        <v>-10.72213157072602</v>
      </c>
    </row>
    <row r="81" spans="1:30">
      <c r="A81" s="51" t="s">
        <v>31</v>
      </c>
      <c r="B81" s="51" t="s">
        <v>32</v>
      </c>
      <c r="C81" s="98" t="s">
        <v>57</v>
      </c>
      <c r="D81" s="58">
        <f t="shared" si="7"/>
        <v>297.63362092720621</v>
      </c>
      <c r="E81" s="58">
        <f t="shared" si="9"/>
        <v>299.93215692469619</v>
      </c>
      <c r="F81" s="58">
        <f t="shared" si="9"/>
        <v>3.5824235692621471</v>
      </c>
      <c r="G81" s="58">
        <f t="shared" si="9"/>
        <v>52.562890900773766</v>
      </c>
      <c r="H81" s="58">
        <f t="shared" si="9"/>
        <v>47.517056357801835</v>
      </c>
      <c r="I81" s="58">
        <f t="shared" si="9"/>
        <v>74.682451194789735</v>
      </c>
      <c r="J81" s="58">
        <f t="shared" si="9"/>
        <v>175.91303570413623</v>
      </c>
      <c r="K81" s="58">
        <f t="shared" si="9"/>
        <v>123.69871499023043</v>
      </c>
      <c r="L81" s="58">
        <f t="shared" si="9"/>
        <v>21.491965994300543</v>
      </c>
      <c r="M81" s="58">
        <f t="shared" si="9"/>
        <v>-1.5129709376882658</v>
      </c>
      <c r="N81" s="58">
        <f t="shared" si="9"/>
        <v>43.207884771364917</v>
      </c>
      <c r="O81" s="58">
        <f t="shared" si="9"/>
        <v>-4.6451287764179341</v>
      </c>
      <c r="P81" s="58">
        <f t="shared" si="9"/>
        <v>-6.648894397276635</v>
      </c>
      <c r="Q81" s="58">
        <f t="shared" si="9"/>
        <v>-13.816423585535716</v>
      </c>
      <c r="R81" s="58">
        <f t="shared" si="9"/>
        <v>-11.999280965916924</v>
      </c>
      <c r="S81" s="58">
        <f t="shared" si="9"/>
        <v>100.5588759858318</v>
      </c>
      <c r="T81" s="58">
        <f t="shared" si="9"/>
        <v>-0.74165622908159889</v>
      </c>
      <c r="U81" s="58">
        <f t="shared" si="9"/>
        <v>35.356880551027871</v>
      </c>
      <c r="V81" s="58">
        <f t="shared" si="9"/>
        <v>53.158835407468047</v>
      </c>
      <c r="W81" s="58">
        <f t="shared" si="9"/>
        <v>29.619314603668869</v>
      </c>
      <c r="X81" s="58">
        <f t="shared" si="9"/>
        <v>-3.2634455043606891</v>
      </c>
      <c r="Y81" s="58">
        <f t="shared" si="9"/>
        <v>23.277528920277277</v>
      </c>
      <c r="Z81" s="58">
        <f t="shared" si="9"/>
        <v>-0.53351520623346005</v>
      </c>
      <c r="AA81" s="58">
        <f t="shared" si="9"/>
        <v>-18.302191926096441</v>
      </c>
      <c r="AB81" s="58">
        <f t="shared" si="9"/>
        <v>-17.696105383065813</v>
      </c>
      <c r="AC81" s="58">
        <f t="shared" si="9"/>
        <v>35.399193905660269</v>
      </c>
      <c r="AD81" s="58">
        <f t="shared" si="8"/>
        <v>33.941364772384446</v>
      </c>
    </row>
    <row r="82" spans="1:30">
      <c r="A82" s="51" t="s">
        <v>33</v>
      </c>
      <c r="B82" s="51" t="s">
        <v>34</v>
      </c>
      <c r="C82" s="98" t="s">
        <v>57</v>
      </c>
      <c r="D82" s="58">
        <f t="shared" si="7"/>
        <v>227.96996723303607</v>
      </c>
      <c r="E82" s="58">
        <f t="shared" si="9"/>
        <v>31.203916410389411</v>
      </c>
      <c r="F82" s="58">
        <f t="shared" si="9"/>
        <v>0.78366309546922253</v>
      </c>
      <c r="G82" s="58">
        <f t="shared" si="9"/>
        <v>108.40260490809519</v>
      </c>
      <c r="H82" s="58">
        <f t="shared" si="9"/>
        <v>176.73137496551618</v>
      </c>
      <c r="I82" s="58">
        <f t="shared" si="9"/>
        <v>28.139820207760636</v>
      </c>
      <c r="J82" s="58">
        <f t="shared" si="9"/>
        <v>29.174319691330936</v>
      </c>
      <c r="K82" s="58">
        <f t="shared" si="9"/>
        <v>112.05440833444408</v>
      </c>
      <c r="L82" s="58">
        <f t="shared" si="9"/>
        <v>166.00855105855004</v>
      </c>
      <c r="M82" s="58">
        <f t="shared" si="9"/>
        <v>3.2639726499930077</v>
      </c>
      <c r="N82" s="58">
        <f t="shared" si="9"/>
        <v>52.810265502805265</v>
      </c>
      <c r="O82" s="58">
        <f t="shared" si="9"/>
        <v>-24.041866751466046</v>
      </c>
      <c r="P82" s="58">
        <f t="shared" si="9"/>
        <v>-59.118653527555928</v>
      </c>
      <c r="Q82" s="58">
        <f t="shared" si="9"/>
        <v>-18.181147729454622</v>
      </c>
      <c r="R82" s="58">
        <f t="shared" si="9"/>
        <v>-18.523718980895694</v>
      </c>
      <c r="S82" s="58">
        <f t="shared" si="9"/>
        <v>116.38500381233888</v>
      </c>
      <c r="T82" s="58">
        <f t="shared" si="9"/>
        <v>50.531937270678611</v>
      </c>
      <c r="U82" s="58">
        <f t="shared" si="9"/>
        <v>-6.5081947996818883</v>
      </c>
      <c r="V82" s="58">
        <f t="shared" si="9"/>
        <v>-18.237929345409171</v>
      </c>
      <c r="W82" s="58">
        <f t="shared" si="9"/>
        <v>56.541464819465347</v>
      </c>
      <c r="X82" s="58">
        <f t="shared" si="9"/>
        <v>51.165387891494504</v>
      </c>
      <c r="Y82" s="58">
        <f t="shared" si="9"/>
        <v>232.40138361774433</v>
      </c>
      <c r="Z82" s="58">
        <f t="shared" si="9"/>
        <v>-4.7094918909339611</v>
      </c>
      <c r="AA82" s="58">
        <f t="shared" si="9"/>
        <v>0.98041652430214299</v>
      </c>
      <c r="AB82" s="58">
        <f t="shared" si="9"/>
        <v>-77.556533587328602</v>
      </c>
      <c r="AC82" s="58">
        <f t="shared" si="9"/>
        <v>25.713885114181494</v>
      </c>
      <c r="AD82" s="58">
        <f t="shared" si="8"/>
        <v>24.909811907650308</v>
      </c>
    </row>
    <row r="83" spans="1:30">
      <c r="A83" s="51" t="s">
        <v>35</v>
      </c>
      <c r="B83" s="51" t="s">
        <v>36</v>
      </c>
      <c r="C83" s="98" t="s">
        <v>57</v>
      </c>
      <c r="D83" s="58">
        <f t="shared" si="7"/>
        <v>199.28942830009294</v>
      </c>
      <c r="E83" s="58">
        <f t="shared" si="9"/>
        <v>62.61069029769385</v>
      </c>
      <c r="F83" s="58">
        <f t="shared" si="9"/>
        <v>55.315561194920662</v>
      </c>
      <c r="G83" s="58">
        <f t="shared" si="9"/>
        <v>67.301682150896681</v>
      </c>
      <c r="H83" s="58">
        <f t="shared" si="9"/>
        <v>32.914685489484498</v>
      </c>
      <c r="I83" s="58">
        <f t="shared" si="9"/>
        <v>104.89807555038482</v>
      </c>
      <c r="J83" s="58">
        <f t="shared" si="9"/>
        <v>96.991742387994918</v>
      </c>
      <c r="K83" s="58">
        <f t="shared" si="9"/>
        <v>144.06036086751334</v>
      </c>
      <c r="L83" s="58">
        <f t="shared" si="9"/>
        <v>40.676371223609465</v>
      </c>
      <c r="M83" s="58">
        <f t="shared" si="9"/>
        <v>-6.2987343343868645</v>
      </c>
      <c r="N83" s="58">
        <f t="shared" si="9"/>
        <v>19.895089902432204</v>
      </c>
      <c r="O83" s="58">
        <f t="shared" si="9"/>
        <v>10.161686506828985</v>
      </c>
      <c r="P83" s="58">
        <f t="shared" si="9"/>
        <v>11.63964239583062</v>
      </c>
      <c r="Q83" s="58">
        <f t="shared" si="9"/>
        <v>10.15997828494848</v>
      </c>
      <c r="R83" s="58">
        <f t="shared" si="9"/>
        <v>-20.692024845270026</v>
      </c>
      <c r="S83" s="58">
        <f t="shared" si="9"/>
        <v>110.76771484201285</v>
      </c>
      <c r="T83" s="58">
        <f t="shared" si="9"/>
        <v>4.7859704832823695</v>
      </c>
      <c r="U83" s="58">
        <f t="shared" si="9"/>
        <v>2.2990907853000238</v>
      </c>
      <c r="V83" s="58">
        <f t="shared" si="9"/>
        <v>3.5005160588864328</v>
      </c>
      <c r="W83" s="58">
        <f t="shared" si="9"/>
        <v>0.10776786468433386</v>
      </c>
      <c r="X83" s="58">
        <f t="shared" si="9"/>
        <v>2.3021533963462559</v>
      </c>
      <c r="Y83" s="58">
        <f t="shared" si="9"/>
        <v>-7.6085578582003137</v>
      </c>
      <c r="Z83" s="58">
        <f t="shared" si="9"/>
        <v>14.321868845856514</v>
      </c>
      <c r="AA83" s="58">
        <f t="shared" si="9"/>
        <v>1.3461873092576013</v>
      </c>
      <c r="AB83" s="58">
        <f t="shared" si="9"/>
        <v>-19.00420159860316</v>
      </c>
      <c r="AC83" s="58">
        <f t="shared" si="9"/>
        <v>15.436913424448221</v>
      </c>
      <c r="AD83" s="58">
        <f t="shared" si="8"/>
        <v>27.281029420950901</v>
      </c>
    </row>
    <row r="84" spans="1:30">
      <c r="A84" s="51" t="s">
        <v>37</v>
      </c>
      <c r="B84" s="51" t="s">
        <v>38</v>
      </c>
      <c r="C84" s="98" t="s">
        <v>57</v>
      </c>
      <c r="D84" s="58">
        <f t="shared" si="7"/>
        <v>294.66801731282806</v>
      </c>
      <c r="E84" s="58">
        <f t="shared" si="9"/>
        <v>15.295634318781069</v>
      </c>
      <c r="F84" s="58">
        <f t="shared" si="9"/>
        <v>-47.7594118867285</v>
      </c>
      <c r="G84" s="58">
        <f t="shared" si="9"/>
        <v>16.07895170116123</v>
      </c>
      <c r="H84" s="58">
        <f t="shared" si="9"/>
        <v>127.1394601810521</v>
      </c>
      <c r="I84" s="58">
        <f t="shared" si="9"/>
        <v>857.03061291957783</v>
      </c>
      <c r="J84" s="58">
        <f t="shared" si="9"/>
        <v>-68.517552576359648</v>
      </c>
      <c r="K84" s="58">
        <f t="shared" si="9"/>
        <v>37.199296794612366</v>
      </c>
      <c r="L84" s="58">
        <f t="shared" si="9"/>
        <v>2795.4844144453955</v>
      </c>
      <c r="M84" s="58">
        <f t="shared" si="9"/>
        <v>324.39177626042789</v>
      </c>
      <c r="N84" s="58">
        <f t="shared" si="9"/>
        <v>-97.934259715956529</v>
      </c>
      <c r="O84" s="58">
        <f t="shared" si="9"/>
        <v>-16.056992391819534</v>
      </c>
      <c r="P84" s="58">
        <f t="shared" si="9"/>
        <v>41.913445050142457</v>
      </c>
      <c r="Q84" s="58">
        <f t="shared" si="9"/>
        <v>-61.806902595004061</v>
      </c>
      <c r="R84" s="58">
        <f t="shared" si="9"/>
        <v>13.708812472782725</v>
      </c>
      <c r="S84" s="58">
        <f t="shared" si="9"/>
        <v>84.962341912831903</v>
      </c>
      <c r="T84" s="58">
        <f t="shared" si="9"/>
        <v>-19.895674657699615</v>
      </c>
      <c r="U84" s="58">
        <f t="shared" si="9"/>
        <v>-36.909389081532986</v>
      </c>
      <c r="V84" s="58">
        <f t="shared" si="9"/>
        <v>325.29205637073409</v>
      </c>
      <c r="W84" s="58">
        <f t="shared" si="9"/>
        <v>38.658715317450032</v>
      </c>
      <c r="X84" s="58">
        <f t="shared" si="9"/>
        <v>-11.691668456746555</v>
      </c>
      <c r="Y84" s="58">
        <f t="shared" si="9"/>
        <v>-47.274945202834637</v>
      </c>
      <c r="Z84" s="58">
        <f t="shared" si="9"/>
        <v>19.614560564930116</v>
      </c>
      <c r="AA84" s="58">
        <f t="shared" si="9"/>
        <v>-59.861650113109611</v>
      </c>
      <c r="AB84" s="58">
        <f t="shared" si="9"/>
        <v>258.12677016880502</v>
      </c>
      <c r="AC84" s="58">
        <f t="shared" si="9"/>
        <v>34.204405370098925</v>
      </c>
      <c r="AD84" s="58">
        <f t="shared" si="8"/>
        <v>21.715099786129485</v>
      </c>
    </row>
    <row r="85" spans="1:30">
      <c r="A85" s="51" t="s">
        <v>39</v>
      </c>
      <c r="B85" s="51" t="s">
        <v>40</v>
      </c>
      <c r="C85" s="98" t="s">
        <v>57</v>
      </c>
      <c r="D85" s="58">
        <f t="shared" si="7"/>
        <v>-14.509431723810664</v>
      </c>
      <c r="E85" s="58">
        <f t="shared" si="9"/>
        <v>415.55648071051905</v>
      </c>
      <c r="F85" s="58">
        <f t="shared" si="9"/>
        <v>-14.478748889666505</v>
      </c>
      <c r="G85" s="58">
        <f t="shared" si="9"/>
        <v>326.8947500944227</v>
      </c>
      <c r="H85" s="58">
        <f t="shared" si="9"/>
        <v>-37.759984664499044</v>
      </c>
      <c r="I85" s="58">
        <f t="shared" si="9"/>
        <v>1098.1484991352554</v>
      </c>
      <c r="J85" s="58">
        <f t="shared" si="9"/>
        <v>-53.833148945131413</v>
      </c>
      <c r="K85" s="58">
        <f t="shared" si="9"/>
        <v>-25.505615090072723</v>
      </c>
      <c r="L85" s="58">
        <f t="shared" si="9"/>
        <v>963.80801251092407</v>
      </c>
      <c r="M85" s="58">
        <f t="shared" si="9"/>
        <v>177.128295482797</v>
      </c>
      <c r="N85" s="58">
        <f t="shared" si="9"/>
        <v>126.47805188944369</v>
      </c>
      <c r="O85" s="58">
        <f t="shared" si="9"/>
        <v>10.705096713776726</v>
      </c>
      <c r="P85" s="58">
        <f t="shared" si="9"/>
        <v>17.407154276729514</v>
      </c>
      <c r="Q85" s="58">
        <f t="shared" si="9"/>
        <v>-43.576796107782769</v>
      </c>
      <c r="R85" s="58">
        <f t="shared" si="9"/>
        <v>-18.784411994122905</v>
      </c>
      <c r="S85" s="58">
        <f t="shared" si="9"/>
        <v>267.3199669437833</v>
      </c>
      <c r="T85" s="58">
        <f t="shared" si="9"/>
        <v>-7.5318794820720001</v>
      </c>
      <c r="U85" s="58">
        <f t="shared" si="9"/>
        <v>-18.239248237527278</v>
      </c>
      <c r="V85" s="58">
        <f t="shared" si="9"/>
        <v>19.857420848761521</v>
      </c>
      <c r="W85" s="58">
        <f t="shared" si="9"/>
        <v>59.373778959993132</v>
      </c>
      <c r="X85" s="58">
        <f t="shared" si="9"/>
        <v>9.5535941787510552</v>
      </c>
      <c r="Y85" s="58">
        <f t="shared" si="9"/>
        <v>15.241362231341938</v>
      </c>
      <c r="Z85" s="58">
        <f t="shared" si="9"/>
        <v>11.76291894393826</v>
      </c>
      <c r="AA85" s="58">
        <f t="shared" si="9"/>
        <v>-1.1854165185211514</v>
      </c>
      <c r="AB85" s="58">
        <f t="shared" si="9"/>
        <v>35.140886573057429</v>
      </c>
      <c r="AC85" s="58">
        <f t="shared" si="9"/>
        <v>62.581983327460733</v>
      </c>
      <c r="AD85" s="58">
        <f t="shared" si="8"/>
        <v>45.85690983927222</v>
      </c>
    </row>
    <row r="86" spans="1:30">
      <c r="A86" s="51" t="s">
        <v>41</v>
      </c>
      <c r="B86" s="51" t="s">
        <v>42</v>
      </c>
      <c r="C86" s="98" t="s">
        <v>57</v>
      </c>
      <c r="D86" s="58">
        <f t="shared" si="7"/>
        <v>159.84905695521041</v>
      </c>
      <c r="E86" s="58">
        <f t="shared" si="9"/>
        <v>19.630633783515975</v>
      </c>
      <c r="F86" s="58">
        <f t="shared" si="9"/>
        <v>4.4328273407970471</v>
      </c>
      <c r="G86" s="58">
        <f t="shared" si="9"/>
        <v>46.963420750302731</v>
      </c>
      <c r="H86" s="58">
        <f t="shared" si="9"/>
        <v>10.801472945091589</v>
      </c>
      <c r="I86" s="58">
        <f t="shared" si="9"/>
        <v>272.14635238761724</v>
      </c>
      <c r="J86" s="58">
        <f t="shared" si="9"/>
        <v>13.299684855138366</v>
      </c>
      <c r="K86" s="58">
        <f t="shared" si="9"/>
        <v>-7.0733331172927905</v>
      </c>
      <c r="L86" s="58">
        <f t="shared" si="9"/>
        <v>66.344710682499453</v>
      </c>
      <c r="M86" s="58">
        <f t="shared" si="9"/>
        <v>60.12027043285849</v>
      </c>
      <c r="N86" s="58">
        <f t="shared" si="9"/>
        <v>205.81642613593891</v>
      </c>
      <c r="O86" s="58">
        <f t="shared" si="9"/>
        <v>99.146420345711562</v>
      </c>
      <c r="P86" s="58">
        <f t="shared" si="9"/>
        <v>11.823790748217689</v>
      </c>
      <c r="Q86" s="58">
        <f t="shared" si="9"/>
        <v>-29.479454930979273</v>
      </c>
      <c r="R86" s="58">
        <f t="shared" si="9"/>
        <v>-5.799228127585792</v>
      </c>
      <c r="S86" s="58">
        <f t="shared" si="9"/>
        <v>99.762719168038473</v>
      </c>
      <c r="T86" s="58">
        <f t="shared" si="9"/>
        <v>-16.42639484894849</v>
      </c>
      <c r="U86" s="58">
        <f t="shared" si="9"/>
        <v>56.325361705963473</v>
      </c>
      <c r="V86" s="58">
        <f t="shared" si="9"/>
        <v>-28.00974131462894</v>
      </c>
      <c r="W86" s="58">
        <f t="shared" si="9"/>
        <v>22.384067704936015</v>
      </c>
      <c r="X86" s="58">
        <f t="shared" si="9"/>
        <v>16.206451242289162</v>
      </c>
      <c r="Y86" s="58">
        <f t="shared" si="9"/>
        <v>-8.3019470128122776</v>
      </c>
      <c r="Z86" s="58">
        <f t="shared" si="9"/>
        <v>-11.559487567022657</v>
      </c>
      <c r="AA86" s="58">
        <f t="shared" si="9"/>
        <v>28.615061418201378</v>
      </c>
      <c r="AB86" s="58">
        <f t="shared" si="9"/>
        <v>37.019518176426374</v>
      </c>
      <c r="AC86" s="58">
        <f t="shared" si="9"/>
        <v>81.134687057013878</v>
      </c>
      <c r="AD86" s="58">
        <f t="shared" si="8"/>
        <v>31.793753057521513</v>
      </c>
    </row>
    <row r="87" spans="1:30">
      <c r="A87" s="51" t="s">
        <v>43</v>
      </c>
      <c r="B87" s="51" t="s">
        <v>44</v>
      </c>
      <c r="C87" s="98" t="s">
        <v>57</v>
      </c>
      <c r="D87" s="58">
        <f t="shared" si="7"/>
        <v>85.258739358497735</v>
      </c>
      <c r="E87" s="58">
        <f t="shared" si="9"/>
        <v>37.572608816687335</v>
      </c>
      <c r="F87" s="58">
        <f t="shared" si="9"/>
        <v>95.202902555646318</v>
      </c>
      <c r="G87" s="58">
        <f t="shared" si="9"/>
        <v>-0.79950161137325892</v>
      </c>
      <c r="H87" s="58">
        <f t="shared" si="9"/>
        <v>12.750422462583799</v>
      </c>
      <c r="I87" s="58">
        <f t="shared" si="9"/>
        <v>-6.7860080197864505</v>
      </c>
      <c r="J87" s="58">
        <f t="shared" si="9"/>
        <v>28.614832364825105</v>
      </c>
      <c r="K87" s="58">
        <f t="shared" si="9"/>
        <v>-7.9507592353497216</v>
      </c>
      <c r="L87" s="58">
        <f t="shared" si="9"/>
        <v>-16.77174786456942</v>
      </c>
      <c r="M87" s="58">
        <f t="shared" si="9"/>
        <v>7.2242666623131271</v>
      </c>
      <c r="N87" s="58">
        <f t="shared" si="9"/>
        <v>14.42886467836189</v>
      </c>
      <c r="O87" s="58">
        <f t="shared" si="9"/>
        <v>197.45267561225887</v>
      </c>
      <c r="P87" s="58">
        <f t="shared" si="9"/>
        <v>104.75606512890164</v>
      </c>
      <c r="Q87" s="58">
        <f t="shared" si="9"/>
        <v>-11.624037262337723</v>
      </c>
      <c r="R87" s="58">
        <f t="shared" si="9"/>
        <v>-27.550814989025696</v>
      </c>
      <c r="S87" s="58">
        <f t="shared" si="9"/>
        <v>98.934022501492279</v>
      </c>
      <c r="T87" s="58">
        <f t="shared" si="9"/>
        <v>-17.272566010315231</v>
      </c>
      <c r="U87" s="58">
        <f t="shared" si="9"/>
        <v>3.1865001608059771</v>
      </c>
      <c r="V87" s="58">
        <f t="shared" si="9"/>
        <v>7.8307844876935917</v>
      </c>
      <c r="W87" s="58">
        <f t="shared" si="9"/>
        <v>-7.6586733431058462</v>
      </c>
      <c r="X87" s="58">
        <f t="shared" si="9"/>
        <v>-11.098270904047752</v>
      </c>
      <c r="Y87" s="58">
        <f t="shared" si="9"/>
        <v>-3.086916845037635</v>
      </c>
      <c r="Z87" s="58">
        <f t="shared" si="9"/>
        <v>-8.5194023999859922</v>
      </c>
      <c r="AA87" s="58">
        <f t="shared" si="9"/>
        <v>20.360475997033475</v>
      </c>
      <c r="AB87" s="58">
        <f t="shared" si="9"/>
        <v>-79.487760819171086</v>
      </c>
      <c r="AC87" s="58">
        <f t="shared" si="9"/>
        <v>-48.419412714290246</v>
      </c>
      <c r="AD87" s="58">
        <f t="shared" si="8"/>
        <v>5.4123318638465605</v>
      </c>
    </row>
    <row r="88" spans="1:30">
      <c r="A88" s="51" t="s">
        <v>45</v>
      </c>
      <c r="B88" s="51" t="s">
        <v>46</v>
      </c>
      <c r="C88" s="98" t="s">
        <v>57</v>
      </c>
      <c r="D88" s="58">
        <f t="shared" si="7"/>
        <v>73.712279698594983</v>
      </c>
      <c r="E88" s="58">
        <f t="shared" ref="E88:AC92" si="10">E30/D30*100-100</f>
        <v>59.368556150409603</v>
      </c>
      <c r="F88" s="58">
        <f t="shared" si="10"/>
        <v>52.758126073989274</v>
      </c>
      <c r="G88" s="58">
        <f t="shared" si="10"/>
        <v>25.854826558013684</v>
      </c>
      <c r="H88" s="58">
        <f t="shared" si="10"/>
        <v>102.41793840838619</v>
      </c>
      <c r="I88" s="58">
        <f t="shared" si="10"/>
        <v>9.5394063250630694</v>
      </c>
      <c r="J88" s="58">
        <f t="shared" si="10"/>
        <v>76.049603928210303</v>
      </c>
      <c r="K88" s="58">
        <f t="shared" si="10"/>
        <v>13.512311384495291</v>
      </c>
      <c r="L88" s="58">
        <f t="shared" si="10"/>
        <v>92.790126237136008</v>
      </c>
      <c r="M88" s="58">
        <f t="shared" si="10"/>
        <v>35.642248860342136</v>
      </c>
      <c r="N88" s="58">
        <f t="shared" si="10"/>
        <v>52.234652690856961</v>
      </c>
      <c r="O88" s="58">
        <f t="shared" si="10"/>
        <v>17.845796795672484</v>
      </c>
      <c r="P88" s="58">
        <f t="shared" si="10"/>
        <v>14.617235047334034</v>
      </c>
      <c r="Q88" s="58">
        <f t="shared" si="10"/>
        <v>11.028294008267466</v>
      </c>
      <c r="R88" s="58">
        <f t="shared" si="10"/>
        <v>-23.759217749796804</v>
      </c>
      <c r="S88" s="58">
        <f t="shared" si="10"/>
        <v>119.2595699385011</v>
      </c>
      <c r="T88" s="58">
        <f t="shared" si="10"/>
        <v>5.3149647604281256</v>
      </c>
      <c r="U88" s="58">
        <f t="shared" si="10"/>
        <v>9.4558385200803627</v>
      </c>
      <c r="V88" s="58">
        <f t="shared" si="10"/>
        <v>12.029898420103933</v>
      </c>
      <c r="W88" s="58">
        <f t="shared" si="10"/>
        <v>5.0244179994376026</v>
      </c>
      <c r="X88" s="58">
        <f t="shared" si="10"/>
        <v>15.864366546011468</v>
      </c>
      <c r="Y88" s="58">
        <f t="shared" si="10"/>
        <v>14.580731119225348</v>
      </c>
      <c r="Z88" s="58">
        <f t="shared" si="10"/>
        <v>4.2209180607948156</v>
      </c>
      <c r="AA88" s="58">
        <f t="shared" si="10"/>
        <v>10.235183800014696</v>
      </c>
      <c r="AB88" s="58">
        <f t="shared" si="10"/>
        <v>24.444036945252165</v>
      </c>
      <c r="AC88" s="58">
        <f t="shared" si="10"/>
        <v>10.565336933350622</v>
      </c>
      <c r="AD88" s="58">
        <f t="shared" si="8"/>
        <v>27.25286730549108</v>
      </c>
    </row>
    <row r="89" spans="1:30">
      <c r="A89" s="51" t="s">
        <v>47</v>
      </c>
      <c r="B89" s="51" t="s">
        <v>48</v>
      </c>
      <c r="C89" s="98" t="s">
        <v>57</v>
      </c>
      <c r="D89" s="58">
        <f t="shared" si="7"/>
        <v>51.288298603687451</v>
      </c>
      <c r="E89" s="58">
        <f t="shared" si="10"/>
        <v>48.112119793225304</v>
      </c>
      <c r="F89" s="58">
        <f t="shared" si="10"/>
        <v>26.026493236994824</v>
      </c>
      <c r="G89" s="58">
        <f t="shared" si="10"/>
        <v>62.056941114009248</v>
      </c>
      <c r="H89" s="58">
        <f t="shared" si="10"/>
        <v>21.09387292867541</v>
      </c>
      <c r="I89" s="58">
        <f t="shared" si="10"/>
        <v>55.603848022245131</v>
      </c>
      <c r="J89" s="58">
        <f t="shared" si="10"/>
        <v>6.5907719804461067</v>
      </c>
      <c r="K89" s="58">
        <f t="shared" si="10"/>
        <v>5.2555290859719577</v>
      </c>
      <c r="L89" s="58">
        <f t="shared" si="10"/>
        <v>1.6531763735557519</v>
      </c>
      <c r="M89" s="58">
        <f t="shared" si="10"/>
        <v>1.9162512293338096</v>
      </c>
      <c r="N89" s="58">
        <f t="shared" si="10"/>
        <v>15.538641785287169</v>
      </c>
      <c r="O89" s="58">
        <f t="shared" si="10"/>
        <v>5.2776584152029358</v>
      </c>
      <c r="P89" s="58">
        <f t="shared" si="10"/>
        <v>0.57619602943917414</v>
      </c>
      <c r="Q89" s="58">
        <f t="shared" si="10"/>
        <v>-24.970040479239643</v>
      </c>
      <c r="R89" s="58">
        <f t="shared" si="10"/>
        <v>-15.246908104873185</v>
      </c>
      <c r="S89" s="58">
        <f t="shared" si="10"/>
        <v>131.9231609983909</v>
      </c>
      <c r="T89" s="58">
        <f t="shared" si="10"/>
        <v>15.855676108924712</v>
      </c>
      <c r="U89" s="58">
        <f t="shared" si="10"/>
        <v>7.0617521584945848</v>
      </c>
      <c r="V89" s="58">
        <f t="shared" si="10"/>
        <v>4.4131688266028988</v>
      </c>
      <c r="W89" s="58">
        <f t="shared" si="10"/>
        <v>26.228879212479157</v>
      </c>
      <c r="X89" s="58">
        <f t="shared" si="10"/>
        <v>-10.605882984409789</v>
      </c>
      <c r="Y89" s="58">
        <f t="shared" si="10"/>
        <v>-16.675503049076582</v>
      </c>
      <c r="Z89" s="58">
        <f t="shared" si="10"/>
        <v>-7.9429024296973694</v>
      </c>
      <c r="AA89" s="58">
        <f t="shared" si="10"/>
        <v>2.4035372977400726</v>
      </c>
      <c r="AB89" s="58">
        <f t="shared" si="10"/>
        <v>-35.757154518245741</v>
      </c>
      <c r="AC89" s="58">
        <f t="shared" si="10"/>
        <v>22.678822549281776</v>
      </c>
      <c r="AD89" s="58">
        <f t="shared" si="8"/>
        <v>10.906167284114105</v>
      </c>
    </row>
    <row r="90" spans="1:30">
      <c r="A90" s="51" t="s">
        <v>49</v>
      </c>
      <c r="B90" s="51" t="s">
        <v>50</v>
      </c>
      <c r="C90" s="98" t="s">
        <v>57</v>
      </c>
      <c r="D90" s="58">
        <f t="shared" si="7"/>
        <v>49.6943967333182</v>
      </c>
      <c r="E90" s="58">
        <f t="shared" si="10"/>
        <v>304.07740002424708</v>
      </c>
      <c r="F90" s="58">
        <f t="shared" si="10"/>
        <v>-20.487312494843252</v>
      </c>
      <c r="G90" s="58">
        <f t="shared" si="10"/>
        <v>1.28577107857339</v>
      </c>
      <c r="H90" s="58">
        <f t="shared" si="10"/>
        <v>-1.3144204389118386</v>
      </c>
      <c r="I90" s="58">
        <f t="shared" si="10"/>
        <v>125.02618958699324</v>
      </c>
      <c r="J90" s="58">
        <f t="shared" si="10"/>
        <v>38.308243985296883</v>
      </c>
      <c r="K90" s="58">
        <f t="shared" si="10"/>
        <v>26.612049057079474</v>
      </c>
      <c r="L90" s="58">
        <f t="shared" si="10"/>
        <v>106.88849359622461</v>
      </c>
      <c r="M90" s="58">
        <f t="shared" si="10"/>
        <v>19.612190931055991</v>
      </c>
      <c r="N90" s="58">
        <f t="shared" si="10"/>
        <v>39.557492930024182</v>
      </c>
      <c r="O90" s="58">
        <f t="shared" si="10"/>
        <v>8.8472475899000074</v>
      </c>
      <c r="P90" s="58">
        <f t="shared" si="10"/>
        <v>44.083173315452456</v>
      </c>
      <c r="Q90" s="58">
        <f t="shared" si="10"/>
        <v>-24.653369652283118</v>
      </c>
      <c r="R90" s="58">
        <f t="shared" si="10"/>
        <v>-10.744632848128134</v>
      </c>
      <c r="S90" s="58">
        <f t="shared" si="10"/>
        <v>92.854911280399079</v>
      </c>
      <c r="T90" s="58">
        <f t="shared" si="10"/>
        <v>24.633516471393378</v>
      </c>
      <c r="U90" s="58">
        <f t="shared" si="10"/>
        <v>-16.529228956410151</v>
      </c>
      <c r="V90" s="58">
        <f t="shared" si="10"/>
        <v>19.026965170910287</v>
      </c>
      <c r="W90" s="58">
        <f t="shared" si="10"/>
        <v>19.678037107579598</v>
      </c>
      <c r="X90" s="58">
        <f t="shared" si="10"/>
        <v>-15.96995011998365</v>
      </c>
      <c r="Y90" s="58">
        <f t="shared" si="10"/>
        <v>8.4386856795867686</v>
      </c>
      <c r="Z90" s="58">
        <f t="shared" si="10"/>
        <v>5.7562114487964493</v>
      </c>
      <c r="AA90" s="58">
        <f t="shared" si="10"/>
        <v>-2.3228286300911947</v>
      </c>
      <c r="AB90" s="58">
        <f t="shared" si="10"/>
        <v>-12.884921622302798</v>
      </c>
      <c r="AC90" s="58">
        <f t="shared" si="10"/>
        <v>8.5144256820440773</v>
      </c>
      <c r="AD90" s="58">
        <f t="shared" si="8"/>
        <v>21.093031613245273</v>
      </c>
    </row>
    <row r="91" spans="1:30">
      <c r="A91" s="51" t="s">
        <v>51</v>
      </c>
      <c r="B91" s="51" t="s">
        <v>52</v>
      </c>
      <c r="C91" s="98" t="s">
        <v>57</v>
      </c>
      <c r="D91" s="58">
        <f t="shared" si="7"/>
        <v>136.35405424850711</v>
      </c>
      <c r="E91" s="58">
        <f t="shared" si="10"/>
        <v>149.27102342861753</v>
      </c>
      <c r="F91" s="58">
        <f t="shared" si="10"/>
        <v>17.474014701850635</v>
      </c>
      <c r="G91" s="58">
        <f t="shared" si="10"/>
        <v>-39.749176453124015</v>
      </c>
      <c r="H91" s="58">
        <f t="shared" si="10"/>
        <v>50.494251915697419</v>
      </c>
      <c r="I91" s="58">
        <f t="shared" si="10"/>
        <v>169.55870552888075</v>
      </c>
      <c r="J91" s="58">
        <f t="shared" si="10"/>
        <v>-8.0765302559409804</v>
      </c>
      <c r="K91" s="58">
        <f t="shared" si="10"/>
        <v>40.35523811859224</v>
      </c>
      <c r="L91" s="58">
        <f t="shared" si="10"/>
        <v>66.273970864193046</v>
      </c>
      <c r="M91" s="58">
        <f t="shared" si="10"/>
        <v>92.643697526106337</v>
      </c>
      <c r="N91" s="58">
        <f t="shared" si="10"/>
        <v>68.122361759520345</v>
      </c>
      <c r="O91" s="58">
        <f t="shared" si="10"/>
        <v>-1.4112549424324357</v>
      </c>
      <c r="P91" s="58">
        <f t="shared" si="10"/>
        <v>13.311597864950997</v>
      </c>
      <c r="Q91" s="58">
        <f t="shared" si="10"/>
        <v>6.2285108780371985</v>
      </c>
      <c r="R91" s="58">
        <f t="shared" si="10"/>
        <v>553.65938300142204</v>
      </c>
      <c r="S91" s="58">
        <f t="shared" si="10"/>
        <v>-76.637930760395463</v>
      </c>
      <c r="T91" s="58">
        <f t="shared" si="10"/>
        <v>14.398906908538336</v>
      </c>
      <c r="U91" s="58">
        <f t="shared" si="10"/>
        <v>29.674289020157374</v>
      </c>
      <c r="V91" s="58">
        <f t="shared" si="10"/>
        <v>31.958039524361396</v>
      </c>
      <c r="W91" s="58">
        <f t="shared" si="10"/>
        <v>-6.5217272766790728</v>
      </c>
      <c r="X91" s="58">
        <f t="shared" si="10"/>
        <v>-5.3007182881516144</v>
      </c>
      <c r="Y91" s="58">
        <f t="shared" si="10"/>
        <v>7.7464327581844685</v>
      </c>
      <c r="Z91" s="58">
        <f t="shared" si="10"/>
        <v>6.4106071491759167</v>
      </c>
      <c r="AA91" s="58">
        <f t="shared" si="10"/>
        <v>25.51141689199352</v>
      </c>
      <c r="AB91" s="58">
        <f t="shared" si="10"/>
        <v>-4.0749179600470029</v>
      </c>
      <c r="AC91" s="58">
        <f t="shared" si="10"/>
        <v>27.005793784646386</v>
      </c>
      <c r="AD91" s="58">
        <f t="shared" si="8"/>
        <v>27.089638025163026</v>
      </c>
    </row>
    <row r="92" spans="1:30">
      <c r="B92" s="51" t="s">
        <v>53</v>
      </c>
      <c r="C92" s="98" t="s">
        <v>57</v>
      </c>
      <c r="D92" s="58">
        <f t="shared" si="7"/>
        <v>99.563729953156468</v>
      </c>
      <c r="E92" s="58">
        <f t="shared" si="10"/>
        <v>98.985081805535771</v>
      </c>
      <c r="F92" s="58">
        <f t="shared" si="10"/>
        <v>15.965833225332688</v>
      </c>
      <c r="G92" s="58">
        <f t="shared" si="10"/>
        <v>35.022158053835227</v>
      </c>
      <c r="H92" s="58">
        <f t="shared" si="10"/>
        <v>41.991291836351394</v>
      </c>
      <c r="I92" s="58">
        <f t="shared" si="10"/>
        <v>77.540883771286474</v>
      </c>
      <c r="J92" s="58">
        <f t="shared" si="10"/>
        <v>70.03094968610327</v>
      </c>
      <c r="K92" s="58">
        <f t="shared" si="10"/>
        <v>82.024043835426909</v>
      </c>
      <c r="L92" s="58">
        <f t="shared" si="10"/>
        <v>52.200347084468888</v>
      </c>
      <c r="M92" s="58">
        <f t="shared" si="10"/>
        <v>15.893416354982008</v>
      </c>
      <c r="N92" s="58">
        <f t="shared" si="10"/>
        <v>40.291349647074327</v>
      </c>
      <c r="O92" s="58">
        <f t="shared" si="10"/>
        <v>18.389497257920652</v>
      </c>
      <c r="P92" s="58">
        <f t="shared" si="10"/>
        <v>16.468566001294718</v>
      </c>
      <c r="Q92" s="58">
        <f t="shared" si="10"/>
        <v>1.2725740506338781</v>
      </c>
      <c r="R92" s="58">
        <f t="shared" si="10"/>
        <v>28.143648341187628</v>
      </c>
      <c r="S92" s="58">
        <f t="shared" si="10"/>
        <v>86.324187419658074</v>
      </c>
      <c r="T92" s="58">
        <f t="shared" si="10"/>
        <v>6.3080236466063155</v>
      </c>
      <c r="U92" s="58">
        <f t="shared" si="10"/>
        <v>2.5084526815061707</v>
      </c>
      <c r="V92" s="58">
        <f t="shared" si="10"/>
        <v>5.972887649307296</v>
      </c>
      <c r="W92" s="58">
        <f t="shared" si="10"/>
        <v>-3.5027914541368261</v>
      </c>
      <c r="X92" s="58">
        <f t="shared" si="10"/>
        <v>-2.5110199352386076</v>
      </c>
      <c r="Y92" s="58">
        <f t="shared" si="10"/>
        <v>-5.5678809409527048</v>
      </c>
      <c r="Z92" s="58">
        <f t="shared" si="10"/>
        <v>3.3873595842461413</v>
      </c>
      <c r="AA92" s="58">
        <f t="shared" si="10"/>
        <v>-3.0025351213813991</v>
      </c>
      <c r="AB92" s="58">
        <f t="shared" si="10"/>
        <v>-18.98490642676019</v>
      </c>
      <c r="AC92" s="58">
        <f t="shared" si="10"/>
        <v>28.225990427524266</v>
      </c>
      <c r="AD92" s="58">
        <f t="shared" si="8"/>
        <v>25.156262006674154</v>
      </c>
    </row>
    <row r="93" spans="1:30" ht="14" thickBot="1">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row>
    <row r="94" spans="1:30" ht="14" thickTop="1">
      <c r="A94" s="143" t="s">
        <v>506</v>
      </c>
      <c r="B94" s="139"/>
      <c r="C94" s="139"/>
      <c r="D94" s="139"/>
      <c r="E94" s="139"/>
      <c r="F94" s="139"/>
      <c r="G94" s="139"/>
      <c r="H94" s="139"/>
      <c r="I94" s="139"/>
      <c r="J94" s="139"/>
      <c r="K94" s="139"/>
      <c r="L94" s="139"/>
      <c r="M94" s="139"/>
      <c r="N94" s="139"/>
      <c r="O94" s="139"/>
      <c r="P94" s="139"/>
      <c r="Q94" s="139"/>
      <c r="R94" s="139"/>
      <c r="S94" s="139"/>
      <c r="T94" s="139"/>
      <c r="U94" s="139"/>
      <c r="V94" s="139"/>
      <c r="W94" s="139"/>
      <c r="X94" s="139"/>
      <c r="Y94" s="139"/>
      <c r="Z94" s="139"/>
      <c r="AA94" s="139"/>
      <c r="AB94" s="139"/>
      <c r="AC94" s="139"/>
      <c r="AD94" s="139"/>
    </row>
  </sheetData>
  <mergeCells count="6">
    <mergeCell ref="A94:AD94"/>
    <mergeCell ref="A2:AD2"/>
    <mergeCell ref="A4:AD4"/>
    <mergeCell ref="C7:AD7"/>
    <mergeCell ref="C36:AD36"/>
    <mergeCell ref="C65:AD65"/>
  </mergeCells>
  <hyperlinks>
    <hyperlink ref="A1" location="ÍNDICE!A1" display="ÍNDICE" xr:uid="{00000000-0004-0000-0E00-000000000000}"/>
  </hyperlinks>
  <pageMargins left="0.75" right="0.75" top="1" bottom="1" header="0" footer="0"/>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D36"/>
  <sheetViews>
    <sheetView zoomScaleNormal="100" workbookViewId="0"/>
  </sheetViews>
  <sheetFormatPr baseColWidth="10" defaultColWidth="11.5" defaultRowHeight="13"/>
  <cols>
    <col min="1" max="1" width="18.83203125" style="44" customWidth="1"/>
    <col min="2" max="2" width="56.5" style="44" customWidth="1"/>
    <col min="3" max="16384" width="11.5" style="44"/>
  </cols>
  <sheetData>
    <row r="1" spans="1:30">
      <c r="A1" s="174" t="s">
        <v>60</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row>
    <row r="2" spans="1:30">
      <c r="A2" s="140" t="s">
        <v>67</v>
      </c>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row>
    <row r="3" spans="1:30">
      <c r="A3" s="140" t="s">
        <v>504</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row>
    <row r="4" spans="1:30" ht="14" thickBot="1">
      <c r="A4" s="46"/>
      <c r="B4" s="46"/>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row>
    <row r="5" spans="1:30" ht="14" thickTop="1">
      <c r="C5" s="48">
        <v>1995</v>
      </c>
      <c r="D5" s="48">
        <v>1996</v>
      </c>
      <c r="E5" s="48">
        <v>1997</v>
      </c>
      <c r="F5" s="48">
        <v>1998</v>
      </c>
      <c r="G5" s="48">
        <v>1999</v>
      </c>
      <c r="H5" s="48">
        <v>2000</v>
      </c>
      <c r="I5" s="48">
        <v>2001</v>
      </c>
      <c r="J5" s="48">
        <v>2002</v>
      </c>
      <c r="K5" s="48">
        <v>2003</v>
      </c>
      <c r="L5" s="48">
        <v>2004</v>
      </c>
      <c r="M5" s="48">
        <v>2005</v>
      </c>
      <c r="N5" s="48">
        <v>2006</v>
      </c>
      <c r="O5" s="48">
        <v>2007</v>
      </c>
      <c r="P5" s="48">
        <v>2008</v>
      </c>
      <c r="Q5" s="48">
        <v>2009</v>
      </c>
      <c r="R5" s="48">
        <v>2010</v>
      </c>
      <c r="S5" s="48">
        <v>2011</v>
      </c>
      <c r="T5" s="48">
        <v>2012</v>
      </c>
      <c r="U5" s="48">
        <v>2013</v>
      </c>
      <c r="V5" s="48">
        <v>2014</v>
      </c>
      <c r="W5" s="48">
        <v>2015</v>
      </c>
      <c r="X5" s="48">
        <v>2016</v>
      </c>
      <c r="Y5" s="48">
        <v>2017</v>
      </c>
      <c r="Z5" s="48">
        <v>2018</v>
      </c>
      <c r="AA5" s="48">
        <v>2019</v>
      </c>
      <c r="AB5" s="48">
        <v>2020</v>
      </c>
      <c r="AC5" s="48">
        <v>2021</v>
      </c>
      <c r="AD5" s="48" t="s">
        <v>505</v>
      </c>
    </row>
    <row r="6" spans="1:30" ht="14" thickBot="1">
      <c r="C6" s="141" t="s">
        <v>2</v>
      </c>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row>
    <row r="7" spans="1:30" ht="14" thickTop="1">
      <c r="C7" s="45"/>
      <c r="D7" s="45"/>
      <c r="E7" s="45"/>
      <c r="F7" s="45"/>
      <c r="G7" s="45"/>
      <c r="H7" s="45"/>
      <c r="I7" s="45"/>
      <c r="J7" s="45"/>
      <c r="K7" s="45"/>
    </row>
    <row r="8" spans="1:30">
      <c r="A8" s="49" t="s">
        <v>3</v>
      </c>
      <c r="B8" s="49" t="s">
        <v>4</v>
      </c>
      <c r="C8" s="75">
        <f>'A9'!C9-'A10'!C9</f>
        <v>-2.2075900000000002</v>
      </c>
      <c r="D8" s="75">
        <f>'A9'!D9-'A10'!D9</f>
        <v>-5.4733450000000001</v>
      </c>
      <c r="E8" s="75">
        <f>'A9'!E9-'A10'!E9</f>
        <v>-12.911319000000001</v>
      </c>
      <c r="F8" s="75">
        <f>'A9'!F9-'A10'!F9</f>
        <v>-16.704601999999998</v>
      </c>
      <c r="G8" s="75">
        <f>'A9'!G9-'A10'!G9</f>
        <v>-16.236540999999999</v>
      </c>
      <c r="H8" s="75">
        <f>'A9'!H9-'A10'!H9</f>
        <v>-20.403676000000001</v>
      </c>
      <c r="I8" s="75">
        <f>'A9'!I9-'A10'!I9</f>
        <v>-23.961337</v>
      </c>
      <c r="J8" s="75">
        <f>'A9'!J9-'A10'!J9</f>
        <v>-28.966994</v>
      </c>
      <c r="K8" s="75">
        <f>'A9'!K9-'A10'!K9</f>
        <v>-30.027110999999998</v>
      </c>
      <c r="L8" s="75">
        <f>'A9'!L9-'A10'!L9</f>
        <v>-42.675259000000004</v>
      </c>
      <c r="M8" s="75">
        <f>'A9'!M9-'A10'!M9</f>
        <v>-45.317551000000002</v>
      </c>
      <c r="N8" s="75">
        <f>'A9'!N9-'A10'!N9</f>
        <v>-46.535735000000003</v>
      </c>
      <c r="O8" s="75">
        <f>'A9'!O9-'A10'!O9</f>
        <v>-52.946133000000003</v>
      </c>
      <c r="P8" s="75">
        <f>'A9'!P9-'A10'!P9</f>
        <v>-47.725878000000002</v>
      </c>
      <c r="Q8" s="75">
        <f>'A9'!Q9-'A10'!Q9</f>
        <v>-42.185113999999999</v>
      </c>
      <c r="R8" s="75">
        <f>'A9'!R9-'A10'!R9</f>
        <v>-26.332550000000001</v>
      </c>
      <c r="S8" s="75">
        <f>'A9'!S9-'A10'!S9</f>
        <v>-52.151882000000001</v>
      </c>
      <c r="T8" s="75">
        <f>'A9'!T9-'A10'!T9</f>
        <v>-68.995071999999993</v>
      </c>
      <c r="U8" s="75">
        <f>'A9'!U9-'A10'!U9</f>
        <v>-61.195355999999997</v>
      </c>
      <c r="V8" s="75">
        <f>'A9'!V9-'A10'!V9</f>
        <v>-72.508320999999995</v>
      </c>
      <c r="W8" s="75">
        <f>'A9'!W9-'A10'!W9</f>
        <v>-85.510480999999999</v>
      </c>
      <c r="X8" s="75">
        <f>'A9'!X9-'A10'!X9</f>
        <v>-86.315205000000006</v>
      </c>
      <c r="Y8" s="75">
        <f>'A9'!Y9-'A10'!Y9</f>
        <v>-506.0052500000001</v>
      </c>
      <c r="Z8" s="75">
        <f>'A9'!Z9-'A10'!Z9</f>
        <v>-473.70532300000002</v>
      </c>
      <c r="AA8" s="75">
        <f>'A9'!AA9-'A10'!AA9</f>
        <v>-576.69637</v>
      </c>
      <c r="AB8" s="75">
        <f>'A9'!AB9-'A10'!AB9</f>
        <v>-378.14550999999994</v>
      </c>
      <c r="AC8" s="75">
        <f>'A9'!AC9-'A10'!AC9</f>
        <v>-338.82022699999999</v>
      </c>
      <c r="AD8" s="75">
        <f>'A9'!AD9-'A10'!AD9</f>
        <v>-3160.6597320000001</v>
      </c>
    </row>
    <row r="9" spans="1:30">
      <c r="A9" s="51" t="s">
        <v>5</v>
      </c>
      <c r="B9" s="51" t="s">
        <v>6</v>
      </c>
      <c r="C9" s="75">
        <f>'A9'!C10-'A10'!C10</f>
        <v>-35.075825999999999</v>
      </c>
      <c r="D9" s="75">
        <f>'A9'!D10-'A10'!D10</f>
        <v>-73.232289000000009</v>
      </c>
      <c r="E9" s="75">
        <f>'A9'!E10-'A10'!E10</f>
        <v>-180.76807199999999</v>
      </c>
      <c r="F9" s="75">
        <f>'A9'!F10-'A10'!F10</f>
        <v>-145.540244</v>
      </c>
      <c r="G9" s="75">
        <f>'A9'!G10-'A10'!G10</f>
        <v>-186.96389099999999</v>
      </c>
      <c r="H9" s="75">
        <f>'A9'!H10-'A10'!H10</f>
        <v>-261.124729</v>
      </c>
      <c r="I9" s="75">
        <f>'A9'!I10-'A10'!I10</f>
        <v>-410.108</v>
      </c>
      <c r="J9" s="75">
        <f>'A9'!J10-'A10'!J10</f>
        <v>-551.27423099999999</v>
      </c>
      <c r="K9" s="75">
        <f>'A9'!K10-'A10'!K10</f>
        <v>-859.42955599999993</v>
      </c>
      <c r="L9" s="75">
        <f>'A9'!L10-'A10'!L10</f>
        <v>-1696.052197</v>
      </c>
      <c r="M9" s="75">
        <f>'A9'!M10-'A10'!M10</f>
        <v>-2614.501863</v>
      </c>
      <c r="N9" s="75">
        <f>'A9'!N10-'A10'!N10</f>
        <v>-4566.1878189999998</v>
      </c>
      <c r="O9" s="75">
        <f>'A9'!O10-'A10'!O10</f>
        <v>-6028.977973</v>
      </c>
      <c r="P9" s="75">
        <f>'A9'!P10-'A10'!P10</f>
        <v>-8150.332668</v>
      </c>
      <c r="Q9" s="75">
        <f>'A9'!Q10-'A10'!Q10</f>
        <v>-8690.8064520000007</v>
      </c>
      <c r="R9" s="75">
        <f>'A9'!R10-'A10'!R10</f>
        <v>-5437.4546270000001</v>
      </c>
      <c r="S9" s="75">
        <f>'A9'!S10-'A10'!S10</f>
        <v>-13297.480093</v>
      </c>
      <c r="T9" s="75">
        <f>'A9'!T10-'A10'!T10</f>
        <v>-13708.086504000001</v>
      </c>
      <c r="U9" s="75">
        <f>'A9'!U10-'A10'!U10</f>
        <v>-14838.531746999999</v>
      </c>
      <c r="V9" s="75">
        <f>'A9'!V10-'A10'!V10</f>
        <v>-14696.743065999999</v>
      </c>
      <c r="W9" s="75">
        <f>'A9'!W10-'A10'!W10</f>
        <v>-14368.757527000005</v>
      </c>
      <c r="X9" s="75">
        <f>'A9'!X10-'A10'!X10</f>
        <v>-13557.564257000002</v>
      </c>
      <c r="Y9" s="75">
        <f>'A9'!Y10-'A10'!Y10</f>
        <v>-12079.631986999999</v>
      </c>
      <c r="Z9" s="75">
        <f>'A9'!Z10-'A10'!Z10</f>
        <v>-13318.626330000001</v>
      </c>
      <c r="AA9" s="75">
        <f>'A9'!AA10-'A10'!AA10</f>
        <v>-12644.154624999999</v>
      </c>
      <c r="AB9" s="75">
        <f>'A9'!AB10-'A10'!AB10</f>
        <v>-10587.196542999998</v>
      </c>
      <c r="AC9" s="75">
        <f>'A9'!AC10-'A10'!AC10</f>
        <v>-13325.075425999999</v>
      </c>
      <c r="AD9" s="75">
        <f>'A9'!AD10-'A10'!AD10</f>
        <v>-186309.67854200004</v>
      </c>
    </row>
    <row r="10" spans="1:30">
      <c r="A10" s="51" t="s">
        <v>7</v>
      </c>
      <c r="B10" s="51" t="s">
        <v>8</v>
      </c>
      <c r="C10" s="75">
        <f>'A9'!C11-'A10'!C11</f>
        <v>-39.149374999999999</v>
      </c>
      <c r="D10" s="75">
        <f>'A9'!D11-'A10'!D11</f>
        <v>-73.410898000000003</v>
      </c>
      <c r="E10" s="75">
        <f>'A9'!E11-'A10'!E11</f>
        <v>-167.106967</v>
      </c>
      <c r="F10" s="75">
        <f>'A9'!F11-'A10'!F11</f>
        <v>-168.480189</v>
      </c>
      <c r="G10" s="75">
        <f>'A9'!G11-'A10'!G11</f>
        <v>-187.00434700000002</v>
      </c>
      <c r="H10" s="75">
        <f>'A9'!H11-'A10'!H11</f>
        <v>-296.97243700000001</v>
      </c>
      <c r="I10" s="75">
        <f>'A9'!I11-'A10'!I11</f>
        <v>-499.16354100000001</v>
      </c>
      <c r="J10" s="75">
        <f>'A9'!J11-'A10'!J11</f>
        <v>-843.05998199999999</v>
      </c>
      <c r="K10" s="75">
        <f>'A9'!K11-'A10'!K11</f>
        <v>-1022.325284</v>
      </c>
      <c r="L10" s="75">
        <f>'A9'!L11-'A10'!L11</f>
        <v>-1787.526705</v>
      </c>
      <c r="M10" s="75">
        <f>'A9'!M11-'A10'!M11</f>
        <v>-2622.7178250000002</v>
      </c>
      <c r="N10" s="75">
        <f>'A9'!N11-'A10'!N11</f>
        <v>-4062.3859970000003</v>
      </c>
      <c r="O10" s="75">
        <f>'A9'!O11-'A10'!O11</f>
        <v>-3854.203614</v>
      </c>
      <c r="P10" s="75">
        <f>'A9'!P11-'A10'!P11</f>
        <v>-4148.7184100000004</v>
      </c>
      <c r="Q10" s="75">
        <f>'A9'!Q11-'A10'!Q11</f>
        <v>-4666.4252369999995</v>
      </c>
      <c r="R10" s="75">
        <f>'A9'!R11-'A10'!R11</f>
        <v>-2765.7842470000001</v>
      </c>
      <c r="S10" s="75">
        <f>'A9'!S11-'A10'!S11</f>
        <v>-6427.9812330000004</v>
      </c>
      <c r="T10" s="75">
        <f>'A9'!T11-'A10'!T11</f>
        <v>-7029.0409979999995</v>
      </c>
      <c r="U10" s="75">
        <f>'A9'!U11-'A10'!U11</f>
        <v>-6308.1651439999996</v>
      </c>
      <c r="V10" s="75">
        <f>'A9'!V11-'A10'!V11</f>
        <v>-6943.4458860000004</v>
      </c>
      <c r="W10" s="75">
        <f>'A9'!W11-'A10'!W11</f>
        <v>-5993.5031570000001</v>
      </c>
      <c r="X10" s="75">
        <f>'A9'!X11-'A10'!X11</f>
        <v>-5433.0154669999993</v>
      </c>
      <c r="Y10" s="75">
        <f>'A9'!Y11-'A10'!Y11</f>
        <v>-4833.4391530000003</v>
      </c>
      <c r="Z10" s="75">
        <f>'A9'!Z11-'A10'!Z11</f>
        <v>-4307.353337999999</v>
      </c>
      <c r="AA10" s="75">
        <f>'A9'!AA11-'A10'!AA11</f>
        <v>-4127.9130080000004</v>
      </c>
      <c r="AB10" s="75">
        <f>'A9'!AB11-'A10'!AB11</f>
        <v>-897.22953800000005</v>
      </c>
      <c r="AC10" s="75">
        <f>'A9'!AC11-'A10'!AC11</f>
        <v>-914.17019800000003</v>
      </c>
      <c r="AD10" s="75">
        <f>'A9'!AD11-'A10'!AD11</f>
        <v>-80419.692175000004</v>
      </c>
    </row>
    <row r="11" spans="1:30">
      <c r="A11" s="51" t="s">
        <v>9</v>
      </c>
      <c r="B11" s="51" t="s">
        <v>10</v>
      </c>
      <c r="C11" s="75">
        <f>'A9'!C12-'A10'!C12</f>
        <v>-0.26270700000000002</v>
      </c>
      <c r="D11" s="75">
        <f>'A9'!D12-'A10'!D12</f>
        <v>-0.82184400000000002</v>
      </c>
      <c r="E11" s="75">
        <f>'A9'!E12-'A10'!E12</f>
        <v>-2.4842759999999999</v>
      </c>
      <c r="F11" s="75">
        <f>'A9'!F12-'A10'!F12</f>
        <v>-2.3640080000000001</v>
      </c>
      <c r="G11" s="75">
        <f>'A9'!G12-'A10'!G12</f>
        <v>-2.171881</v>
      </c>
      <c r="H11" s="75">
        <f>'A9'!H12-'A10'!H12</f>
        <v>-6.190118</v>
      </c>
      <c r="I11" s="75">
        <f>'A9'!I12-'A10'!I12</f>
        <v>-16.984884000000001</v>
      </c>
      <c r="J11" s="75">
        <f>'A9'!J12-'A10'!J12</f>
        <v>-14.773136000000001</v>
      </c>
      <c r="K11" s="75">
        <f>'A9'!K12-'A10'!K12</f>
        <v>-37.891646999999999</v>
      </c>
      <c r="L11" s="75">
        <f>'A9'!L12-'A10'!L12</f>
        <v>-31.919594999999997</v>
      </c>
      <c r="M11" s="75">
        <f>'A9'!M12-'A10'!M12</f>
        <v>-32.816418999999996</v>
      </c>
      <c r="N11" s="75">
        <f>'A9'!N12-'A10'!N12</f>
        <v>-55.64</v>
      </c>
      <c r="O11" s="75">
        <f>'A9'!O12-'A10'!O12</f>
        <v>-69.317358999999996</v>
      </c>
      <c r="P11" s="75">
        <f>'A9'!P12-'A10'!P12</f>
        <v>-103.869466</v>
      </c>
      <c r="Q11" s="75">
        <f>'A9'!Q12-'A10'!Q12</f>
        <v>-122.449034</v>
      </c>
      <c r="R11" s="75">
        <f>'A9'!R12-'A10'!R12</f>
        <v>-70.475169999999991</v>
      </c>
      <c r="S11" s="75">
        <f>'A9'!S12-'A10'!S12</f>
        <v>-137.76413600000001</v>
      </c>
      <c r="T11" s="75">
        <f>'A9'!T12-'A10'!T12</f>
        <v>-81.262818999999993</v>
      </c>
      <c r="U11" s="75">
        <f>'A9'!U12-'A10'!U12</f>
        <v>-84.801799000000003</v>
      </c>
      <c r="V11" s="75">
        <f>'A9'!V12-'A10'!V12</f>
        <v>-140.79446300000001</v>
      </c>
      <c r="W11" s="75">
        <f>'A9'!W12-'A10'!W12</f>
        <v>-266.95360900000003</v>
      </c>
      <c r="X11" s="75">
        <f>'A9'!X12-'A10'!X12</f>
        <v>-368.19969999999995</v>
      </c>
      <c r="Y11" s="75">
        <f>'A9'!Y12-'A10'!Y12</f>
        <v>-623.72988599999996</v>
      </c>
      <c r="Z11" s="75">
        <f>'A9'!Z12-'A10'!Z12</f>
        <v>-1103.936424</v>
      </c>
      <c r="AA11" s="75">
        <f>'A9'!AA12-'A10'!AA12</f>
        <v>-540.51085100000012</v>
      </c>
      <c r="AB11" s="75">
        <f>'A9'!AB12-'A10'!AB12</f>
        <v>-743.44325499999991</v>
      </c>
      <c r="AC11" s="75">
        <f>'A9'!AC12-'A10'!AC12</f>
        <v>-748.66551800000002</v>
      </c>
      <c r="AD11" s="75">
        <f>'A9'!AD12-'A10'!AD12</f>
        <v>-5410.494004000001</v>
      </c>
    </row>
    <row r="12" spans="1:30">
      <c r="A12" s="51" t="s">
        <v>11</v>
      </c>
      <c r="B12" s="51" t="s">
        <v>12</v>
      </c>
      <c r="C12" s="75">
        <f>'A9'!C13-'A10'!C13</f>
        <v>-4.2801439999999999</v>
      </c>
      <c r="D12" s="75">
        <f>'A9'!D13-'A10'!D13</f>
        <v>-2.5565339999999996</v>
      </c>
      <c r="E12" s="75">
        <f>'A9'!E13-'A10'!E13</f>
        <v>-6.4960179999999994</v>
      </c>
      <c r="F12" s="75">
        <f>'A9'!F13-'A10'!F13</f>
        <v>-7.7022550000000001</v>
      </c>
      <c r="G12" s="75">
        <f>'A9'!G13-'A10'!G13</f>
        <v>-15.614663</v>
      </c>
      <c r="H12" s="75">
        <f>'A9'!H13-'A10'!H13</f>
        <v>-12.127949999999998</v>
      </c>
      <c r="I12" s="75">
        <f>'A9'!I13-'A10'!I13</f>
        <v>-35.998958999999999</v>
      </c>
      <c r="J12" s="75">
        <f>'A9'!J13-'A10'!J13</f>
        <v>-90.555163000000007</v>
      </c>
      <c r="K12" s="75">
        <f>'A9'!K13-'A10'!K13</f>
        <v>-335.29042899999996</v>
      </c>
      <c r="L12" s="75">
        <f>'A9'!L13-'A10'!L13</f>
        <v>-872.76766399999997</v>
      </c>
      <c r="M12" s="75">
        <f>'A9'!M13-'A10'!M13</f>
        <v>-1492.258932</v>
      </c>
      <c r="N12" s="75">
        <f>'A9'!N13-'A10'!N13</f>
        <v>-2491.103854</v>
      </c>
      <c r="O12" s="75">
        <f>'A9'!O13-'A10'!O13</f>
        <v>-2174.4803190000002</v>
      </c>
      <c r="P12" s="75">
        <f>'A9'!P13-'A10'!P13</f>
        <v>-2318.1903429999998</v>
      </c>
      <c r="Q12" s="75">
        <f>'A9'!Q13-'A10'!Q13</f>
        <v>-3180.1584170000001</v>
      </c>
      <c r="R12" s="75">
        <f>'A9'!R13-'A10'!R13</f>
        <v>-1897.591328</v>
      </c>
      <c r="S12" s="75">
        <f>'A9'!S13-'A10'!S13</f>
        <v>-4499.868649</v>
      </c>
      <c r="T12" s="75">
        <f>'A9'!T13-'A10'!T13</f>
        <v>-5139.7070940000003</v>
      </c>
      <c r="U12" s="75">
        <f>'A9'!U13-'A10'!U13</f>
        <v>-4478.6154480000005</v>
      </c>
      <c r="V12" s="75">
        <f>'A9'!V13-'A10'!V13</f>
        <v>-5245.4703019999997</v>
      </c>
      <c r="W12" s="75">
        <f>'A9'!W13-'A10'!W13</f>
        <v>-4043.6598829999998</v>
      </c>
      <c r="X12" s="75">
        <f>'A9'!X13-'A10'!X13</f>
        <v>-3479.5227180000002</v>
      </c>
      <c r="Y12" s="75">
        <f>'A9'!Y13-'A10'!Y13</f>
        <v>-2777.8921060000002</v>
      </c>
      <c r="Z12" s="75">
        <f>'A9'!Z13-'A10'!Z13</f>
        <v>-2368.7494470000001</v>
      </c>
      <c r="AA12" s="75">
        <f>'A9'!AA13-'A10'!AA13</f>
        <v>-2195.2249529999995</v>
      </c>
      <c r="AB12" s="75">
        <f>'A9'!AB13-'A10'!AB13</f>
        <v>-42.478968999999999</v>
      </c>
      <c r="AC12" s="75">
        <f>'A9'!AC13-'A10'!AC13</f>
        <v>-61.597912000000001</v>
      </c>
      <c r="AD12" s="75">
        <f>'A9'!AD13-'A10'!AD13</f>
        <v>-49269.960453</v>
      </c>
    </row>
    <row r="13" spans="1:30">
      <c r="A13" s="51" t="s">
        <v>13</v>
      </c>
      <c r="B13" s="51" t="s">
        <v>14</v>
      </c>
      <c r="C13" s="75">
        <f>'A9'!C14-'A10'!C14</f>
        <v>-4.2813160000000003</v>
      </c>
      <c r="D13" s="75">
        <f>'A9'!D14-'A10'!D14</f>
        <v>-2.33161</v>
      </c>
      <c r="E13" s="75">
        <f>'A9'!E14-'A10'!E14</f>
        <v>-6.0617039999999998</v>
      </c>
      <c r="F13" s="75">
        <f>'A9'!F14-'A10'!F14</f>
        <v>-5.9510139999999998</v>
      </c>
      <c r="G13" s="75">
        <f>'A9'!G14-'A10'!G14</f>
        <v>-12.653473</v>
      </c>
      <c r="H13" s="75">
        <f>'A9'!H14-'A10'!H14</f>
        <v>-10.917324000000001</v>
      </c>
      <c r="I13" s="75">
        <f>'A9'!I14-'A10'!I14</f>
        <v>-32.896124999999998</v>
      </c>
      <c r="J13" s="75">
        <f>'A9'!J14-'A10'!J14</f>
        <v>-88.519721000000004</v>
      </c>
      <c r="K13" s="75">
        <f>'A9'!K14-'A10'!K14</f>
        <v>-333.918387</v>
      </c>
      <c r="L13" s="75">
        <f>'A9'!L14-'A10'!L14</f>
        <v>-871.35832800000003</v>
      </c>
      <c r="M13" s="75">
        <f>'A9'!M14-'A10'!M14</f>
        <v>-1488.0655900000002</v>
      </c>
      <c r="N13" s="75">
        <f>'A9'!N14-'A10'!N14</f>
        <v>-2494.5770630000002</v>
      </c>
      <c r="O13" s="75">
        <f>'A9'!O14-'A10'!O14</f>
        <v>-2340.6804750000001</v>
      </c>
      <c r="P13" s="75">
        <f>'A9'!P14-'A10'!P14</f>
        <v>-2638.5823930000001</v>
      </c>
      <c r="Q13" s="75">
        <f>'A9'!Q14-'A10'!Q14</f>
        <v>-3473.1996300000001</v>
      </c>
      <c r="R13" s="75">
        <f>'A9'!R14-'A10'!R14</f>
        <v>-5316.2230880000006</v>
      </c>
      <c r="S13" s="75">
        <f>'A9'!S14-'A10'!S14</f>
        <v>-4882.6328809999995</v>
      </c>
      <c r="T13" s="75">
        <f>'A9'!T14-'A10'!T14</f>
        <v>-5436.9374339999995</v>
      </c>
      <c r="U13" s="75">
        <f>'A9'!U14-'A10'!U14</f>
        <v>-4766.2828140000001</v>
      </c>
      <c r="V13" s="75">
        <f>'A9'!V14-'A10'!V14</f>
        <v>-5326.3959539999996</v>
      </c>
      <c r="W13" s="75">
        <f>'A9'!W14-'A10'!W14</f>
        <v>-4125.5268230000001</v>
      </c>
      <c r="X13" s="75">
        <f>'A9'!X14-'A10'!X14</f>
        <v>-3560.1106669999999</v>
      </c>
      <c r="Y13" s="75">
        <f>'A9'!Y14-'A10'!Y14</f>
        <v>-2862.1952200000001</v>
      </c>
      <c r="Z13" s="75">
        <f>'A9'!Z14-'A10'!Z14</f>
        <v>-2465.9259230000002</v>
      </c>
      <c r="AA13" s="75">
        <f>'A9'!AA14-'A10'!AA14</f>
        <v>-2345.894366</v>
      </c>
      <c r="AB13" s="75">
        <f>'A9'!AB14-'A10'!AB14</f>
        <v>-2813.8705829999999</v>
      </c>
      <c r="AC13" s="75">
        <f>'A9'!AC14-'A10'!AC14</f>
        <v>-3596.2531099999997</v>
      </c>
      <c r="AD13" s="75">
        <f>'A9'!AD14-'A10'!AD14</f>
        <v>-61302.243016000008</v>
      </c>
    </row>
    <row r="14" spans="1:30">
      <c r="A14" s="51" t="s">
        <v>15</v>
      </c>
      <c r="B14" s="51" t="s">
        <v>16</v>
      </c>
      <c r="C14" s="75">
        <f>'A9'!C15-'A10'!C15</f>
        <v>-1.1472290000000001</v>
      </c>
      <c r="D14" s="75">
        <f>'A9'!D15-'A10'!D15</f>
        <v>-1.8723209999999999</v>
      </c>
      <c r="E14" s="75">
        <f>'A9'!E15-'A10'!E15</f>
        <v>-2.523466</v>
      </c>
      <c r="F14" s="75">
        <f>'A9'!F15-'A10'!F15</f>
        <v>-4.0122960000000001</v>
      </c>
      <c r="G14" s="75">
        <f>'A9'!G15-'A10'!G15</f>
        <v>-2.1243340000000002</v>
      </c>
      <c r="H14" s="75">
        <f>'A9'!H15-'A10'!H15</f>
        <v>-5.5852950000000003</v>
      </c>
      <c r="I14" s="75">
        <f>'A9'!I15-'A10'!I15</f>
        <v>-5.4266159999999992</v>
      </c>
      <c r="J14" s="75">
        <f>'A9'!J15-'A10'!J15</f>
        <v>-9.1299329999999994</v>
      </c>
      <c r="K14" s="75">
        <f>'A9'!K15-'A10'!K15</f>
        <v>-13.880707000000001</v>
      </c>
      <c r="L14" s="75">
        <f>'A9'!L15-'A10'!L15</f>
        <v>-51.385101999999996</v>
      </c>
      <c r="M14" s="75">
        <f>'A9'!M15-'A10'!M15</f>
        <v>-78.956846999999996</v>
      </c>
      <c r="N14" s="75">
        <f>'A9'!N15-'A10'!N15</f>
        <v>-54.244146999999998</v>
      </c>
      <c r="O14" s="75">
        <f>'A9'!O15-'A10'!O15</f>
        <v>-73.546453</v>
      </c>
      <c r="P14" s="75">
        <f>'A9'!P15-'A10'!P15</f>
        <v>-85.111068000000003</v>
      </c>
      <c r="Q14" s="75">
        <f>'A9'!Q15-'A10'!Q15</f>
        <v>-66.447457</v>
      </c>
      <c r="R14" s="75">
        <f>'A9'!R15-'A10'!R15</f>
        <v>-69.044635</v>
      </c>
      <c r="S14" s="75">
        <f>'A9'!S15-'A10'!S15</f>
        <v>-124.49372699999999</v>
      </c>
      <c r="T14" s="75">
        <f>'A9'!T15-'A10'!T15</f>
        <v>-108.247698</v>
      </c>
      <c r="U14" s="75">
        <f>'A9'!U15-'A10'!U15</f>
        <v>-190.76473000000001</v>
      </c>
      <c r="V14" s="75">
        <f>'A9'!V15-'A10'!V15</f>
        <v>-264.31926600000003</v>
      </c>
      <c r="W14" s="75">
        <f>'A9'!W15-'A10'!W15</f>
        <v>-286.19530200000003</v>
      </c>
      <c r="X14" s="75">
        <f>'A9'!X15-'A10'!X15</f>
        <v>-376.74656900000002</v>
      </c>
      <c r="Y14" s="75">
        <f>'A9'!Y15-'A10'!Y15</f>
        <v>-316.95027800000003</v>
      </c>
      <c r="Z14" s="75">
        <f>'A9'!Z15-'A10'!Z15</f>
        <v>-353.83047199999993</v>
      </c>
      <c r="AA14" s="75">
        <f>'A9'!AA15-'A10'!AA15</f>
        <v>-406.64621800000003</v>
      </c>
      <c r="AB14" s="75">
        <f>'A9'!AB15-'A10'!AB15</f>
        <v>-320.59797700000001</v>
      </c>
      <c r="AC14" s="75">
        <f>'A9'!AC15-'A10'!AC15</f>
        <v>-439.77116899999999</v>
      </c>
      <c r="AD14" s="75">
        <f>'A9'!AD15-'A10'!AD15</f>
        <v>-3713.0013120000003</v>
      </c>
    </row>
    <row r="15" spans="1:30">
      <c r="A15" s="51" t="s">
        <v>17</v>
      </c>
      <c r="B15" s="51" t="s">
        <v>18</v>
      </c>
      <c r="C15" s="75">
        <f>'A9'!C16-'A10'!C16</f>
        <v>-2.3893719999999998</v>
      </c>
      <c r="D15" s="75">
        <f>'A9'!D16-'A10'!D16</f>
        <v>-6.0092210000000001</v>
      </c>
      <c r="E15" s="75">
        <f>'A9'!E16-'A10'!E16</f>
        <v>-7.4990860000000001</v>
      </c>
      <c r="F15" s="75">
        <f>'A9'!F16-'A10'!F16</f>
        <v>-6.9535330000000002</v>
      </c>
      <c r="G15" s="75">
        <f>'A9'!G16-'A10'!G16</f>
        <v>-14.853950000000001</v>
      </c>
      <c r="H15" s="75">
        <f>'A9'!H16-'A10'!H16</f>
        <v>-23.827748</v>
      </c>
      <c r="I15" s="75">
        <f>'A9'!I16-'A10'!I16</f>
        <v>-40.846826</v>
      </c>
      <c r="J15" s="75">
        <f>'A9'!J16-'A10'!J16</f>
        <v>-67.477418</v>
      </c>
      <c r="K15" s="75">
        <f>'A9'!K16-'A10'!K16</f>
        <v>-117.74131200000001</v>
      </c>
      <c r="L15" s="75">
        <f>'A9'!L16-'A10'!L16</f>
        <v>-203.94684100000001</v>
      </c>
      <c r="M15" s="75">
        <f>'A9'!M16-'A10'!M16</f>
        <v>-195.520298</v>
      </c>
      <c r="N15" s="75">
        <f>'A9'!N16-'A10'!N16</f>
        <v>-242.921176</v>
      </c>
      <c r="O15" s="75">
        <f>'A9'!O16-'A10'!O16</f>
        <v>-197.03545399999999</v>
      </c>
      <c r="P15" s="75">
        <f>'A9'!P16-'A10'!P16</f>
        <v>-211.13962699999999</v>
      </c>
      <c r="Q15" s="75">
        <f>'A9'!Q16-'A10'!Q16</f>
        <v>-118.578081</v>
      </c>
      <c r="R15" s="75">
        <f>'A9'!R16-'A10'!R16</f>
        <v>-100.24462700000001</v>
      </c>
      <c r="S15" s="75">
        <f>'A9'!S16-'A10'!S16</f>
        <v>-208.61221</v>
      </c>
      <c r="T15" s="75">
        <f>'A9'!T16-'A10'!T16</f>
        <v>-248.979095</v>
      </c>
      <c r="U15" s="75">
        <f>'A9'!U16-'A10'!U16</f>
        <v>-269.96187799999996</v>
      </c>
      <c r="V15" s="75">
        <f>'A9'!V16-'A10'!V16</f>
        <v>-317.55984800000004</v>
      </c>
      <c r="W15" s="75">
        <f>'A9'!W16-'A10'!W16</f>
        <v>-314.99260299999997</v>
      </c>
      <c r="X15" s="75">
        <f>'A9'!X16-'A10'!X16</f>
        <v>-336.72066699999999</v>
      </c>
      <c r="Y15" s="75">
        <f>'A9'!Y16-'A10'!Y16</f>
        <v>-414.51449200000002</v>
      </c>
      <c r="Z15" s="75">
        <f>'A9'!Z16-'A10'!Z16</f>
        <v>-475.17391800000001</v>
      </c>
      <c r="AA15" s="75">
        <f>'A9'!AA16-'A10'!AA16</f>
        <v>-456.98025000000001</v>
      </c>
      <c r="AB15" s="75">
        <f>'A9'!AB16-'A10'!AB16</f>
        <v>-375.04142100000001</v>
      </c>
      <c r="AC15" s="75">
        <f>'A9'!AC16-'A10'!AC16</f>
        <v>-574.878918</v>
      </c>
      <c r="AD15" s="75">
        <f>'A9'!AD16-'A10'!AD16</f>
        <v>-5550.3998700000002</v>
      </c>
    </row>
    <row r="16" spans="1:30">
      <c r="A16" s="51" t="s">
        <v>19</v>
      </c>
      <c r="B16" s="51" t="s">
        <v>20</v>
      </c>
      <c r="C16" s="75">
        <f>'A9'!C17-'A10'!C17</f>
        <v>-4.072114</v>
      </c>
      <c r="D16" s="75">
        <f>'A9'!D17-'A10'!D17</f>
        <v>-14.179928</v>
      </c>
      <c r="E16" s="75">
        <f>'A9'!E17-'A10'!E17</f>
        <v>-20.685981000000002</v>
      </c>
      <c r="F16" s="75">
        <f>'A9'!F17-'A10'!F17</f>
        <v>-16.296127000000002</v>
      </c>
      <c r="G16" s="75">
        <f>'A9'!G17-'A10'!G17</f>
        <v>-23.440811</v>
      </c>
      <c r="H16" s="75">
        <f>'A9'!H17-'A10'!H17</f>
        <v>-50.740740000000002</v>
      </c>
      <c r="I16" s="75">
        <f>'A9'!I17-'A10'!I17</f>
        <v>-86.632912000000005</v>
      </c>
      <c r="J16" s="75">
        <f>'A9'!J17-'A10'!J17</f>
        <v>-75.362935999999991</v>
      </c>
      <c r="K16" s="75">
        <f>'A9'!K17-'A10'!K17</f>
        <v>-120.41743699999999</v>
      </c>
      <c r="L16" s="75">
        <f>'A9'!L17-'A10'!L17</f>
        <v>-307.27382699999998</v>
      </c>
      <c r="M16" s="75">
        <f>'A9'!M17-'A10'!M17</f>
        <v>-502.60976200000005</v>
      </c>
      <c r="N16" s="75">
        <f>'A9'!N17-'A10'!N17</f>
        <v>-602.58617900000002</v>
      </c>
      <c r="O16" s="75">
        <f>'A9'!O17-'A10'!O17</f>
        <v>-689.39942599999995</v>
      </c>
      <c r="P16" s="75">
        <f>'A9'!P17-'A10'!P17</f>
        <v>-727.79514099999994</v>
      </c>
      <c r="Q16" s="75">
        <f>'A9'!Q17-'A10'!Q17</f>
        <v>-595.22530300000005</v>
      </c>
      <c r="R16" s="75">
        <f>'A9'!R17-'A10'!R17</f>
        <v>-396.26120600000002</v>
      </c>
      <c r="S16" s="75">
        <f>'A9'!S17-'A10'!S17</f>
        <v>-829.02313699999991</v>
      </c>
      <c r="T16" s="75">
        <f>'A9'!T17-'A10'!T17</f>
        <v>-886.154224</v>
      </c>
      <c r="U16" s="75">
        <f>'A9'!U17-'A10'!U17</f>
        <v>-1094.99452</v>
      </c>
      <c r="V16" s="75">
        <f>'A9'!V17-'A10'!V17</f>
        <v>-1138.5525430000002</v>
      </c>
      <c r="W16" s="75">
        <f>'A9'!W17-'A10'!W17</f>
        <v>-1135.6665640000001</v>
      </c>
      <c r="X16" s="75">
        <f>'A9'!X17-'A10'!X17</f>
        <v>-1206.166123</v>
      </c>
      <c r="Y16" s="75">
        <f>'A9'!Y17-'A10'!Y17</f>
        <v>-1305.0538859999999</v>
      </c>
      <c r="Z16" s="75">
        <f>'A9'!Z17-'A10'!Z17</f>
        <v>-1464.3204539999999</v>
      </c>
      <c r="AA16" s="75">
        <f>'A9'!AA17-'A10'!AA17</f>
        <v>-1562.1164670000001</v>
      </c>
      <c r="AB16" s="75">
        <f>'A9'!AB17-'A10'!AB17</f>
        <v>-1418.5523350000001</v>
      </c>
      <c r="AC16" s="75">
        <f>'A9'!AC17-'A10'!AC17</f>
        <v>-1943.2977980000001</v>
      </c>
      <c r="AD16" s="75">
        <f>'A9'!AD17-'A10'!AD17</f>
        <v>-18216.877880999997</v>
      </c>
    </row>
    <row r="17" spans="1:30">
      <c r="A17" s="51" t="s">
        <v>21</v>
      </c>
      <c r="B17" s="51" t="s">
        <v>22</v>
      </c>
      <c r="C17" s="75">
        <f>'A9'!C18-'A10'!C18</f>
        <v>-3.7615000000000003E-2</v>
      </c>
      <c r="D17" s="75">
        <f>'A9'!D18-'A10'!D18</f>
        <v>-0.16123999999999999</v>
      </c>
      <c r="E17" s="75">
        <f>'A9'!E18-'A10'!E18</f>
        <v>-0.35749700000000001</v>
      </c>
      <c r="F17" s="75">
        <f>'A9'!F18-'A10'!F18</f>
        <v>-5.1857E-2</v>
      </c>
      <c r="G17" s="75">
        <f>'A9'!G18-'A10'!G18</f>
        <v>-0.219468</v>
      </c>
      <c r="H17" s="75">
        <f>'A9'!H18-'A10'!H18</f>
        <v>-8.2435999999999995E-2</v>
      </c>
      <c r="I17" s="75">
        <f>'A9'!I18-'A10'!I18</f>
        <v>-0.122807</v>
      </c>
      <c r="J17" s="75">
        <f>'A9'!J18-'A10'!J18</f>
        <v>-0.12707299999999999</v>
      </c>
      <c r="K17" s="75">
        <f>'A9'!K18-'A10'!K18</f>
        <v>-0.81567800000000001</v>
      </c>
      <c r="L17" s="75">
        <f>'A9'!L18-'A10'!L18</f>
        <v>-1.368134</v>
      </c>
      <c r="M17" s="75">
        <f>'A9'!M18-'A10'!M18</f>
        <v>-3.1015779999999999</v>
      </c>
      <c r="N17" s="75">
        <f>'A9'!N18-'A10'!N18</f>
        <v>-2.5739969999999999</v>
      </c>
      <c r="O17" s="75">
        <f>'A9'!O18-'A10'!O18</f>
        <v>-2.935705</v>
      </c>
      <c r="P17" s="75">
        <f>'A9'!P18-'A10'!P18</f>
        <v>-2.862006</v>
      </c>
      <c r="Q17" s="75">
        <f>'A9'!Q18-'A10'!Q18</f>
        <v>-2.1381169999999998</v>
      </c>
      <c r="R17" s="75">
        <f>'A9'!R18-'A10'!R18</f>
        <v>-2.9340409999999997</v>
      </c>
      <c r="S17" s="75">
        <f>'A9'!S18-'A10'!S18</f>
        <v>-12.069417000000001</v>
      </c>
      <c r="T17" s="75">
        <f>'A9'!T18-'A10'!T18</f>
        <v>-21.197358999999999</v>
      </c>
      <c r="U17" s="75">
        <f>'A9'!U18-'A10'!U18</f>
        <v>-6.5066949999999997</v>
      </c>
      <c r="V17" s="75">
        <f>'A9'!V18-'A10'!V18</f>
        <v>-7.3279209999999999</v>
      </c>
      <c r="W17" s="75">
        <f>'A9'!W18-'A10'!W18</f>
        <v>-13.579516</v>
      </c>
      <c r="X17" s="75">
        <f>'A9'!X18-'A10'!X18</f>
        <v>-18.095513</v>
      </c>
      <c r="Y17" s="75">
        <f>'A9'!Y18-'A10'!Y18</f>
        <v>-18.004144</v>
      </c>
      <c r="Z17" s="75">
        <f>'A9'!Z18-'A10'!Z18</f>
        <v>-19.491389000000002</v>
      </c>
      <c r="AA17" s="75">
        <f>'A9'!AA18-'A10'!AA18</f>
        <v>-17.122945999999999</v>
      </c>
      <c r="AB17" s="75">
        <f>'A9'!AB18-'A10'!AB18</f>
        <v>-18.976951</v>
      </c>
      <c r="AC17" s="75">
        <f>'A9'!AC18-'A10'!AC18</f>
        <v>-18.066141000000002</v>
      </c>
      <c r="AD17" s="75">
        <f>'A9'!AD18-'A10'!AD18</f>
        <v>-190.32724100000001</v>
      </c>
    </row>
    <row r="18" spans="1:30">
      <c r="A18" s="51" t="s">
        <v>23</v>
      </c>
      <c r="B18" s="51" t="s">
        <v>24</v>
      </c>
      <c r="C18" s="75">
        <f>'A9'!C19-'A10'!C19</f>
        <v>-4.914377</v>
      </c>
      <c r="D18" s="75">
        <f>'A9'!D19-'A10'!D19</f>
        <v>-6.3308970000000002</v>
      </c>
      <c r="E18" s="75">
        <f>'A9'!E19-'A10'!E19</f>
        <v>-10.542323000000001</v>
      </c>
      <c r="F18" s="75">
        <f>'A9'!F19-'A10'!F19</f>
        <v>-11.664251999999999</v>
      </c>
      <c r="G18" s="75">
        <f>'A9'!G19-'A10'!G19</f>
        <v>-32.458288000000003</v>
      </c>
      <c r="H18" s="75">
        <f>'A9'!H19-'A10'!H19</f>
        <v>-52.310419000000003</v>
      </c>
      <c r="I18" s="75">
        <f>'A9'!I19-'A10'!I19</f>
        <v>-94.663497000000007</v>
      </c>
      <c r="J18" s="75">
        <f>'A9'!J19-'A10'!J19</f>
        <v>-110.200751</v>
      </c>
      <c r="K18" s="75">
        <f>'A9'!K19-'A10'!K19</f>
        <v>-115.24475700000001</v>
      </c>
      <c r="L18" s="75">
        <f>'A9'!L19-'A10'!L19</f>
        <v>-229.837301</v>
      </c>
      <c r="M18" s="75">
        <f>'A9'!M19-'A10'!M19</f>
        <v>-321.83085700000004</v>
      </c>
      <c r="N18" s="75">
        <f>'A9'!N19-'A10'!N19</f>
        <v>-375.587515</v>
      </c>
      <c r="O18" s="75">
        <f>'A9'!O19-'A10'!O19</f>
        <v>-486.58401000000003</v>
      </c>
      <c r="P18" s="75">
        <f>'A9'!P19-'A10'!P19</f>
        <v>-538.28609100000006</v>
      </c>
      <c r="Q18" s="75">
        <f>'A9'!Q19-'A10'!Q19</f>
        <v>-488.334791</v>
      </c>
      <c r="R18" s="75">
        <f>'A9'!R19-'A10'!R19</f>
        <v>-339.24174500000004</v>
      </c>
      <c r="S18" s="75">
        <f>'A9'!S19-'A10'!S19</f>
        <v>-730.22061799999994</v>
      </c>
      <c r="T18" s="75">
        <f>'A9'!T19-'A10'!T19</f>
        <v>-785.87146099999995</v>
      </c>
      <c r="U18" s="75">
        <f>'A9'!U19-'A10'!U19</f>
        <v>-928.72961099999998</v>
      </c>
      <c r="V18" s="75">
        <f>'A9'!V19-'A10'!V19</f>
        <v>-1050.1216099999999</v>
      </c>
      <c r="W18" s="75">
        <f>'A9'!W19-'A10'!W19</f>
        <v>-1131.3217420000001</v>
      </c>
      <c r="X18" s="75">
        <f>'A9'!X19-'A10'!X19</f>
        <v>-1146.4298220000001</v>
      </c>
      <c r="Y18" s="75">
        <f>'A9'!Y19-'A10'!Y19</f>
        <v>-440.097804</v>
      </c>
      <c r="Z18" s="75">
        <f>'A9'!Z19-'A10'!Z19</f>
        <v>-454.39964099999997</v>
      </c>
      <c r="AA18" s="75">
        <f>'A9'!AA19-'A10'!AA19</f>
        <v>-467.95157700000004</v>
      </c>
      <c r="AB18" s="75">
        <f>'A9'!AB19-'A10'!AB19</f>
        <v>-1312.2611339999999</v>
      </c>
      <c r="AC18" s="75">
        <f>'A9'!AC19-'A10'!AC19</f>
        <v>-1831.4777289999995</v>
      </c>
      <c r="AD18" s="75">
        <f>'A9'!AD19-'A10'!AD19</f>
        <v>-13496.91462</v>
      </c>
    </row>
    <row r="19" spans="1:30">
      <c r="A19" s="51" t="s">
        <v>25</v>
      </c>
      <c r="B19" s="51" t="s">
        <v>26</v>
      </c>
      <c r="C19" s="75">
        <f>'A9'!C20-'A10'!C20</f>
        <v>-9.2949999999999994E-3</v>
      </c>
      <c r="D19" s="75">
        <f>'A9'!D20-'A10'!D20</f>
        <v>-1.1220000000000001E-2</v>
      </c>
      <c r="E19" s="75">
        <f>'A9'!E20-'A10'!E20</f>
        <v>-4.7890000000000002E-2</v>
      </c>
      <c r="F19" s="75">
        <f>'A9'!F20-'A10'!F20</f>
        <v>-9.9825000000000011E-2</v>
      </c>
      <c r="G19" s="75">
        <f>'A9'!G20-'A10'!G20</f>
        <v>-0.103826</v>
      </c>
      <c r="H19" s="75">
        <f>'A9'!H20-'A10'!H20</f>
        <v>-1.8017080000000001</v>
      </c>
      <c r="I19" s="75">
        <f>'A9'!I20-'A10'!I20</f>
        <v>-0.68601299999999998</v>
      </c>
      <c r="J19" s="75">
        <f>'A9'!J20-'A10'!J20</f>
        <v>-1.517828</v>
      </c>
      <c r="K19" s="75">
        <f>'A9'!K20-'A10'!K20</f>
        <v>-3.8074140000000001</v>
      </c>
      <c r="L19" s="75">
        <f>'A9'!L20-'A10'!L20</f>
        <v>-5.8294050000000004</v>
      </c>
      <c r="M19" s="75">
        <f>'A9'!M20-'A10'!M20</f>
        <v>-17.789823000000002</v>
      </c>
      <c r="N19" s="75">
        <f>'A9'!N20-'A10'!N20</f>
        <v>-28.834119000000001</v>
      </c>
      <c r="O19" s="75">
        <f>'A9'!O20-'A10'!O20</f>
        <v>-50.230117</v>
      </c>
      <c r="P19" s="75">
        <f>'A9'!P20-'A10'!P20</f>
        <v>-51.844947000000005</v>
      </c>
      <c r="Q19" s="75">
        <f>'A9'!Q20-'A10'!Q20</f>
        <v>-36.925420000000003</v>
      </c>
      <c r="R19" s="75">
        <f>'A9'!R20-'A10'!R20</f>
        <v>-54.641114000000002</v>
      </c>
      <c r="S19" s="75">
        <f>'A9'!S20-'A10'!S20</f>
        <v>-111.627599</v>
      </c>
      <c r="T19" s="75">
        <f>'A9'!T20-'A10'!T20</f>
        <v>-133.30358799999999</v>
      </c>
      <c r="U19" s="75">
        <f>'A9'!U20-'A10'!U20</f>
        <v>-153.084496</v>
      </c>
      <c r="V19" s="75">
        <f>'A9'!V20-'A10'!V20</f>
        <v>-172.27220500000001</v>
      </c>
      <c r="W19" s="75">
        <f>'A9'!W20-'A10'!W20</f>
        <v>-177.63873100000001</v>
      </c>
      <c r="X19" s="75">
        <f>'A9'!X20-'A10'!X20</f>
        <v>-194.68538099999998</v>
      </c>
      <c r="Y19" s="75">
        <f>'A9'!Y20-'A10'!Y20</f>
        <v>-13.432270000000001</v>
      </c>
      <c r="Z19" s="75">
        <f>'A9'!Z20-'A10'!Z20</f>
        <v>-10.901686</v>
      </c>
      <c r="AA19" s="75">
        <f>'A9'!AA20-'A10'!AA20</f>
        <v>-11.509409</v>
      </c>
      <c r="AB19" s="75">
        <f>'A9'!AB20-'A10'!AB20</f>
        <v>-302.41823099999999</v>
      </c>
      <c r="AC19" s="75">
        <f>'A9'!AC20-'A10'!AC20</f>
        <v>-367.821752</v>
      </c>
      <c r="AD19" s="75">
        <f>'A9'!AD20-'A10'!AD20</f>
        <v>-1902.8753119999999</v>
      </c>
    </row>
    <row r="20" spans="1:30">
      <c r="A20" s="51" t="s">
        <v>27</v>
      </c>
      <c r="B20" s="51" t="s">
        <v>28</v>
      </c>
      <c r="C20" s="75">
        <f>'A9'!C21-'A10'!C21</f>
        <v>-0.59555999999999998</v>
      </c>
      <c r="D20" s="75">
        <f>'A9'!D21-'A10'!D21</f>
        <v>-0.93192699999999995</v>
      </c>
      <c r="E20" s="75">
        <f>'A9'!E21-'A10'!E21</f>
        <v>-0.59808799999999995</v>
      </c>
      <c r="F20" s="75">
        <f>'A9'!F21-'A10'!F21</f>
        <v>-1.1803039999999998</v>
      </c>
      <c r="G20" s="75">
        <f>'A9'!G21-'A10'!G21</f>
        <v>-1.010554</v>
      </c>
      <c r="H20" s="75">
        <f>'A9'!H21-'A10'!H21</f>
        <v>-1.927559</v>
      </c>
      <c r="I20" s="75">
        <f>'A9'!I21-'A10'!I21</f>
        <v>-2.202534</v>
      </c>
      <c r="J20" s="75">
        <f>'A9'!J21-'A10'!J21</f>
        <v>-3.2615059999999998</v>
      </c>
      <c r="K20" s="75">
        <f>'A9'!K21-'A10'!K21</f>
        <v>-7.9643839999999999</v>
      </c>
      <c r="L20" s="75">
        <f>'A9'!L21-'A10'!L21</f>
        <v>-25.849722999999997</v>
      </c>
      <c r="M20" s="75">
        <f>'A9'!M21-'A10'!M21</f>
        <v>-49.717374999999997</v>
      </c>
      <c r="N20" s="75">
        <f>'A9'!N21-'A10'!N21</f>
        <v>-72.166083999999998</v>
      </c>
      <c r="O20" s="75">
        <f>'A9'!O21-'A10'!O21</f>
        <v>-87.406145999999993</v>
      </c>
      <c r="P20" s="75">
        <f>'A9'!P21-'A10'!P21</f>
        <v>-111.99218099999999</v>
      </c>
      <c r="Q20" s="75">
        <f>'A9'!Q21-'A10'!Q21</f>
        <v>-99.697705999999997</v>
      </c>
      <c r="R20" s="75">
        <f>'A9'!R21-'A10'!R21</f>
        <v>-112.43871200000001</v>
      </c>
      <c r="S20" s="75">
        <f>'A9'!S21-'A10'!S21</f>
        <v>-227.04478</v>
      </c>
      <c r="T20" s="75">
        <f>'A9'!T21-'A10'!T21</f>
        <v>-275.49213600000002</v>
      </c>
      <c r="U20" s="75">
        <f>'A9'!U21-'A10'!U21</f>
        <v>-310.58832900000004</v>
      </c>
      <c r="V20" s="75">
        <f>'A9'!V21-'A10'!V21</f>
        <v>-349.81805000000003</v>
      </c>
      <c r="W20" s="75">
        <f>'A9'!W21-'A10'!W21</f>
        <v>-392.585532</v>
      </c>
      <c r="X20" s="75">
        <f>'A9'!X21-'A10'!X21</f>
        <v>-471.35263100000003</v>
      </c>
      <c r="Y20" s="75">
        <f>'A9'!Y21-'A10'!Y21</f>
        <v>-496.61668099999997</v>
      </c>
      <c r="Z20" s="75">
        <f>'A9'!Z21-'A10'!Z21</f>
        <v>-606.97997000000009</v>
      </c>
      <c r="AA20" s="75">
        <f>'A9'!AA21-'A10'!AA21</f>
        <v>-647.30185899999992</v>
      </c>
      <c r="AB20" s="75">
        <f>'A9'!AB21-'A10'!AB21</f>
        <v>-566.69726200000002</v>
      </c>
      <c r="AC20" s="75">
        <f>'A9'!AC21-'A10'!AC21</f>
        <v>-867.04269800000009</v>
      </c>
      <c r="AD20" s="75">
        <f>'A9'!AD21-'A10'!AD21</f>
        <v>-5790.4602709999999</v>
      </c>
    </row>
    <row r="21" spans="1:30">
      <c r="A21" s="51" t="s">
        <v>29</v>
      </c>
      <c r="B21" s="51" t="s">
        <v>30</v>
      </c>
      <c r="C21" s="75">
        <f>'A9'!C22-'A10'!C22</f>
        <v>-13.190353</v>
      </c>
      <c r="D21" s="75">
        <f>'A9'!D22-'A10'!D22</f>
        <v>-1.0371729999999999</v>
      </c>
      <c r="E21" s="75">
        <f>'A9'!E22-'A10'!E22</f>
        <v>-0.52568700000000002</v>
      </c>
      <c r="F21" s="75">
        <f>'A9'!F22-'A10'!F22</f>
        <v>-1.129016</v>
      </c>
      <c r="G21" s="75">
        <f>'A9'!G22-'A10'!G22</f>
        <v>-8.8717059999999996</v>
      </c>
      <c r="H21" s="75">
        <f>'A9'!H22-'A10'!H22</f>
        <v>-2.6679870000000001</v>
      </c>
      <c r="I21" s="75">
        <f>'A9'!I22-'A10'!I22</f>
        <v>-11.699365999999999</v>
      </c>
      <c r="J21" s="75">
        <f>'A9'!J22-'A10'!J22</f>
        <v>-25.733180999999998</v>
      </c>
      <c r="K21" s="75">
        <f>'A9'!K22-'A10'!K22</f>
        <v>-19.82546</v>
      </c>
      <c r="L21" s="75">
        <f>'A9'!L22-'A10'!L22</f>
        <v>-70.811873000000006</v>
      </c>
      <c r="M21" s="75">
        <f>'A9'!M22-'A10'!M22</f>
        <v>-96.008078999999995</v>
      </c>
      <c r="N21" s="75">
        <f>'A9'!N22-'A10'!N22</f>
        <v>-51.373190000000001</v>
      </c>
      <c r="O21" s="75">
        <f>'A9'!O22-'A10'!O22</f>
        <v>-28.669239000000001</v>
      </c>
      <c r="P21" s="75">
        <f>'A9'!P22-'A10'!P22</f>
        <v>-10.627654</v>
      </c>
      <c r="Q21" s="75">
        <f>'A9'!Q22-'A10'!Q22</f>
        <v>-7.4723280000000001</v>
      </c>
      <c r="R21" s="75">
        <f>'A9'!R22-'A10'!R22</f>
        <v>-5.757784</v>
      </c>
      <c r="S21" s="75">
        <f>'A9'!S22-'A10'!S22</f>
        <v>-8.457414</v>
      </c>
      <c r="T21" s="75">
        <f>'A9'!T22-'A10'!T22</f>
        <v>-7.4666499999999996</v>
      </c>
      <c r="U21" s="75">
        <f>'A9'!U22-'A10'!U22</f>
        <v>-7.2281559999999994</v>
      </c>
      <c r="V21" s="75">
        <f>'A9'!V22-'A10'!V22</f>
        <v>-1.815739</v>
      </c>
      <c r="W21" s="75">
        <f>'A9'!W22-'A10'!W22</f>
        <v>-1.0877640000000002</v>
      </c>
      <c r="X21" s="75">
        <f>'A9'!X22-'A10'!X22</f>
        <v>-1.3814900000000001</v>
      </c>
      <c r="Y21" s="75">
        <f>'A9'!Y22-'A10'!Y22</f>
        <v>-0.84931500000000004</v>
      </c>
      <c r="Z21" s="75">
        <f>'A9'!Z22-'A10'!Z22</f>
        <v>-1.7211380000000001</v>
      </c>
      <c r="AA21" s="75">
        <f>'A9'!AA22-'A10'!AA22</f>
        <v>-0.54282300000000006</v>
      </c>
      <c r="AB21" s="75">
        <f>'A9'!AB22-'A10'!AB22</f>
        <v>-0.89110500000000004</v>
      </c>
      <c r="AC21" s="75">
        <f>'A9'!AC22-'A10'!AC22</f>
        <v>-0.61707699999999999</v>
      </c>
      <c r="AD21" s="75">
        <f>'A9'!AD22-'A10'!AD22</f>
        <v>-387.4587469999999</v>
      </c>
    </row>
    <row r="22" spans="1:30">
      <c r="A22" s="51" t="s">
        <v>31</v>
      </c>
      <c r="B22" s="51" t="s">
        <v>32</v>
      </c>
      <c r="C22" s="75">
        <f>'A9'!C23-'A10'!C23</f>
        <v>-1.7206350000000001</v>
      </c>
      <c r="D22" s="75">
        <f>'A9'!D23-'A10'!D23</f>
        <v>-6.9279820000000001</v>
      </c>
      <c r="E22" s="75">
        <f>'A9'!E23-'A10'!E23</f>
        <v>-28.196536999999999</v>
      </c>
      <c r="F22" s="75">
        <f>'A9'!F23-'A10'!F23</f>
        <v>-29.168872</v>
      </c>
      <c r="G22" s="75">
        <f>'A9'!G23-'A10'!G23</f>
        <v>-44.506778999999995</v>
      </c>
      <c r="H22" s="75">
        <f>'A9'!H23-'A10'!H23</f>
        <v>-65.914939000000004</v>
      </c>
      <c r="I22" s="75">
        <f>'A9'!I23-'A10'!I23</f>
        <v>-113.289616</v>
      </c>
      <c r="J22" s="75">
        <f>'A9'!J23-'A10'!J23</f>
        <v>-316.93453799999997</v>
      </c>
      <c r="K22" s="75">
        <f>'A9'!K23-'A10'!K23</f>
        <v>-710.69350399999996</v>
      </c>
      <c r="L22" s="75">
        <f>'A9'!L23-'A10'!L23</f>
        <v>-863.20846400000005</v>
      </c>
      <c r="M22" s="75">
        <f>'A9'!M23-'A10'!M23</f>
        <v>-850.00803100000007</v>
      </c>
      <c r="N22" s="75">
        <f>'A9'!N23-'A10'!N23</f>
        <v>-1215.8355469999999</v>
      </c>
      <c r="O22" s="75">
        <f>'A9'!O23-'A10'!O23</f>
        <v>-1157.132472</v>
      </c>
      <c r="P22" s="75">
        <f>'A9'!P23-'A10'!P23</f>
        <v>-1077.321983</v>
      </c>
      <c r="Q22" s="75">
        <f>'A9'!Q23-'A10'!Q23</f>
        <v>-933.68362300000001</v>
      </c>
      <c r="R22" s="75">
        <f>'A9'!R23-'A10'!R23</f>
        <v>-820.80161500000008</v>
      </c>
      <c r="S22" s="75">
        <f>'A9'!S23-'A10'!S23</f>
        <v>-1644.503929</v>
      </c>
      <c r="T22" s="75">
        <f>'A9'!T23-'A10'!T23</f>
        <v>-1604.970969</v>
      </c>
      <c r="U22" s="75">
        <f>'A9'!U23-'A10'!U23</f>
        <v>-2193.0916429999997</v>
      </c>
      <c r="V22" s="75">
        <f>'A9'!V23-'A10'!V23</f>
        <v>-3363.7743989999999</v>
      </c>
      <c r="W22" s="75">
        <f>'A9'!W23-'A10'!W23</f>
        <v>-4370.2224889999998</v>
      </c>
      <c r="X22" s="75">
        <f>'A9'!X23-'A10'!X23</f>
        <v>-4225.155925</v>
      </c>
      <c r="Y22" s="75">
        <f>'A9'!Y23-'A10'!Y23</f>
        <v>-5203.9010669999998</v>
      </c>
      <c r="Z22" s="75">
        <f>'A9'!Z23-'A10'!Z23</f>
        <v>-5176.7923539999992</v>
      </c>
      <c r="AA22" s="75">
        <f>'A9'!AA23-'A10'!AA23</f>
        <v>-4199.9230700000007</v>
      </c>
      <c r="AB22" s="75">
        <f>'A9'!AB23-'A10'!AB23</f>
        <v>-3410.3131560000002</v>
      </c>
      <c r="AC22" s="75">
        <f>'A9'!AC23-'A10'!AC23</f>
        <v>-4623.2823909999997</v>
      </c>
      <c r="AD22" s="75">
        <f>'A9'!AD23-'A10'!AD23</f>
        <v>-48251.276528999988</v>
      </c>
    </row>
    <row r="23" spans="1:30">
      <c r="A23" s="51" t="s">
        <v>33</v>
      </c>
      <c r="B23" s="51" t="s">
        <v>34</v>
      </c>
      <c r="C23" s="75">
        <f>'A9'!C24-'A10'!C24</f>
        <v>-0.46083000000000002</v>
      </c>
      <c r="D23" s="75">
        <f>'A9'!D24-'A10'!D24</f>
        <v>-1.5113840000000001</v>
      </c>
      <c r="E23" s="75">
        <f>'A9'!E24-'A10'!E24</f>
        <v>-1.8066740000000001</v>
      </c>
      <c r="F23" s="75">
        <f>'A9'!F24-'A10'!F24</f>
        <v>-1.924928</v>
      </c>
      <c r="G23" s="75">
        <f>'A9'!G24-'A10'!G24</f>
        <v>-4.0979359999999998</v>
      </c>
      <c r="H23" s="75">
        <f>'A9'!H24-'A10'!H24</f>
        <v>-11.463084</v>
      </c>
      <c r="I23" s="75">
        <f>'A9'!I24-'A10'!I24</f>
        <v>-14.755965000000002</v>
      </c>
      <c r="J23" s="75">
        <f>'A9'!J24-'A10'!J24</f>
        <v>-18.855704000000003</v>
      </c>
      <c r="K23" s="75">
        <f>'A9'!K24-'A10'!K24</f>
        <v>-40.455103000000001</v>
      </c>
      <c r="L23" s="75">
        <f>'A9'!L24-'A10'!L24</f>
        <v>-107.586484</v>
      </c>
      <c r="M23" s="75">
        <f>'A9'!M24-'A10'!M24</f>
        <v>-110.76291000000001</v>
      </c>
      <c r="N23" s="75">
        <f>'A9'!N24-'A10'!N24</f>
        <v>-164.66364899999999</v>
      </c>
      <c r="O23" s="75">
        <f>'A9'!O24-'A10'!O24</f>
        <v>-123.022125</v>
      </c>
      <c r="P23" s="75">
        <f>'A9'!P24-'A10'!P24</f>
        <v>-52.725469999999994</v>
      </c>
      <c r="Q23" s="75">
        <f>'A9'!Q24-'A10'!Q24</f>
        <v>-42.512976999999999</v>
      </c>
      <c r="R23" s="75">
        <f>'A9'!R24-'A10'!R24</f>
        <v>-34.529243999999998</v>
      </c>
      <c r="S23" s="75">
        <f>'A9'!S24-'A10'!S24</f>
        <v>-74.658437000000006</v>
      </c>
      <c r="T23" s="75">
        <f>'A9'!T24-'A10'!T24</f>
        <v>-108.33478599999999</v>
      </c>
      <c r="U23" s="75">
        <f>'A9'!U24-'A10'!U24</f>
        <v>-106.14459799999999</v>
      </c>
      <c r="V23" s="75">
        <f>'A9'!V24-'A10'!V24</f>
        <v>-87.103963999999991</v>
      </c>
      <c r="W23" s="75">
        <f>'A9'!W24-'A10'!W24</f>
        <v>-136.51944399999999</v>
      </c>
      <c r="X23" s="75">
        <f>'A9'!X24-'A10'!X24</f>
        <v>-206.93504099999998</v>
      </c>
      <c r="Y23" s="75">
        <f>'A9'!Y24-'A10'!Y24</f>
        <v>-655.83064699999989</v>
      </c>
      <c r="Z23" s="75">
        <f>'A9'!Z24-'A10'!Z24</f>
        <v>-614.19165599999997</v>
      </c>
      <c r="AA23" s="75">
        <f>'A9'!AA24-'A10'!AA24</f>
        <v>-623.38050199999998</v>
      </c>
      <c r="AB23" s="75">
        <f>'A9'!AB24-'A10'!AB24</f>
        <v>-139.75828999999999</v>
      </c>
      <c r="AC23" s="75">
        <f>'A9'!AC24-'A10'!AC24</f>
        <v>-169.39031599999998</v>
      </c>
      <c r="AD23" s="75">
        <f>'A9'!AD24-'A10'!AD24</f>
        <v>-3653.3821479999997</v>
      </c>
    </row>
    <row r="24" spans="1:30">
      <c r="A24" s="51" t="s">
        <v>35</v>
      </c>
      <c r="B24" s="51" t="s">
        <v>36</v>
      </c>
      <c r="C24" s="75">
        <f>'A9'!C25-'A10'!C25</f>
        <v>-18.965250999999999</v>
      </c>
      <c r="D24" s="75">
        <f>'A9'!D25-'A10'!D25</f>
        <v>-56.696258999999998</v>
      </c>
      <c r="E24" s="75">
        <f>'A9'!E25-'A10'!E25</f>
        <v>-89.594619000000009</v>
      </c>
      <c r="F24" s="75">
        <f>'A9'!F25-'A10'!F25</f>
        <v>-70.470621999999992</v>
      </c>
      <c r="G24" s="75">
        <f>'A9'!G25-'A10'!G25</f>
        <v>-129.28448599999999</v>
      </c>
      <c r="H24" s="75">
        <f>'A9'!H25-'A10'!H25</f>
        <v>-163.68179499999999</v>
      </c>
      <c r="I24" s="75">
        <f>'A9'!I25-'A10'!I25</f>
        <v>-454.03504699999996</v>
      </c>
      <c r="J24" s="75">
        <f>'A9'!J25-'A10'!J25</f>
        <v>-967.12839899999994</v>
      </c>
      <c r="K24" s="75">
        <f>'A9'!K25-'A10'!K25</f>
        <v>-2846.9120859999998</v>
      </c>
      <c r="L24" s="75">
        <f>'A9'!L25-'A10'!L25</f>
        <v>-4189.789041</v>
      </c>
      <c r="M24" s="75">
        <f>'A9'!M25-'A10'!M25</f>
        <v>-3900.5974900000001</v>
      </c>
      <c r="N24" s="75">
        <f>'A9'!N25-'A10'!N25</f>
        <v>-4631.5630789999996</v>
      </c>
      <c r="O24" s="75">
        <f>'A9'!O25-'A10'!O25</f>
        <v>-5178.9597650000005</v>
      </c>
      <c r="P24" s="75">
        <f>'A9'!P25-'A10'!P25</f>
        <v>-6030.2067620000007</v>
      </c>
      <c r="Q24" s="75">
        <f>'A9'!Q25-'A10'!Q25</f>
        <v>-6659.5891550000006</v>
      </c>
      <c r="R24" s="75">
        <f>'A9'!R25-'A10'!R25</f>
        <v>-5234.9675590000006</v>
      </c>
      <c r="S24" s="75">
        <f>'A9'!S25-'A10'!S25</f>
        <v>-11167.836321000001</v>
      </c>
      <c r="T24" s="75">
        <f>'A9'!T25-'A10'!T25</f>
        <v>-11608.239446000001</v>
      </c>
      <c r="U24" s="75">
        <f>'A9'!U25-'A10'!U25</f>
        <v>-11935.638359</v>
      </c>
      <c r="V24" s="75">
        <f>'A9'!V25-'A10'!V25</f>
        <v>-12342.687374000001</v>
      </c>
      <c r="W24" s="75">
        <f>'A9'!W25-'A10'!W25</f>
        <v>-12277.510224999998</v>
      </c>
      <c r="X24" s="75">
        <f>'A9'!X25-'A10'!X25</f>
        <v>-12475.287127999994</v>
      </c>
      <c r="Y24" s="75">
        <f>'A9'!Y25-'A10'!Y25</f>
        <v>-11570.570347000001</v>
      </c>
      <c r="Z24" s="75">
        <f>'A9'!Z25-'A10'!Z25</f>
        <v>-13269.210229</v>
      </c>
      <c r="AA24" s="75">
        <f>'A9'!AA25-'A10'!AA25</f>
        <v>-13484.801332000003</v>
      </c>
      <c r="AB24" s="75">
        <f>'A9'!AB25-'A10'!AB25</f>
        <v>-10812.830841999999</v>
      </c>
      <c r="AC24" s="75">
        <f>'A9'!AC25-'A10'!AC25</f>
        <v>-12641.258885000001</v>
      </c>
      <c r="AD24" s="75">
        <f>'A9'!AD25-'A10'!AD25</f>
        <v>-174208.31190299999</v>
      </c>
    </row>
    <row r="25" spans="1:30">
      <c r="A25" s="51" t="s">
        <v>37</v>
      </c>
      <c r="B25" s="51" t="s">
        <v>38</v>
      </c>
      <c r="C25" s="75">
        <f>'A9'!C26-'A10'!C26</f>
        <v>-2.6971000000000002E-2</v>
      </c>
      <c r="D25" s="75">
        <f>'A9'!D26-'A10'!D26</f>
        <v>0.24380500000000002</v>
      </c>
      <c r="E25" s="75">
        <f>'A9'!E26-'A10'!E26</f>
        <v>0.26041000000000003</v>
      </c>
      <c r="F25" s="75">
        <f>'A9'!F26-'A10'!F26</f>
        <v>-0.10305299999999999</v>
      </c>
      <c r="G25" s="75">
        <f>'A9'!G26-'A10'!G26</f>
        <v>-0.11935</v>
      </c>
      <c r="H25" s="75">
        <f>'A9'!H26-'A10'!H26</f>
        <v>-0.27223799999999998</v>
      </c>
      <c r="I25" s="75">
        <f>'A9'!I26-'A10'!I26</f>
        <v>-1.580265</v>
      </c>
      <c r="J25" s="75">
        <f>'A9'!J26-'A10'!J26</f>
        <v>0.69799999999999995</v>
      </c>
      <c r="K25" s="75">
        <f>'A9'!K26-'A10'!K26</f>
        <v>-2.5000000000008349E-4</v>
      </c>
      <c r="L25" s="75">
        <f>'A9'!L26-'A10'!L26</f>
        <v>-17.250341000000002</v>
      </c>
      <c r="M25" s="75">
        <f>'A9'!M26-'A10'!M26</f>
        <v>-128.737741</v>
      </c>
      <c r="N25" s="75">
        <f>'A9'!N26-'A10'!N26</f>
        <v>8.3578980000000005</v>
      </c>
      <c r="O25" s="75">
        <f>'A9'!O26-'A10'!O26</f>
        <v>5.6078510000000001</v>
      </c>
      <c r="P25" s="75">
        <f>'A9'!P26-'A10'!P26</f>
        <v>-0.24603799999999998</v>
      </c>
      <c r="Q25" s="75">
        <f>'A9'!Q26-'A10'!Q26</f>
        <v>-1.219754</v>
      </c>
      <c r="R25" s="75">
        <f>'A9'!R26-'A10'!R26</f>
        <v>-1.446623</v>
      </c>
      <c r="S25" s="75">
        <f>'A9'!S26-'A10'!S26</f>
        <v>-2.7323599999999999</v>
      </c>
      <c r="T25" s="75">
        <f>'A9'!T26-'A10'!T26</f>
        <v>-2.1897030000000002</v>
      </c>
      <c r="U25" s="75">
        <f>'A9'!U26-'A10'!U26</f>
        <v>-1.36303</v>
      </c>
      <c r="V25" s="75">
        <f>'A9'!V26-'A10'!V26</f>
        <v>-5.8753969999999995</v>
      </c>
      <c r="W25" s="75">
        <f>'A9'!W26-'A10'!W26</f>
        <v>-8.1318769999999994</v>
      </c>
      <c r="X25" s="75">
        <f>'A9'!X26-'A10'!X26</f>
        <v>-7.1566709999999993</v>
      </c>
      <c r="Y25" s="75">
        <f>'A9'!Y26-'A10'!Y26</f>
        <v>-3.7931770000000005</v>
      </c>
      <c r="Z25" s="75">
        <f>'A9'!Z26-'A10'!Z26</f>
        <v>-4.5371920000000001</v>
      </c>
      <c r="AA25" s="75">
        <f>'A9'!AA26-'A10'!AA26</f>
        <v>-1.8211539999999999</v>
      </c>
      <c r="AB25" s="75">
        <f>'A9'!AB26-'A10'!AB26</f>
        <v>-6.5220399999999996</v>
      </c>
      <c r="AC25" s="75">
        <f>'A9'!AC26-'A10'!AC26</f>
        <v>-8.7528649999999999</v>
      </c>
      <c r="AD25" s="75">
        <f>'A9'!AD26-'A10'!AD26</f>
        <v>-188.710126</v>
      </c>
    </row>
    <row r="26" spans="1:30">
      <c r="A26" s="51" t="s">
        <v>39</v>
      </c>
      <c r="B26" s="51" t="s">
        <v>40</v>
      </c>
      <c r="C26" s="75">
        <f>'A9'!C27-'A10'!C27</f>
        <v>-8.4290000000000007E-3</v>
      </c>
      <c r="D26" s="75">
        <f>'A9'!D27-'A10'!D27</f>
        <v>-7.2059999999999997E-3</v>
      </c>
      <c r="E26" s="75">
        <f>'A9'!E27-'A10'!E27</f>
        <v>-3.4421000000000007E-2</v>
      </c>
      <c r="F26" s="75">
        <f>'A9'!F27-'A10'!F27</f>
        <v>-3.1772000000000002E-2</v>
      </c>
      <c r="G26" s="75">
        <f>'A9'!G27-'A10'!G27</f>
        <v>-0.135633</v>
      </c>
      <c r="H26" s="75">
        <f>'A9'!H27-'A10'!H27</f>
        <v>-8.4396000000000013E-2</v>
      </c>
      <c r="I26" s="75">
        <f>'A9'!I27-'A10'!I27</f>
        <v>-1.007131</v>
      </c>
      <c r="J26" s="75">
        <f>'A9'!J27-'A10'!J27</f>
        <v>-0.46600799999999998</v>
      </c>
      <c r="K26" s="75">
        <f>'A9'!K27-'A10'!K27</f>
        <v>-0.347856</v>
      </c>
      <c r="L26" s="75">
        <f>'A9'!L27-'A10'!L27</f>
        <v>-3.6800220000000001</v>
      </c>
      <c r="M26" s="75">
        <f>'A9'!M27-'A10'!M27</f>
        <v>-10.179104000000001</v>
      </c>
      <c r="N26" s="75">
        <f>'A9'!N27-'A10'!N27</f>
        <v>-23.172011000000001</v>
      </c>
      <c r="O26" s="75">
        <f>'A9'!O27-'A10'!O27</f>
        <v>-25.672598999999998</v>
      </c>
      <c r="P26" s="75">
        <f>'A9'!P27-'A10'!P27</f>
        <v>-29.938314000000002</v>
      </c>
      <c r="Q26" s="75">
        <f>'A9'!Q27-'A10'!Q27</f>
        <v>-16.799277999999997</v>
      </c>
      <c r="R26" s="75">
        <f>'A9'!R27-'A10'!R27</f>
        <v>-13.717228</v>
      </c>
      <c r="S26" s="75">
        <f>'A9'!S27-'A10'!S27</f>
        <v>-50.648127000000002</v>
      </c>
      <c r="T26" s="75">
        <f>'A9'!T27-'A10'!T27</f>
        <v>-46.145071999999999</v>
      </c>
      <c r="U26" s="75">
        <f>'A9'!U27-'A10'!U27</f>
        <v>-35.828043999999998</v>
      </c>
      <c r="V26" s="75">
        <f>'A9'!V27-'A10'!V27</f>
        <v>-42.292901000000001</v>
      </c>
      <c r="W26" s="75">
        <f>'A9'!W27-'A10'!W27</f>
        <v>-71.696726000000012</v>
      </c>
      <c r="X26" s="75">
        <f>'A9'!X27-'A10'!X27</f>
        <v>-78.914084999999986</v>
      </c>
      <c r="Y26" s="75">
        <f>'A9'!Y27-'A10'!Y27</f>
        <v>-88.36403399999999</v>
      </c>
      <c r="Z26" s="75">
        <f>'A9'!Z27-'A10'!Z27</f>
        <v>-101.28330099999999</v>
      </c>
      <c r="AA26" s="75">
        <f>'A9'!AA27-'A10'!AA27</f>
        <v>-100.906313</v>
      </c>
      <c r="AB26" s="75">
        <f>'A9'!AB27-'A10'!AB27</f>
        <v>-136.74569099999999</v>
      </c>
      <c r="AC26" s="75">
        <f>'A9'!AC27-'A10'!AC27</f>
        <v>-223.08031600000001</v>
      </c>
      <c r="AD26" s="75">
        <f>'A9'!AD27-'A10'!AD27</f>
        <v>-1101.1860180000001</v>
      </c>
    </row>
    <row r="27" spans="1:30">
      <c r="A27" s="51" t="s">
        <v>41</v>
      </c>
      <c r="B27" s="51" t="s">
        <v>42</v>
      </c>
      <c r="C27" s="75">
        <f>'A9'!C28-'A10'!C28</f>
        <v>-3.6429809999999998</v>
      </c>
      <c r="D27" s="75">
        <f>'A9'!D28-'A10'!D28</f>
        <v>-9.4863410000000012</v>
      </c>
      <c r="E27" s="75">
        <f>'A9'!E28-'A10'!E28</f>
        <v>-11.346970000000001</v>
      </c>
      <c r="F27" s="75">
        <f>'A9'!F28-'A10'!F28</f>
        <v>-11.845155999999999</v>
      </c>
      <c r="G27" s="75">
        <f>'A9'!G28-'A10'!G28</f>
        <v>-17.415454</v>
      </c>
      <c r="H27" s="75">
        <f>'A9'!H28-'A10'!H28</f>
        <v>-19.293594000000002</v>
      </c>
      <c r="I27" s="75">
        <f>'A9'!I28-'A10'!I28</f>
        <v>-71.488781000000003</v>
      </c>
      <c r="J27" s="75">
        <f>'A9'!J28-'A10'!J28</f>
        <v>-81.054679999999991</v>
      </c>
      <c r="K27" s="75">
        <f>'A9'!K28-'A10'!K28</f>
        <v>-75.419560000000004</v>
      </c>
      <c r="L27" s="75">
        <f>'A9'!L28-'A10'!L28</f>
        <v>-125.75188299999999</v>
      </c>
      <c r="M27" s="75">
        <f>'A9'!M28-'A10'!M28</f>
        <v>-201.33837000000003</v>
      </c>
      <c r="N27" s="75">
        <f>'A9'!N28-'A10'!N28</f>
        <v>-615.93549100000007</v>
      </c>
      <c r="O27" s="75">
        <f>'A9'!O28-'A10'!O28</f>
        <v>-1226.580213</v>
      </c>
      <c r="P27" s="75">
        <f>'A9'!P28-'A10'!P28</f>
        <v>-1371.0352659999999</v>
      </c>
      <c r="Q27" s="75">
        <f>'A9'!Q28-'A10'!Q28</f>
        <v>-964.35618599999998</v>
      </c>
      <c r="R27" s="75">
        <f>'A9'!R28-'A10'!R28</f>
        <v>-911.09849499999996</v>
      </c>
      <c r="S27" s="75">
        <f>'A9'!S28-'A10'!S28</f>
        <v>-1818.6115359999999</v>
      </c>
      <c r="T27" s="75">
        <f>'A9'!T28-'A10'!T28</f>
        <v>-1506.9131440000001</v>
      </c>
      <c r="U27" s="75">
        <f>'A9'!U28-'A10'!U28</f>
        <v>-2368.661517</v>
      </c>
      <c r="V27" s="75">
        <f>'A9'!V28-'A10'!V28</f>
        <v>-1706.0959329999998</v>
      </c>
      <c r="W27" s="75">
        <f>'A9'!W28-'A10'!W28</f>
        <v>-2077.0882699999997</v>
      </c>
      <c r="X27" s="75">
        <f>'A9'!X28-'A10'!X28</f>
        <v>-2423.8246589999999</v>
      </c>
      <c r="Y27" s="75">
        <f>'A9'!Y28-'A10'!Y28</f>
        <v>-2223.8139470000001</v>
      </c>
      <c r="Z27" s="75">
        <f>'A9'!Z28-'A10'!Z28</f>
        <v>-1971.5707010000001</v>
      </c>
      <c r="AA27" s="75">
        <f>'A9'!AA28-'A10'!AA28</f>
        <v>-2535.8678169999998</v>
      </c>
      <c r="AB27" s="75">
        <f>'A9'!AB28-'A10'!AB28</f>
        <v>-3467.2091720000003</v>
      </c>
      <c r="AC27" s="75">
        <f>'A9'!AC28-'A10'!AC28</f>
        <v>-6296.343981</v>
      </c>
      <c r="AD27" s="75">
        <f>'A9'!AD28-'A10'!AD28</f>
        <v>-34113.090098000001</v>
      </c>
    </row>
    <row r="28" spans="1:30">
      <c r="A28" s="51" t="s">
        <v>43</v>
      </c>
      <c r="B28" s="51" t="s">
        <v>44</v>
      </c>
      <c r="C28" s="75">
        <f>'A9'!C29-'A10'!C29</f>
        <v>-14.640150999999999</v>
      </c>
      <c r="D28" s="75">
        <f>'A9'!D29-'A10'!D29</f>
        <v>-27.137223000000002</v>
      </c>
      <c r="E28" s="75">
        <f>'A9'!E29-'A10'!E29</f>
        <v>-36.001843000000001</v>
      </c>
      <c r="F28" s="75">
        <f>'A9'!F29-'A10'!F29</f>
        <v>-73.158974999999998</v>
      </c>
      <c r="G28" s="75">
        <f>'A9'!G29-'A10'!G29</f>
        <v>-72.575658000000004</v>
      </c>
      <c r="H28" s="75">
        <f>'A9'!H29-'A10'!H29</f>
        <v>-81.829361000000006</v>
      </c>
      <c r="I28" s="75">
        <f>'A9'!I29-'A10'!I29</f>
        <v>-76.174143000000001</v>
      </c>
      <c r="J28" s="75">
        <f>'A9'!J29-'A10'!J29</f>
        <v>-98.070501000000007</v>
      </c>
      <c r="K28" s="75">
        <f>'A9'!K29-'A10'!K29</f>
        <v>-89.786373999999995</v>
      </c>
      <c r="L28" s="75">
        <f>'A9'!L29-'A10'!L29</f>
        <v>-74.90805300000001</v>
      </c>
      <c r="M28" s="75">
        <f>'A9'!M29-'A10'!M29</f>
        <v>-80.543133999999995</v>
      </c>
      <c r="N28" s="75">
        <f>'A9'!N29-'A10'!N29</f>
        <v>-91.696796000000006</v>
      </c>
      <c r="O28" s="75">
        <f>'A9'!O29-'A10'!O29</f>
        <v>-273.98263600000001</v>
      </c>
      <c r="P28" s="75">
        <f>'A9'!P29-'A10'!P29</f>
        <v>-549.43028199999992</v>
      </c>
      <c r="Q28" s="75">
        <f>'A9'!Q29-'A10'!Q29</f>
        <v>-473.890016</v>
      </c>
      <c r="R28" s="75">
        <f>'A9'!R29-'A10'!R29</f>
        <v>-320.72661300000004</v>
      </c>
      <c r="S28" s="75">
        <f>'A9'!S29-'A10'!S29</f>
        <v>-693.38944500000002</v>
      </c>
      <c r="T28" s="75">
        <f>'A9'!T29-'A10'!T29</f>
        <v>-572.23797300000001</v>
      </c>
      <c r="U28" s="75">
        <f>'A9'!U29-'A10'!U29</f>
        <v>-594.41644900000006</v>
      </c>
      <c r="V28" s="75">
        <f>'A9'!V29-'A10'!V29</f>
        <v>-640.81287199999997</v>
      </c>
      <c r="W28" s="75">
        <f>'A9'!W29-'A10'!W29</f>
        <v>-597.31140499999958</v>
      </c>
      <c r="X28" s="75">
        <f>'A9'!X29-'A10'!X29</f>
        <v>-534.22381400000006</v>
      </c>
      <c r="Y28" s="75">
        <f>'A9'!Y29-'A10'!Y29</f>
        <v>-521.55953099999999</v>
      </c>
      <c r="Z28" s="75">
        <f>'A9'!Z29-'A10'!Z29</f>
        <v>-477.21243299999992</v>
      </c>
      <c r="AA28" s="75">
        <f>'A9'!AA29-'A10'!AA29</f>
        <v>-573.82591300000001</v>
      </c>
      <c r="AB28" s="75">
        <f>'A9'!AB29-'A10'!AB29</f>
        <v>-116.60041099999999</v>
      </c>
      <c r="AC28" s="75">
        <f>'A9'!AC29-'A10'!AC29</f>
        <v>-61.030726000000008</v>
      </c>
      <c r="AD28" s="75">
        <f>'A9'!AD29-'A10'!AD29</f>
        <v>-7817.1727309999987</v>
      </c>
    </row>
    <row r="29" spans="1:30">
      <c r="A29" s="51" t="s">
        <v>45</v>
      </c>
      <c r="B29" s="51" t="s">
        <v>46</v>
      </c>
      <c r="C29" s="75">
        <f>'A9'!C30-'A10'!C30</f>
        <v>-0.72752600000000001</v>
      </c>
      <c r="D29" s="75">
        <f>'A9'!D30-'A10'!D30</f>
        <v>-1.2520500000000001</v>
      </c>
      <c r="E29" s="75">
        <f>'A9'!E30-'A10'!E30</f>
        <v>-2.014103</v>
      </c>
      <c r="F29" s="75">
        <f>'A9'!F30-'A10'!F30</f>
        <v>-3.0767060000000002</v>
      </c>
      <c r="G29" s="75">
        <f>'A9'!G30-'A10'!G30</f>
        <v>-3.8674760000000004</v>
      </c>
      <c r="H29" s="75">
        <f>'A9'!H30-'A10'!H30</f>
        <v>-7.7709999999999999</v>
      </c>
      <c r="I29" s="75">
        <f>'A9'!I30-'A10'!I30</f>
        <v>-8.5856910000000006</v>
      </c>
      <c r="J29" s="75">
        <f>'A9'!J30-'A10'!J30</f>
        <v>-15.115074999999999</v>
      </c>
      <c r="K29" s="75">
        <f>'A9'!K30-'A10'!K30</f>
        <v>-17.156383000000002</v>
      </c>
      <c r="L29" s="75">
        <f>'A9'!L30-'A10'!L30</f>
        <v>-32.987845</v>
      </c>
      <c r="M29" s="75">
        <f>'A9'!M30-'A10'!M30</f>
        <v>-44.104100000000003</v>
      </c>
      <c r="N29" s="75">
        <f>'A9'!N30-'A10'!N30</f>
        <v>-67.138882000000009</v>
      </c>
      <c r="O29" s="75">
        <f>'A9'!O30-'A10'!O30</f>
        <v>-80.159517999999991</v>
      </c>
      <c r="P29" s="75">
        <f>'A9'!P30-'A10'!P30</f>
        <v>-92.149287000000001</v>
      </c>
      <c r="Q29" s="75">
        <f>'A9'!Q30-'A10'!Q30</f>
        <v>-102.29925999999999</v>
      </c>
      <c r="R29" s="75">
        <f>'A9'!R30-'A10'!R30</f>
        <v>-77.743219999999994</v>
      </c>
      <c r="S29" s="75">
        <f>'A9'!S30-'A10'!S30</f>
        <v>-170.841858</v>
      </c>
      <c r="T29" s="75">
        <f>'A9'!T30-'A10'!T30</f>
        <v>-179.45746800000001</v>
      </c>
      <c r="U29" s="75">
        <f>'A9'!U30-'A10'!U30</f>
        <v>-196.572317</v>
      </c>
      <c r="V29" s="75">
        <f>'A9'!V30-'A10'!V30</f>
        <v>-216.79101700000001</v>
      </c>
      <c r="W29" s="75">
        <f>'A9'!W30-'A10'!W30</f>
        <v>-220.02316600000003</v>
      </c>
      <c r="X29" s="75">
        <f>'A9'!X30-'A10'!X30</f>
        <v>-255.06358799999992</v>
      </c>
      <c r="Y29" s="75">
        <f>'A9'!Y30-'A10'!Y30</f>
        <v>-307.10584399999999</v>
      </c>
      <c r="Z29" s="75">
        <f>'A9'!Z30-'A10'!Z30</f>
        <v>-320.03975999999989</v>
      </c>
      <c r="AA29" s="75">
        <f>'A9'!AA30-'A10'!AA30</f>
        <v>-352.62299999999999</v>
      </c>
      <c r="AB29" s="75">
        <f>'A9'!AB30-'A10'!AB30</f>
        <v>-335.39535599999994</v>
      </c>
      <c r="AC29" s="75">
        <f>'A9'!AC30-'A10'!AC30</f>
        <v>-470.65254200000004</v>
      </c>
      <c r="AD29" s="75">
        <f>'A9'!AD30-'A10'!AD30</f>
        <v>-3580.7140380000001</v>
      </c>
    </row>
    <row r="30" spans="1:30">
      <c r="A30" s="51" t="s">
        <v>47</v>
      </c>
      <c r="B30" s="51" t="s">
        <v>48</v>
      </c>
      <c r="C30" s="75">
        <f>'A9'!C31-'A10'!C31</f>
        <v>-5.2104379999999999</v>
      </c>
      <c r="D30" s="75">
        <f>'A9'!D31-'A10'!D31</f>
        <v>-7.8827829999999999</v>
      </c>
      <c r="E30" s="75">
        <f>'A9'!E31-'A10'!E31</f>
        <v>-11.675357</v>
      </c>
      <c r="F30" s="75">
        <f>'A9'!F31-'A10'!F31</f>
        <v>-14.714043</v>
      </c>
      <c r="G30" s="75">
        <f>'A9'!G31-'A10'!G31</f>
        <v>-23.844805999999998</v>
      </c>
      <c r="H30" s="75">
        <f>'A9'!H31-'A10'!H31</f>
        <v>-28.874988999999999</v>
      </c>
      <c r="I30" s="75">
        <f>'A9'!I31-'A10'!I31</f>
        <v>-44.930549999999997</v>
      </c>
      <c r="J30" s="75">
        <f>'A9'!J31-'A10'!J31</f>
        <v>-47.701651999999996</v>
      </c>
      <c r="K30" s="75">
        <f>'A9'!K31-'A10'!K31</f>
        <v>-50.408838000000003</v>
      </c>
      <c r="L30" s="75">
        <f>'A9'!L31-'A10'!L31</f>
        <v>-51.240989999999996</v>
      </c>
      <c r="M30" s="75">
        <f>'A9'!M31-'A10'!M31</f>
        <v>-52.212463</v>
      </c>
      <c r="N30" s="75">
        <f>'A9'!N31-'A10'!N31</f>
        <v>-60.338293</v>
      </c>
      <c r="O30" s="75">
        <f>'A9'!O31-'A10'!O31</f>
        <v>-63.519210999999999</v>
      </c>
      <c r="P30" s="75">
        <f>'A9'!P31-'A10'!P31</f>
        <v>-63.885813999999996</v>
      </c>
      <c r="Q30" s="75">
        <f>'A9'!Q31-'A10'!Q31</f>
        <v>-47.935984999999995</v>
      </c>
      <c r="R30" s="75">
        <f>'A9'!R31-'A10'!R31</f>
        <v>-40.619979000000001</v>
      </c>
      <c r="S30" s="75">
        <f>'A9'!S31-'A10'!S31</f>
        <v>-94.162115</v>
      </c>
      <c r="T30" s="75">
        <f>'A9'!T31-'A10'!T31</f>
        <v>-109.136809</v>
      </c>
      <c r="U30" s="75">
        <f>'A9'!U31-'A10'!U31</f>
        <v>-116.87194599999999</v>
      </c>
      <c r="V30" s="75">
        <f>'A9'!V31-'A10'!V31</f>
        <v>-122.031257</v>
      </c>
      <c r="W30" s="75">
        <f>'A9'!W31-'A10'!W31</f>
        <v>-154.01320800000002</v>
      </c>
      <c r="X30" s="75">
        <f>'A9'!X31-'A10'!X31</f>
        <v>-135.91752099999991</v>
      </c>
      <c r="Y30" s="75">
        <f>'A9'!Y31-'A10'!Y31</f>
        <v>-114.73910299999999</v>
      </c>
      <c r="Z30" s="75">
        <f>'A9'!Z31-'A10'!Z31</f>
        <v>-105.62548800000002</v>
      </c>
      <c r="AA30" s="75">
        <f>'A9'!AA31-'A10'!AA31</f>
        <v>-108.16387399999999</v>
      </c>
      <c r="AB30" s="75">
        <f>'A9'!AB31-'A10'!AB31</f>
        <v>-69.487783000000007</v>
      </c>
      <c r="AC30" s="75">
        <f>'A9'!AC31-'A10'!AC31</f>
        <v>-85.246793999999994</v>
      </c>
      <c r="AD30" s="75">
        <f>'A9'!AD31-'A10'!AD31</f>
        <v>-1830.3920889999999</v>
      </c>
    </row>
    <row r="31" spans="1:30">
      <c r="A31" s="51" t="s">
        <v>49</v>
      </c>
      <c r="B31" s="51" t="s">
        <v>50</v>
      </c>
      <c r="C31" s="75">
        <f>'A9'!C32-'A10'!C32</f>
        <v>-0.14996500000000001</v>
      </c>
      <c r="D31" s="75">
        <f>'A9'!D32-'A10'!D32</f>
        <v>-0.23045599999999999</v>
      </c>
      <c r="E31" s="75">
        <f>'A9'!E32-'A10'!E32</f>
        <v>-0.93324099999999999</v>
      </c>
      <c r="F31" s="75">
        <f>'A9'!F32-'A10'!F32</f>
        <v>-0.74199799999999994</v>
      </c>
      <c r="G31" s="75">
        <f>'A9'!G32-'A10'!G32</f>
        <v>-0.75158599999999998</v>
      </c>
      <c r="H31" s="75">
        <f>'A9'!H32-'A10'!H32</f>
        <v>-0.74108700000000005</v>
      </c>
      <c r="I31" s="75">
        <f>'A9'!I32-'A10'!I32</f>
        <v>-1.6554679999999999</v>
      </c>
      <c r="J31" s="75">
        <f>'A9'!J32-'A10'!J32</f>
        <v>-2.2792859999999999</v>
      </c>
      <c r="K31" s="75">
        <f>'A9'!K32-'A10'!K32</f>
        <v>-2.9165380000000001</v>
      </c>
      <c r="L31" s="75">
        <f>'A9'!L32-'A10'!L32</f>
        <v>-6.0063719999999998</v>
      </c>
      <c r="M31" s="75">
        <f>'A9'!M32-'A10'!M32</f>
        <v>-7.2147560000000004</v>
      </c>
      <c r="N31" s="75">
        <f>'A9'!N32-'A10'!N32</f>
        <v>-10.064287</v>
      </c>
      <c r="O31" s="75">
        <f>'A9'!O32-'A10'!O32</f>
        <v>-10.965393000000001</v>
      </c>
      <c r="P31" s="75">
        <f>'A9'!P32-'A10'!P32</f>
        <v>-15.817516000000001</v>
      </c>
      <c r="Q31" s="75">
        <f>'A9'!Q32-'A10'!Q32</f>
        <v>-11.927296</v>
      </c>
      <c r="R31" s="75">
        <f>'A9'!R32-'A10'!R32</f>
        <v>-10.642797999999999</v>
      </c>
      <c r="S31" s="75">
        <f>'A9'!S32-'A10'!S32</f>
        <v>-20.528962</v>
      </c>
      <c r="T31" s="75">
        <f>'A9'!T32-'A10'!T32</f>
        <v>-25.551158999999998</v>
      </c>
      <c r="U31" s="75">
        <f>'A9'!U32-'A10'!U32</f>
        <v>-21.351476000000002</v>
      </c>
      <c r="V31" s="75">
        <f>'A9'!V32-'A10'!V32</f>
        <v>-25.385311000000002</v>
      </c>
      <c r="W31" s="75">
        <f>'A9'!W32-'A10'!W32</f>
        <v>-30.413855000000002</v>
      </c>
      <c r="X31" s="75">
        <f>'A9'!X32-'A10'!X32</f>
        <v>-25.533551999999997</v>
      </c>
      <c r="Y31" s="75">
        <f>'A9'!Y32-'A10'!Y32</f>
        <v>-27.507892000000005</v>
      </c>
      <c r="Z31" s="75">
        <f>'A9'!Z32-'A10'!Z32</f>
        <v>-29.315647999999999</v>
      </c>
      <c r="AA31" s="75">
        <f>'A9'!AA32-'A10'!AA32</f>
        <v>-28.639142</v>
      </c>
      <c r="AB31" s="75">
        <f>'A9'!AB32-'A10'!AB32</f>
        <v>-24.949010999999999</v>
      </c>
      <c r="AC31" s="75">
        <f>'A9'!AC32-'A10'!AC32</f>
        <v>-27.073276</v>
      </c>
      <c r="AD31" s="75">
        <f>'A9'!AD32-'A10'!AD32</f>
        <v>-369.287327</v>
      </c>
    </row>
    <row r="32" spans="1:30">
      <c r="A32" s="51" t="s">
        <v>51</v>
      </c>
      <c r="B32" s="51" t="s">
        <v>52</v>
      </c>
      <c r="C32" s="75">
        <f>'A9'!C33-'A10'!C33</f>
        <v>-1.378385</v>
      </c>
      <c r="D32" s="75">
        <f>'A9'!D33-'A10'!D33</f>
        <v>-3.1597439999999999</v>
      </c>
      <c r="E32" s="75">
        <f>'A9'!E33-'A10'!E33</f>
        <v>-8.1745479999999997</v>
      </c>
      <c r="F32" s="75">
        <f>'A9'!F33-'A10'!F33</f>
        <v>-9.5689089999999997</v>
      </c>
      <c r="G32" s="75">
        <f>'A9'!G33-'A10'!G33</f>
        <v>-5.783569</v>
      </c>
      <c r="H32" s="75">
        <f>'A9'!H33-'A10'!H33</f>
        <v>-8.1439719999999998</v>
      </c>
      <c r="I32" s="75">
        <f>'A9'!I33-'A10'!I33</f>
        <v>-7.7949920000000006</v>
      </c>
      <c r="J32" s="75">
        <f>'A9'!J33-'A10'!J33</f>
        <v>-19.324553999999999</v>
      </c>
      <c r="K32" s="75">
        <f>'A9'!K33-'A10'!K33</f>
        <v>-28.644894000000001</v>
      </c>
      <c r="L32" s="75">
        <f>'A9'!L33-'A10'!L33</f>
        <v>-48.456391999999994</v>
      </c>
      <c r="M32" s="75">
        <f>'A9'!M33-'A10'!M33</f>
        <v>-93.236165</v>
      </c>
      <c r="N32" s="75">
        <f>'A9'!N33-'A10'!N33</f>
        <v>-150.486437</v>
      </c>
      <c r="O32" s="75">
        <f>'A9'!O33-'A10'!O33</f>
        <v>-150.03820899999999</v>
      </c>
      <c r="P32" s="75">
        <f>'A9'!P33-'A10'!P33</f>
        <v>-168.623197</v>
      </c>
      <c r="Q32" s="75">
        <f>'A9'!Q33-'A10'!Q33</f>
        <v>-173.41740899999999</v>
      </c>
      <c r="R32" s="75">
        <f>'A9'!R33-'A10'!R33</f>
        <v>-1236.0002770000001</v>
      </c>
      <c r="S32" s="75">
        <f>'A9'!S33-'A10'!S33</f>
        <v>-261.06629699999996</v>
      </c>
      <c r="T32" s="75">
        <f>'A9'!T33-'A10'!T33</f>
        <v>-281.66878300000002</v>
      </c>
      <c r="U32" s="75">
        <f>'A9'!U33-'A10'!U33</f>
        <v>-375.47093999999998</v>
      </c>
      <c r="V32" s="75">
        <f>'A9'!V33-'A10'!V33</f>
        <v>-515.5424999999999</v>
      </c>
      <c r="W32" s="75">
        <f>'A9'!W33-'A10'!W33</f>
        <v>-476.36332600000003</v>
      </c>
      <c r="X32" s="75">
        <f>'A9'!X33-'A10'!X33</f>
        <v>-431.17410199999995</v>
      </c>
      <c r="Y32" s="75">
        <f>'A9'!Y33-'A10'!Y33</f>
        <v>-468.56294700000007</v>
      </c>
      <c r="Z32" s="75">
        <f>'A9'!Z33-'A10'!Z33</f>
        <v>-522.25522099999989</v>
      </c>
      <c r="AA32" s="75">
        <f>'A9'!AA33-'A10'!AA33</f>
        <v>-665.55557199999998</v>
      </c>
      <c r="AB32" s="75">
        <f>'A9'!AB33-'A10'!AB33</f>
        <v>-616.23595499999999</v>
      </c>
      <c r="AC32" s="75">
        <f>'A9'!AC33-'A10'!AC33</f>
        <v>-822.61794000000009</v>
      </c>
      <c r="AD32" s="75">
        <f>'A9'!AD33-'A10'!AD33</f>
        <v>-7548.7452359999997</v>
      </c>
    </row>
    <row r="33" spans="1:30">
      <c r="B33" s="51" t="s">
        <v>53</v>
      </c>
      <c r="C33" s="75">
        <f>'A9'!C34-'A10'!C34</f>
        <v>-119.725116</v>
      </c>
      <c r="D33" s="75">
        <f>'A9'!D34-'A10'!D34</f>
        <v>-238.265747</v>
      </c>
      <c r="E33" s="75">
        <f>'A9'!E34-'A10'!E34</f>
        <v>-470.37991199999999</v>
      </c>
      <c r="F33" s="75">
        <f>'A9'!F34-'A10'!F34</f>
        <v>-476.70801700000004</v>
      </c>
      <c r="G33" s="75">
        <f>'A9'!G34-'A10'!G34</f>
        <v>-633.25919999999996</v>
      </c>
      <c r="H33" s="75">
        <f>'A9'!H34-'A10'!H34</f>
        <v>-878.91563399999995</v>
      </c>
      <c r="I33" s="75">
        <f>'A9'!I34-'A10'!I34</f>
        <v>-1660.263058</v>
      </c>
      <c r="J33" s="75">
        <f>'A9'!J34-'A10'!J34</f>
        <v>-2865.378956</v>
      </c>
      <c r="K33" s="75">
        <f>'A9'!K34-'A10'!K34</f>
        <v>-5518.4832280000001</v>
      </c>
      <c r="L33" s="75">
        <f>'A9'!L34-'A10'!L34</f>
        <v>-8599.7056169999996</v>
      </c>
      <c r="M33" s="75">
        <f>'A9'!M34-'A10'!M34</f>
        <v>-9971.594513</v>
      </c>
      <c r="N33" s="75">
        <f>'A9'!N34-'A10'!N34</f>
        <v>-13945.604271</v>
      </c>
      <c r="O33" s="75">
        <f>'A9'!O34-'A10'!O34</f>
        <v>-16547.992699999999</v>
      </c>
      <c r="P33" s="75">
        <f>'A9'!P34-'A10'!P34</f>
        <v>-19468.373194</v>
      </c>
      <c r="Q33" s="75">
        <f>'A9'!Q34-'A10'!Q34</f>
        <v>-19726.328357000002</v>
      </c>
      <c r="R33" s="75">
        <f>'A9'!R34-'A10'!R34</f>
        <v>-25296.718525000004</v>
      </c>
      <c r="S33" s="75">
        <f>'A9'!S34-'A10'!S34</f>
        <v>-47548.407162999989</v>
      </c>
      <c r="T33" s="75">
        <f>'A9'!T34-'A10'!T34</f>
        <v>-49975.587444000012</v>
      </c>
      <c r="U33" s="75">
        <f>'A9'!U34-'A10'!U34</f>
        <v>-51444.861042000004</v>
      </c>
      <c r="V33" s="75">
        <f>'A9'!V34-'A10'!V34</f>
        <v>-54795.538099000005</v>
      </c>
      <c r="W33" s="75">
        <f>'A9'!W34-'A10'!W34</f>
        <v>-52756.273225000012</v>
      </c>
      <c r="X33" s="75">
        <f>'A9'!X34-'A10'!X34</f>
        <v>-51035.492295999989</v>
      </c>
      <c r="Y33" s="75">
        <f>'A9'!Y34-'A10'!Y34</f>
        <v>-47874.161007999995</v>
      </c>
      <c r="Z33" s="75">
        <f>'A9'!Z34-'A10'!Z34</f>
        <v>-50017.149436000007</v>
      </c>
      <c r="AA33" s="75">
        <f>'A9'!AA34-'A10'!AA34</f>
        <v>-48676.073411000005</v>
      </c>
      <c r="AB33" s="75">
        <f>'A9'!AB34-'A10'!AB34</f>
        <v>-38913.845531000021</v>
      </c>
      <c r="AC33" s="75">
        <f>'A9'!AC34-'A10'!AC34</f>
        <v>-50456.285705000031</v>
      </c>
      <c r="AD33" s="75">
        <f>'A9'!AD34-'A10'!AD34</f>
        <v>-669911.37040499994</v>
      </c>
    </row>
    <row r="34" spans="1:30">
      <c r="I34" s="55"/>
      <c r="J34" s="55"/>
      <c r="K34" s="55"/>
      <c r="L34" s="55"/>
      <c r="M34" s="55"/>
      <c r="N34" s="55"/>
      <c r="O34" s="55"/>
      <c r="P34" s="55"/>
      <c r="Q34" s="55"/>
      <c r="R34" s="55"/>
      <c r="S34" s="55"/>
      <c r="T34" s="55"/>
      <c r="U34" s="55"/>
      <c r="V34" s="55"/>
      <c r="W34" s="55"/>
      <c r="X34" s="55"/>
      <c r="Y34" s="55"/>
      <c r="Z34" s="55"/>
      <c r="AA34" s="55"/>
      <c r="AB34" s="55"/>
      <c r="AC34" s="55"/>
      <c r="AD34" s="55"/>
    </row>
    <row r="35" spans="1:30" ht="14" thickBot="1">
      <c r="A35" s="60"/>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row>
    <row r="36" spans="1:30" ht="14" thickTop="1">
      <c r="A36" s="143" t="s">
        <v>506</v>
      </c>
      <c r="B36" s="139"/>
      <c r="C36" s="139"/>
      <c r="D36" s="139"/>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row>
  </sheetData>
  <mergeCells count="4">
    <mergeCell ref="A2:AD2"/>
    <mergeCell ref="A3:AD3"/>
    <mergeCell ref="C6:AD6"/>
    <mergeCell ref="A36:AD36"/>
  </mergeCells>
  <hyperlinks>
    <hyperlink ref="A1" location="ÍNDICE!A1" display="ÍNDICE" xr:uid="{00000000-0004-0000-0F00-000000000000}"/>
  </hyperlinks>
  <pageMargins left="0.75" right="0.75" top="1" bottom="1" header="0" footer="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78448-C662-B34C-865E-AA45403FEC75}">
  <dimension ref="A1:M83"/>
  <sheetViews>
    <sheetView zoomScaleNormal="100" workbookViewId="0"/>
  </sheetViews>
  <sheetFormatPr baseColWidth="10" defaultColWidth="11.5" defaultRowHeight="13"/>
  <cols>
    <col min="1" max="1" width="11.83203125" style="109" customWidth="1"/>
    <col min="2" max="4" width="2.83203125" style="109" customWidth="1"/>
    <col min="5" max="6" width="2.6640625" style="109" customWidth="1"/>
    <col min="7" max="16384" width="11.5" style="109"/>
  </cols>
  <sheetData>
    <row r="1" spans="1:13" ht="16">
      <c r="A1" s="146" t="s">
        <v>60</v>
      </c>
    </row>
    <row r="2" spans="1:13">
      <c r="B2" s="147"/>
      <c r="D2" s="147"/>
      <c r="E2" s="147"/>
      <c r="F2" s="147"/>
      <c r="H2" s="147"/>
      <c r="I2" s="147"/>
      <c r="K2" s="147" t="s">
        <v>106</v>
      </c>
    </row>
    <row r="3" spans="1:13">
      <c r="A3" s="107"/>
      <c r="B3" s="107"/>
      <c r="C3" s="107"/>
      <c r="D3" s="107"/>
      <c r="E3" s="107"/>
      <c r="F3" s="107"/>
      <c r="G3" s="107"/>
      <c r="H3" s="107"/>
      <c r="I3" s="107"/>
      <c r="J3" s="107"/>
      <c r="K3" s="107"/>
      <c r="L3" s="107"/>
      <c r="M3" s="107"/>
    </row>
    <row r="4" spans="1:13">
      <c r="A4" s="107" t="s">
        <v>105</v>
      </c>
      <c r="B4" s="107"/>
      <c r="C4" s="107"/>
      <c r="D4" s="107"/>
      <c r="E4" s="107"/>
      <c r="F4" s="107"/>
      <c r="G4" s="107"/>
      <c r="H4" s="107"/>
      <c r="I4" s="107"/>
      <c r="J4" s="107"/>
      <c r="K4" s="107"/>
      <c r="L4" s="107"/>
      <c r="M4" s="107"/>
    </row>
    <row r="5" spans="1:13">
      <c r="A5" s="107" t="s">
        <v>104</v>
      </c>
      <c r="B5" s="107"/>
      <c r="C5" s="107"/>
      <c r="D5" s="107"/>
      <c r="E5" s="107"/>
      <c r="F5" s="107"/>
      <c r="G5" s="107"/>
      <c r="H5" s="107"/>
      <c r="I5" s="107"/>
      <c r="J5" s="107"/>
      <c r="K5" s="107"/>
      <c r="L5" s="107"/>
      <c r="M5" s="107"/>
    </row>
    <row r="6" spans="1:13">
      <c r="A6" s="107" t="s">
        <v>103</v>
      </c>
      <c r="B6" s="107"/>
      <c r="C6" s="107"/>
      <c r="D6" s="107"/>
      <c r="E6" s="107"/>
      <c r="F6" s="107"/>
      <c r="G6" s="107"/>
      <c r="H6" s="107"/>
      <c r="I6" s="107"/>
      <c r="J6" s="107"/>
      <c r="K6" s="107"/>
      <c r="L6" s="107"/>
      <c r="M6" s="107"/>
    </row>
    <row r="7" spans="1:13">
      <c r="A7" s="107" t="s">
        <v>102</v>
      </c>
      <c r="B7" s="107"/>
      <c r="C7" s="107"/>
      <c r="D7" s="107"/>
      <c r="E7" s="107"/>
      <c r="F7" s="107"/>
      <c r="G7" s="107"/>
      <c r="H7" s="107"/>
      <c r="I7" s="107"/>
      <c r="J7" s="107"/>
      <c r="K7" s="107"/>
      <c r="L7" s="107"/>
      <c r="M7" s="107"/>
    </row>
    <row r="8" spans="1:13">
      <c r="A8" s="107" t="s">
        <v>101</v>
      </c>
      <c r="B8" s="107"/>
      <c r="C8" s="107"/>
      <c r="D8" s="107"/>
      <c r="E8" s="107"/>
      <c r="F8" s="107"/>
      <c r="G8" s="107"/>
      <c r="H8" s="107"/>
      <c r="I8" s="107"/>
      <c r="J8" s="107"/>
      <c r="K8" s="107"/>
      <c r="L8" s="107"/>
      <c r="M8" s="107"/>
    </row>
    <row r="9" spans="1:13">
      <c r="A9" s="107" t="s">
        <v>100</v>
      </c>
      <c r="B9" s="107"/>
      <c r="C9" s="107"/>
      <c r="D9" s="107"/>
      <c r="E9" s="107"/>
      <c r="F9" s="107"/>
      <c r="G9" s="107"/>
      <c r="H9" s="107"/>
      <c r="I9" s="107"/>
      <c r="J9" s="107"/>
      <c r="K9" s="107"/>
      <c r="L9" s="107"/>
      <c r="M9" s="107"/>
    </row>
    <row r="10" spans="1:13">
      <c r="A10" s="107" t="s">
        <v>512</v>
      </c>
      <c r="B10" s="107"/>
      <c r="C10" s="107"/>
      <c r="D10" s="107"/>
      <c r="E10" s="107"/>
      <c r="F10" s="107"/>
      <c r="G10" s="107"/>
      <c r="H10" s="107"/>
      <c r="I10" s="107"/>
      <c r="J10" s="107"/>
      <c r="K10" s="107"/>
      <c r="L10" s="107"/>
      <c r="M10" s="107"/>
    </row>
    <row r="11" spans="1:13">
      <c r="A11" s="107"/>
      <c r="B11" s="107"/>
      <c r="C11" s="107"/>
      <c r="D11" s="107"/>
      <c r="E11" s="107"/>
      <c r="F11" s="107"/>
      <c r="G11" s="107"/>
      <c r="H11" s="107"/>
      <c r="I11" s="107"/>
      <c r="J11" s="107"/>
      <c r="K11" s="107"/>
      <c r="L11" s="107"/>
      <c r="M11" s="107"/>
    </row>
    <row r="12" spans="1:13">
      <c r="A12" s="109" t="s">
        <v>513</v>
      </c>
      <c r="B12" s="107"/>
      <c r="C12" s="107"/>
      <c r="D12" s="107"/>
      <c r="E12" s="107"/>
      <c r="F12" s="107"/>
      <c r="G12" s="107"/>
      <c r="H12" s="107"/>
      <c r="I12" s="107"/>
      <c r="J12" s="107"/>
      <c r="K12" s="107"/>
      <c r="L12" s="107"/>
      <c r="M12" s="107"/>
    </row>
    <row r="13" spans="1:13">
      <c r="A13" s="109" t="s">
        <v>514</v>
      </c>
      <c r="B13" s="107"/>
      <c r="C13" s="107"/>
      <c r="D13" s="107"/>
      <c r="E13" s="107"/>
      <c r="F13" s="107"/>
      <c r="G13" s="107"/>
      <c r="H13" s="107"/>
      <c r="I13" s="107"/>
      <c r="J13" s="107"/>
      <c r="K13" s="107"/>
      <c r="L13" s="107"/>
      <c r="M13" s="107"/>
    </row>
    <row r="14" spans="1:13">
      <c r="A14" s="109" t="s">
        <v>515</v>
      </c>
      <c r="B14" s="107"/>
      <c r="C14" s="107"/>
      <c r="D14" s="107"/>
      <c r="E14" s="107"/>
      <c r="F14" s="107"/>
      <c r="G14" s="107"/>
      <c r="H14" s="107"/>
      <c r="I14" s="107"/>
      <c r="J14" s="107"/>
      <c r="K14" s="107"/>
      <c r="L14" s="107"/>
      <c r="M14" s="107"/>
    </row>
    <row r="15" spans="1:13">
      <c r="A15" s="107"/>
      <c r="B15" s="107"/>
      <c r="C15" s="107"/>
      <c r="D15" s="107"/>
      <c r="E15" s="107"/>
      <c r="F15" s="107"/>
      <c r="G15" s="107"/>
      <c r="H15" s="107"/>
      <c r="I15" s="107"/>
      <c r="J15" s="107"/>
      <c r="K15" s="107"/>
      <c r="L15" s="107"/>
      <c r="M15" s="107"/>
    </row>
    <row r="16" spans="1:13">
      <c r="A16" s="107" t="s">
        <v>516</v>
      </c>
      <c r="B16" s="107"/>
      <c r="C16" s="107"/>
      <c r="D16" s="107"/>
      <c r="E16" s="107"/>
      <c r="F16" s="107"/>
      <c r="G16" s="107"/>
      <c r="H16" s="107"/>
      <c r="I16" s="107"/>
      <c r="J16" s="107"/>
      <c r="K16" s="107"/>
      <c r="L16" s="107"/>
      <c r="M16" s="107"/>
    </row>
    <row r="17" spans="1:13">
      <c r="A17" s="107" t="s">
        <v>517</v>
      </c>
      <c r="B17" s="107"/>
      <c r="C17" s="107"/>
      <c r="D17" s="107"/>
      <c r="E17" s="107"/>
      <c r="F17" s="107"/>
      <c r="G17" s="107"/>
      <c r="H17" s="107"/>
      <c r="I17" s="107"/>
      <c r="J17" s="107"/>
      <c r="K17" s="107"/>
      <c r="L17" s="107"/>
      <c r="M17" s="107"/>
    </row>
    <row r="18" spans="1:13">
      <c r="A18" s="107"/>
      <c r="B18" s="107"/>
      <c r="C18" s="107"/>
      <c r="D18" s="107"/>
      <c r="E18" s="107"/>
      <c r="F18" s="107"/>
      <c r="G18" s="107"/>
      <c r="H18" s="107"/>
      <c r="I18" s="107"/>
      <c r="J18" s="107"/>
      <c r="K18" s="107"/>
      <c r="L18" s="107"/>
      <c r="M18" s="107"/>
    </row>
    <row r="19" spans="1:13">
      <c r="A19" s="109" t="s">
        <v>518</v>
      </c>
      <c r="B19" s="107"/>
      <c r="C19" s="107"/>
      <c r="D19" s="107"/>
      <c r="E19" s="107"/>
      <c r="F19" s="175"/>
      <c r="G19" s="107"/>
      <c r="H19" s="107"/>
      <c r="I19" s="107"/>
      <c r="J19" s="107"/>
      <c r="K19" s="107"/>
      <c r="L19" s="107"/>
      <c r="M19" s="107"/>
    </row>
    <row r="20" spans="1:13">
      <c r="A20" s="109" t="s">
        <v>519</v>
      </c>
      <c r="B20" s="107"/>
      <c r="C20" s="107"/>
      <c r="D20" s="107"/>
      <c r="E20" s="107"/>
      <c r="F20" s="107"/>
      <c r="G20" s="107"/>
      <c r="H20" s="107"/>
      <c r="I20" s="107"/>
      <c r="J20" s="107"/>
      <c r="K20" s="107"/>
      <c r="L20" s="107"/>
      <c r="M20" s="107"/>
    </row>
    <row r="21" spans="1:13">
      <c r="A21" s="107"/>
      <c r="B21" s="107"/>
      <c r="C21" s="107"/>
      <c r="D21" s="107"/>
      <c r="E21" s="107"/>
      <c r="F21" s="107"/>
      <c r="G21" s="107"/>
      <c r="H21" s="107"/>
      <c r="I21" s="107"/>
      <c r="J21" s="107"/>
      <c r="K21" s="107"/>
      <c r="L21" s="107"/>
      <c r="M21" s="107"/>
    </row>
    <row r="22" spans="1:13">
      <c r="A22" s="107" t="s">
        <v>99</v>
      </c>
      <c r="B22" s="107"/>
      <c r="C22" s="107"/>
      <c r="D22" s="107"/>
      <c r="E22" s="107"/>
      <c r="F22" s="107"/>
      <c r="G22" s="107"/>
      <c r="H22" s="107"/>
      <c r="I22" s="107"/>
      <c r="J22" s="107"/>
      <c r="K22" s="107"/>
      <c r="L22" s="107"/>
      <c r="M22" s="107"/>
    </row>
    <row r="23" spans="1:13">
      <c r="A23" s="107" t="s">
        <v>3</v>
      </c>
      <c r="B23" s="107" t="s">
        <v>4</v>
      </c>
      <c r="C23" s="107"/>
      <c r="D23" s="107"/>
      <c r="E23" s="107"/>
      <c r="F23" s="107"/>
      <c r="G23" s="107"/>
      <c r="H23" s="107"/>
      <c r="I23" s="107"/>
      <c r="J23" s="107"/>
      <c r="K23" s="107"/>
      <c r="L23" s="107"/>
      <c r="M23" s="107"/>
    </row>
    <row r="24" spans="1:13">
      <c r="A24" s="107" t="s">
        <v>5</v>
      </c>
      <c r="B24" s="107" t="s">
        <v>6</v>
      </c>
      <c r="C24" s="107"/>
      <c r="D24" s="107"/>
      <c r="E24" s="107"/>
      <c r="F24" s="107"/>
      <c r="G24" s="107"/>
      <c r="H24" s="107"/>
      <c r="I24" s="107"/>
      <c r="J24" s="107"/>
      <c r="K24" s="107"/>
      <c r="L24" s="107"/>
      <c r="M24" s="107"/>
    </row>
    <row r="25" spans="1:13">
      <c r="A25" s="107" t="s">
        <v>7</v>
      </c>
      <c r="B25" s="107" t="s">
        <v>8</v>
      </c>
      <c r="C25" s="107"/>
      <c r="D25" s="107"/>
      <c r="E25" s="107"/>
      <c r="F25" s="107"/>
      <c r="G25" s="107"/>
      <c r="H25" s="107"/>
      <c r="I25" s="107"/>
      <c r="J25" s="107"/>
      <c r="K25" s="107"/>
      <c r="L25" s="107"/>
      <c r="M25" s="107"/>
    </row>
    <row r="26" spans="1:13">
      <c r="A26" s="107" t="s">
        <v>9</v>
      </c>
      <c r="B26" s="107" t="s">
        <v>10</v>
      </c>
      <c r="C26" s="107"/>
      <c r="D26" s="107"/>
      <c r="E26" s="107"/>
      <c r="F26" s="107"/>
      <c r="G26" s="107"/>
      <c r="H26" s="107"/>
      <c r="I26" s="107"/>
      <c r="J26" s="107"/>
      <c r="K26" s="107"/>
      <c r="L26" s="107"/>
      <c r="M26" s="107"/>
    </row>
    <row r="27" spans="1:13">
      <c r="A27" s="107" t="s">
        <v>11</v>
      </c>
      <c r="B27" s="107" t="s">
        <v>12</v>
      </c>
      <c r="C27" s="107"/>
      <c r="D27" s="107"/>
      <c r="E27" s="107"/>
      <c r="F27" s="107"/>
      <c r="G27" s="107"/>
      <c r="H27" s="107"/>
      <c r="I27" s="107"/>
      <c r="J27" s="107"/>
      <c r="K27" s="107"/>
      <c r="L27" s="107"/>
      <c r="M27" s="107"/>
    </row>
    <row r="28" spans="1:13">
      <c r="A28" s="107" t="s">
        <v>13</v>
      </c>
      <c r="B28" s="107" t="s">
        <v>14</v>
      </c>
      <c r="C28" s="107"/>
      <c r="D28" s="107"/>
      <c r="E28" s="107"/>
      <c r="F28" s="107"/>
      <c r="G28" s="107"/>
      <c r="H28" s="107"/>
      <c r="I28" s="107"/>
      <c r="J28" s="107"/>
      <c r="K28" s="107"/>
      <c r="L28" s="107"/>
      <c r="M28" s="107"/>
    </row>
    <row r="29" spans="1:13">
      <c r="A29" s="107" t="s">
        <v>15</v>
      </c>
      <c r="B29" s="107" t="s">
        <v>16</v>
      </c>
      <c r="C29" s="107"/>
      <c r="D29" s="107"/>
      <c r="E29" s="107"/>
      <c r="F29" s="107"/>
      <c r="G29" s="107"/>
      <c r="H29" s="107"/>
      <c r="I29" s="107"/>
      <c r="J29" s="107"/>
      <c r="K29" s="107"/>
      <c r="L29" s="107"/>
      <c r="M29" s="107"/>
    </row>
    <row r="30" spans="1:13">
      <c r="A30" s="107" t="s">
        <v>17</v>
      </c>
      <c r="B30" s="107" t="s">
        <v>18</v>
      </c>
      <c r="C30" s="107"/>
      <c r="D30" s="107"/>
      <c r="E30" s="107"/>
      <c r="F30" s="107"/>
      <c r="G30" s="107"/>
      <c r="H30" s="107"/>
      <c r="I30" s="107"/>
      <c r="J30" s="107"/>
      <c r="K30" s="107"/>
      <c r="L30" s="107"/>
      <c r="M30" s="107"/>
    </row>
    <row r="31" spans="1:13">
      <c r="A31" s="107" t="s">
        <v>19</v>
      </c>
      <c r="B31" s="107" t="s">
        <v>20</v>
      </c>
      <c r="C31" s="107"/>
      <c r="D31" s="107"/>
      <c r="E31" s="107"/>
      <c r="F31" s="107"/>
      <c r="G31" s="107"/>
      <c r="H31" s="107"/>
      <c r="I31" s="107"/>
      <c r="J31" s="107"/>
      <c r="K31" s="107"/>
      <c r="L31" s="107"/>
      <c r="M31" s="107"/>
    </row>
    <row r="32" spans="1:13">
      <c r="A32" s="107" t="s">
        <v>21</v>
      </c>
      <c r="B32" s="107" t="s">
        <v>22</v>
      </c>
      <c r="C32" s="107"/>
      <c r="D32" s="107"/>
      <c r="E32" s="107"/>
      <c r="F32" s="107"/>
      <c r="G32" s="107"/>
      <c r="H32" s="107"/>
      <c r="I32" s="107"/>
      <c r="J32" s="107"/>
      <c r="K32" s="107"/>
      <c r="L32" s="107"/>
      <c r="M32" s="107"/>
    </row>
    <row r="33" spans="1:13">
      <c r="A33" s="107" t="s">
        <v>23</v>
      </c>
      <c r="B33" s="107" t="s">
        <v>24</v>
      </c>
      <c r="C33" s="107"/>
      <c r="D33" s="107"/>
      <c r="E33" s="107"/>
      <c r="F33" s="107"/>
      <c r="G33" s="107"/>
      <c r="H33" s="107"/>
      <c r="I33" s="107"/>
      <c r="J33" s="107"/>
      <c r="K33" s="107"/>
      <c r="L33" s="107"/>
      <c r="M33" s="107"/>
    </row>
    <row r="34" spans="1:13">
      <c r="A34" s="107" t="s">
        <v>25</v>
      </c>
      <c r="B34" s="107" t="s">
        <v>26</v>
      </c>
      <c r="C34" s="107"/>
      <c r="D34" s="107"/>
      <c r="E34" s="107"/>
      <c r="F34" s="107"/>
      <c r="G34" s="107"/>
      <c r="H34" s="107"/>
      <c r="I34" s="107"/>
      <c r="J34" s="107"/>
      <c r="K34" s="107"/>
      <c r="L34" s="107"/>
      <c r="M34" s="107"/>
    </row>
    <row r="35" spans="1:13">
      <c r="A35" s="107" t="s">
        <v>27</v>
      </c>
      <c r="B35" s="107" t="s">
        <v>28</v>
      </c>
      <c r="C35" s="107"/>
      <c r="D35" s="107"/>
      <c r="E35" s="107"/>
      <c r="F35" s="107"/>
      <c r="G35" s="107"/>
      <c r="H35" s="107"/>
      <c r="I35" s="107"/>
      <c r="J35" s="107"/>
      <c r="K35" s="107"/>
      <c r="L35" s="107"/>
      <c r="M35" s="107"/>
    </row>
    <row r="36" spans="1:13">
      <c r="A36" s="107" t="s">
        <v>29</v>
      </c>
      <c r="B36" s="107" t="s">
        <v>30</v>
      </c>
      <c r="C36" s="107"/>
      <c r="D36" s="107"/>
      <c r="E36" s="107"/>
      <c r="F36" s="107"/>
      <c r="G36" s="107"/>
      <c r="H36" s="107"/>
      <c r="I36" s="107"/>
      <c r="J36" s="107"/>
      <c r="K36" s="107"/>
      <c r="L36" s="107"/>
      <c r="M36" s="107"/>
    </row>
    <row r="37" spans="1:13">
      <c r="A37" s="107" t="s">
        <v>31</v>
      </c>
      <c r="B37" s="107" t="s">
        <v>32</v>
      </c>
      <c r="C37" s="107"/>
      <c r="D37" s="107"/>
      <c r="E37" s="107"/>
      <c r="F37" s="107"/>
      <c r="G37" s="107"/>
      <c r="H37" s="107"/>
      <c r="I37" s="107"/>
      <c r="J37" s="107"/>
      <c r="K37" s="107"/>
      <c r="L37" s="107"/>
      <c r="M37" s="107"/>
    </row>
    <row r="38" spans="1:13">
      <c r="A38" s="107" t="s">
        <v>33</v>
      </c>
      <c r="B38" s="107" t="s">
        <v>34</v>
      </c>
      <c r="C38" s="107"/>
      <c r="D38" s="107"/>
      <c r="E38" s="107"/>
      <c r="F38" s="107"/>
      <c r="G38" s="107"/>
      <c r="H38" s="107"/>
      <c r="I38" s="107"/>
      <c r="J38" s="107"/>
      <c r="K38" s="107"/>
      <c r="L38" s="107"/>
      <c r="M38" s="107"/>
    </row>
    <row r="39" spans="1:13">
      <c r="A39" s="107" t="s">
        <v>35</v>
      </c>
      <c r="B39" s="107" t="s">
        <v>36</v>
      </c>
      <c r="C39" s="107"/>
      <c r="D39" s="107"/>
      <c r="E39" s="107"/>
      <c r="F39" s="107"/>
      <c r="G39" s="107"/>
      <c r="H39" s="107"/>
      <c r="I39" s="107"/>
      <c r="J39" s="107"/>
      <c r="K39" s="107"/>
      <c r="L39" s="107"/>
      <c r="M39" s="107"/>
    </row>
    <row r="40" spans="1:13">
      <c r="A40" s="107" t="s">
        <v>37</v>
      </c>
      <c r="B40" s="107" t="s">
        <v>38</v>
      </c>
      <c r="C40" s="107"/>
      <c r="D40" s="107"/>
      <c r="E40" s="107"/>
      <c r="F40" s="107"/>
      <c r="G40" s="107"/>
      <c r="H40" s="107"/>
      <c r="I40" s="107"/>
      <c r="J40" s="107"/>
      <c r="K40" s="107"/>
      <c r="L40" s="107"/>
      <c r="M40" s="107"/>
    </row>
    <row r="41" spans="1:13">
      <c r="A41" s="107" t="s">
        <v>39</v>
      </c>
      <c r="B41" s="107" t="s">
        <v>40</v>
      </c>
      <c r="C41" s="107"/>
      <c r="D41" s="107"/>
      <c r="E41" s="107"/>
      <c r="F41" s="107"/>
      <c r="G41" s="107"/>
      <c r="H41" s="107"/>
      <c r="I41" s="107"/>
      <c r="J41" s="107"/>
      <c r="K41" s="107"/>
      <c r="L41" s="107"/>
      <c r="M41" s="107"/>
    </row>
    <row r="42" spans="1:13">
      <c r="A42" s="107" t="s">
        <v>41</v>
      </c>
      <c r="B42" s="107" t="s">
        <v>42</v>
      </c>
      <c r="C42" s="107"/>
      <c r="D42" s="107"/>
      <c r="E42" s="107"/>
      <c r="F42" s="107"/>
      <c r="G42" s="107"/>
      <c r="H42" s="107"/>
      <c r="I42" s="107"/>
      <c r="J42" s="107"/>
      <c r="K42" s="107"/>
      <c r="L42" s="107"/>
      <c r="M42" s="107"/>
    </row>
    <row r="43" spans="1:13">
      <c r="A43" s="107" t="s">
        <v>43</v>
      </c>
      <c r="B43" s="107" t="s">
        <v>44</v>
      </c>
      <c r="C43" s="107"/>
      <c r="D43" s="107"/>
      <c r="E43" s="107"/>
      <c r="F43" s="107"/>
      <c r="G43" s="107"/>
      <c r="H43" s="107"/>
      <c r="I43" s="107"/>
      <c r="J43" s="107"/>
      <c r="K43" s="107"/>
      <c r="L43" s="107"/>
      <c r="M43" s="107"/>
    </row>
    <row r="44" spans="1:13">
      <c r="A44" s="107" t="s">
        <v>45</v>
      </c>
      <c r="B44" s="107" t="s">
        <v>46</v>
      </c>
      <c r="C44" s="107"/>
      <c r="D44" s="107"/>
      <c r="E44" s="107"/>
      <c r="F44" s="107"/>
      <c r="G44" s="107"/>
      <c r="H44" s="107"/>
      <c r="I44" s="107"/>
      <c r="J44" s="107"/>
      <c r="K44" s="107"/>
      <c r="L44" s="107"/>
      <c r="M44" s="107"/>
    </row>
    <row r="45" spans="1:13">
      <c r="A45" s="107" t="s">
        <v>47</v>
      </c>
      <c r="B45" s="107" t="s">
        <v>48</v>
      </c>
      <c r="C45" s="107"/>
      <c r="D45" s="107"/>
      <c r="E45" s="107"/>
      <c r="F45" s="107"/>
      <c r="G45" s="107"/>
      <c r="H45" s="107"/>
      <c r="I45" s="107"/>
      <c r="J45" s="107"/>
      <c r="K45" s="107"/>
      <c r="L45" s="107"/>
      <c r="M45" s="107"/>
    </row>
    <row r="46" spans="1:13">
      <c r="A46" s="107" t="s">
        <v>49</v>
      </c>
      <c r="B46" s="107" t="s">
        <v>50</v>
      </c>
      <c r="C46" s="107"/>
      <c r="D46" s="107"/>
      <c r="E46" s="107"/>
      <c r="F46" s="107"/>
      <c r="G46" s="107"/>
      <c r="H46" s="107"/>
      <c r="I46" s="107"/>
      <c r="J46" s="107"/>
      <c r="K46" s="107"/>
      <c r="L46" s="107"/>
      <c r="M46" s="107"/>
    </row>
    <row r="47" spans="1:13">
      <c r="A47" s="107" t="s">
        <v>51</v>
      </c>
      <c r="B47" s="107" t="s">
        <v>52</v>
      </c>
      <c r="C47" s="107"/>
      <c r="D47" s="107"/>
      <c r="E47" s="107"/>
      <c r="F47" s="107"/>
      <c r="G47" s="107"/>
      <c r="H47" s="107"/>
      <c r="I47" s="107"/>
      <c r="J47" s="107"/>
      <c r="K47" s="107"/>
      <c r="L47" s="107"/>
      <c r="M47" s="107"/>
    </row>
    <row r="48" spans="1:13">
      <c r="A48" s="107"/>
      <c r="B48" s="107"/>
      <c r="C48" s="107"/>
      <c r="D48" s="107"/>
      <c r="E48" s="107"/>
      <c r="F48" s="107"/>
      <c r="G48" s="107"/>
      <c r="H48" s="107"/>
      <c r="I48" s="107"/>
      <c r="J48" s="107"/>
      <c r="K48" s="107"/>
      <c r="L48" s="107"/>
      <c r="M48" s="107"/>
    </row>
    <row r="49" spans="1:13">
      <c r="B49" s="107"/>
      <c r="C49" s="107"/>
      <c r="D49" s="107"/>
      <c r="E49" s="107"/>
      <c r="F49" s="107"/>
      <c r="G49" s="107"/>
      <c r="H49" s="107"/>
      <c r="I49" s="107"/>
      <c r="J49" s="107"/>
      <c r="K49" s="107"/>
      <c r="L49" s="107"/>
      <c r="M49" s="107"/>
    </row>
    <row r="50" spans="1:13">
      <c r="A50" s="107" t="s">
        <v>520</v>
      </c>
      <c r="B50" s="107"/>
      <c r="C50" s="107"/>
      <c r="D50" s="107"/>
      <c r="E50" s="107"/>
      <c r="F50" s="107"/>
      <c r="G50" s="107"/>
      <c r="H50" s="107"/>
      <c r="I50" s="107"/>
      <c r="J50" s="107"/>
      <c r="K50" s="107"/>
      <c r="L50" s="107"/>
      <c r="M50" s="107"/>
    </row>
    <row r="51" spans="1:13">
      <c r="A51" s="107" t="s">
        <v>486</v>
      </c>
      <c r="B51" s="107"/>
      <c r="C51" s="107"/>
      <c r="D51" s="107"/>
      <c r="E51" s="107"/>
      <c r="F51" s="107"/>
      <c r="G51" s="107"/>
      <c r="H51" s="107"/>
      <c r="I51" s="107"/>
      <c r="J51" s="107"/>
      <c r="K51" s="107"/>
      <c r="L51" s="107"/>
      <c r="M51" s="107"/>
    </row>
    <row r="52" spans="1:13">
      <c r="A52" s="107" t="s">
        <v>98</v>
      </c>
      <c r="B52" s="107"/>
      <c r="C52" s="107"/>
      <c r="D52" s="107"/>
      <c r="E52" s="107"/>
      <c r="F52" s="107"/>
      <c r="G52" s="107"/>
      <c r="H52" s="107"/>
      <c r="I52" s="107"/>
      <c r="J52" s="107"/>
      <c r="K52" s="107"/>
      <c r="L52" s="107"/>
      <c r="M52" s="107"/>
    </row>
    <row r="53" spans="1:13">
      <c r="A53" s="107"/>
      <c r="B53" s="107"/>
      <c r="C53" s="107"/>
      <c r="D53" s="107"/>
      <c r="E53" s="107"/>
      <c r="F53" s="107"/>
      <c r="G53" s="107"/>
      <c r="H53" s="107"/>
      <c r="I53" s="107"/>
      <c r="J53" s="107"/>
      <c r="K53" s="107"/>
      <c r="L53" s="107"/>
      <c r="M53" s="107"/>
    </row>
    <row r="54" spans="1:13">
      <c r="A54" s="107" t="s">
        <v>489</v>
      </c>
      <c r="B54" s="107"/>
      <c r="C54" s="107"/>
      <c r="D54" s="107"/>
      <c r="E54" s="107"/>
      <c r="F54" s="107"/>
      <c r="G54" s="107"/>
      <c r="H54" s="107"/>
      <c r="I54" s="107"/>
      <c r="J54" s="107"/>
      <c r="K54" s="107"/>
      <c r="L54" s="107"/>
      <c r="M54" s="107"/>
    </row>
    <row r="55" spans="1:13">
      <c r="A55" s="107" t="s">
        <v>488</v>
      </c>
      <c r="B55" s="107"/>
      <c r="C55" s="107"/>
      <c r="D55" s="107"/>
      <c r="E55" s="107"/>
      <c r="F55" s="107"/>
      <c r="G55" s="107"/>
      <c r="H55" s="107"/>
      <c r="I55" s="107"/>
      <c r="J55" s="107"/>
      <c r="K55" s="107"/>
      <c r="L55" s="107"/>
      <c r="M55" s="107"/>
    </row>
    <row r="56" spans="1:13">
      <c r="A56" s="107"/>
      <c r="B56" s="107"/>
      <c r="C56" s="107"/>
      <c r="D56" s="107"/>
      <c r="E56" s="107"/>
      <c r="F56" s="107"/>
      <c r="G56" s="107"/>
      <c r="H56" s="107"/>
      <c r="I56" s="107"/>
      <c r="J56" s="107"/>
      <c r="K56" s="107"/>
      <c r="L56" s="107"/>
      <c r="M56" s="107"/>
    </row>
    <row r="57" spans="1:13">
      <c r="A57" s="107" t="s">
        <v>521</v>
      </c>
      <c r="B57" s="107"/>
      <c r="C57" s="107"/>
      <c r="D57" s="107"/>
      <c r="E57" s="107"/>
      <c r="F57" s="107"/>
      <c r="G57" s="107"/>
      <c r="H57" s="107"/>
      <c r="I57" s="107"/>
      <c r="J57" s="107"/>
      <c r="K57" s="107"/>
      <c r="L57" s="107"/>
      <c r="M57" s="107"/>
    </row>
    <row r="58" spans="1:13">
      <c r="A58" s="107" t="s">
        <v>97</v>
      </c>
      <c r="B58" s="107"/>
      <c r="C58" s="107"/>
      <c r="D58" s="107"/>
      <c r="E58" s="107"/>
      <c r="F58" s="107"/>
      <c r="G58" s="107"/>
      <c r="H58" s="107"/>
      <c r="I58" s="107"/>
      <c r="J58" s="107"/>
      <c r="K58" s="107"/>
      <c r="L58" s="107"/>
      <c r="M58" s="107"/>
    </row>
    <row r="59" spans="1:13">
      <c r="A59" s="107" t="s">
        <v>96</v>
      </c>
      <c r="B59" s="107"/>
      <c r="C59" s="107"/>
      <c r="D59" s="107"/>
      <c r="E59" s="107"/>
      <c r="F59" s="107"/>
      <c r="G59" s="107"/>
      <c r="H59" s="107"/>
      <c r="I59" s="107"/>
      <c r="J59" s="107"/>
      <c r="K59" s="107"/>
      <c r="L59" s="107"/>
      <c r="M59" s="107"/>
    </row>
    <row r="60" spans="1:13">
      <c r="A60" s="107" t="s">
        <v>95</v>
      </c>
      <c r="B60" s="107"/>
      <c r="C60" s="107"/>
      <c r="D60" s="107"/>
      <c r="E60" s="107"/>
      <c r="F60" s="107"/>
      <c r="G60" s="107"/>
      <c r="H60" s="107"/>
      <c r="I60" s="107"/>
      <c r="J60" s="107"/>
      <c r="K60" s="107"/>
      <c r="L60" s="107"/>
      <c r="M60" s="107"/>
    </row>
    <row r="61" spans="1:13">
      <c r="A61" s="107" t="s">
        <v>94</v>
      </c>
      <c r="B61" s="107"/>
      <c r="C61" s="107"/>
      <c r="D61" s="107"/>
      <c r="E61" s="107"/>
      <c r="F61" s="107"/>
      <c r="G61" s="107"/>
      <c r="H61" s="107"/>
      <c r="I61" s="107"/>
      <c r="J61" s="107"/>
      <c r="K61" s="107"/>
      <c r="L61" s="107"/>
      <c r="M61" s="107"/>
    </row>
    <row r="62" spans="1:13">
      <c r="A62" s="107" t="s">
        <v>93</v>
      </c>
      <c r="B62" s="107"/>
      <c r="C62" s="107"/>
      <c r="D62" s="107"/>
      <c r="E62" s="107"/>
      <c r="F62" s="107"/>
      <c r="G62" s="107"/>
      <c r="H62" s="107"/>
      <c r="I62" s="107"/>
      <c r="J62" s="107"/>
      <c r="K62" s="107"/>
      <c r="L62" s="107"/>
      <c r="M62" s="107"/>
    </row>
    <row r="63" spans="1:13">
      <c r="A63" s="107" t="s">
        <v>487</v>
      </c>
      <c r="B63" s="107"/>
      <c r="C63" s="107"/>
      <c r="D63" s="107"/>
      <c r="E63" s="107"/>
      <c r="F63" s="107"/>
      <c r="G63" s="107"/>
      <c r="H63" s="107"/>
      <c r="I63" s="107"/>
      <c r="J63" s="107"/>
      <c r="K63" s="107"/>
      <c r="L63" s="107"/>
      <c r="M63" s="107"/>
    </row>
    <row r="64" spans="1:13">
      <c r="A64" s="107"/>
      <c r="B64" s="107"/>
      <c r="C64" s="107"/>
      <c r="D64" s="107"/>
      <c r="E64" s="107"/>
      <c r="F64" s="107"/>
      <c r="G64" s="107"/>
      <c r="H64" s="107"/>
      <c r="I64" s="107"/>
      <c r="J64" s="107"/>
      <c r="K64" s="107"/>
      <c r="L64" s="107"/>
      <c r="M64" s="107"/>
    </row>
    <row r="65" spans="1:13">
      <c r="A65" s="107" t="s">
        <v>522</v>
      </c>
      <c r="B65" s="107"/>
      <c r="C65" s="107"/>
      <c r="D65" s="107"/>
      <c r="E65" s="107"/>
      <c r="F65" s="107"/>
      <c r="G65" s="107"/>
      <c r="H65" s="107"/>
      <c r="I65" s="107"/>
      <c r="J65" s="107"/>
      <c r="K65" s="107"/>
      <c r="L65" s="107"/>
      <c r="M65" s="107"/>
    </row>
    <row r="66" spans="1:13">
      <c r="A66" s="107" t="s">
        <v>92</v>
      </c>
      <c r="B66" s="107"/>
      <c r="C66" s="107"/>
      <c r="D66" s="107"/>
      <c r="E66" s="107"/>
      <c r="F66" s="107"/>
      <c r="G66" s="107"/>
      <c r="H66" s="107"/>
      <c r="I66" s="107"/>
      <c r="J66" s="107"/>
      <c r="K66" s="107"/>
      <c r="L66" s="107"/>
      <c r="M66" s="107"/>
    </row>
    <row r="67" spans="1:13">
      <c r="A67" s="107"/>
      <c r="B67" s="107"/>
      <c r="C67" s="107"/>
      <c r="D67" s="107"/>
      <c r="E67" s="107"/>
      <c r="F67" s="107"/>
      <c r="G67" s="107"/>
      <c r="H67" s="107"/>
      <c r="I67" s="107"/>
      <c r="J67" s="107"/>
      <c r="K67" s="107"/>
      <c r="L67" s="107"/>
      <c r="M67" s="107"/>
    </row>
    <row r="68" spans="1:13">
      <c r="A68" s="107" t="s">
        <v>523</v>
      </c>
      <c r="B68" s="107"/>
      <c r="C68" s="107"/>
      <c r="D68" s="107"/>
      <c r="E68" s="107"/>
      <c r="F68" s="107"/>
      <c r="G68" s="107"/>
      <c r="H68" s="107"/>
      <c r="I68" s="107"/>
      <c r="J68" s="107"/>
      <c r="K68" s="107"/>
      <c r="L68" s="107"/>
      <c r="M68" s="107"/>
    </row>
    <row r="69" spans="1:13">
      <c r="A69" s="107"/>
      <c r="B69" s="107"/>
      <c r="C69" s="107"/>
      <c r="D69" s="107"/>
      <c r="E69" s="107"/>
      <c r="F69" s="107"/>
      <c r="G69" s="107"/>
      <c r="H69" s="107"/>
      <c r="I69" s="107"/>
      <c r="J69" s="107"/>
      <c r="K69" s="107"/>
      <c r="L69" s="107"/>
      <c r="M69" s="107"/>
    </row>
    <row r="70" spans="1:13">
      <c r="A70" s="107" t="s">
        <v>524</v>
      </c>
      <c r="B70" s="107"/>
      <c r="C70" s="107"/>
      <c r="D70" s="107"/>
      <c r="E70" s="107"/>
      <c r="F70" s="107"/>
      <c r="G70" s="107"/>
      <c r="H70" s="107"/>
      <c r="I70" s="107"/>
      <c r="J70" s="107"/>
      <c r="K70" s="107"/>
      <c r="L70" s="107"/>
      <c r="M70" s="107"/>
    </row>
    <row r="71" spans="1:13">
      <c r="A71" s="107" t="s">
        <v>525</v>
      </c>
      <c r="B71" s="107"/>
      <c r="C71" s="107"/>
      <c r="D71" s="107"/>
      <c r="E71" s="107"/>
      <c r="F71" s="107"/>
      <c r="G71" s="107"/>
      <c r="H71" s="107"/>
      <c r="I71" s="107"/>
      <c r="J71" s="107"/>
      <c r="K71" s="107"/>
      <c r="L71" s="107"/>
      <c r="M71" s="107"/>
    </row>
    <row r="72" spans="1:13">
      <c r="A72" s="107" t="s">
        <v>526</v>
      </c>
      <c r="B72" s="107"/>
      <c r="C72" s="107"/>
      <c r="D72" s="107"/>
      <c r="E72" s="107"/>
      <c r="F72" s="107"/>
      <c r="G72" s="107"/>
      <c r="H72" s="107"/>
      <c r="I72" s="107"/>
      <c r="J72" s="107"/>
      <c r="K72" s="107"/>
      <c r="L72" s="107"/>
      <c r="M72" s="107"/>
    </row>
    <row r="73" spans="1:13">
      <c r="A73" s="107" t="s">
        <v>91</v>
      </c>
      <c r="B73" s="107"/>
      <c r="C73" s="107"/>
      <c r="D73" s="107"/>
      <c r="E73" s="107"/>
      <c r="F73" s="107"/>
      <c r="G73" s="107"/>
      <c r="H73" s="107"/>
      <c r="I73" s="107"/>
      <c r="J73" s="107"/>
      <c r="K73" s="107"/>
      <c r="L73" s="107"/>
      <c r="M73" s="107"/>
    </row>
    <row r="74" spans="1:13">
      <c r="A74" s="107" t="s">
        <v>90</v>
      </c>
      <c r="B74" s="107"/>
      <c r="C74" s="107"/>
      <c r="D74" s="107"/>
      <c r="E74" s="107"/>
      <c r="F74" s="107"/>
      <c r="G74" s="107"/>
      <c r="H74" s="107"/>
      <c r="I74" s="107"/>
      <c r="J74" s="107"/>
      <c r="K74" s="107"/>
      <c r="L74" s="107"/>
      <c r="M74" s="107"/>
    </row>
    <row r="75" spans="1:13">
      <c r="A75" s="107"/>
      <c r="B75" s="107"/>
      <c r="C75" s="107"/>
      <c r="D75" s="107"/>
      <c r="E75" s="107"/>
      <c r="F75" s="107"/>
      <c r="G75" s="107"/>
      <c r="H75" s="107"/>
      <c r="I75" s="107"/>
      <c r="J75" s="107"/>
      <c r="K75" s="107"/>
      <c r="L75" s="107"/>
      <c r="M75" s="107"/>
    </row>
    <row r="76" spans="1:13">
      <c r="A76" s="107" t="s">
        <v>490</v>
      </c>
      <c r="B76" s="107"/>
      <c r="C76" s="107"/>
      <c r="D76" s="107"/>
      <c r="E76" s="107"/>
      <c r="F76" s="107"/>
      <c r="G76" s="107"/>
      <c r="H76" s="107"/>
      <c r="I76" s="107"/>
      <c r="J76" s="107"/>
      <c r="K76" s="107"/>
      <c r="L76" s="107"/>
      <c r="M76" s="107"/>
    </row>
    <row r="77" spans="1:13">
      <c r="A77" s="107"/>
      <c r="B77" s="107"/>
      <c r="C77" s="107"/>
      <c r="D77" s="107"/>
      <c r="E77" s="107"/>
      <c r="F77" s="107"/>
      <c r="G77" s="107"/>
      <c r="H77" s="107"/>
      <c r="I77" s="107"/>
      <c r="J77" s="107"/>
      <c r="K77" s="107"/>
      <c r="L77" s="107"/>
      <c r="M77" s="107"/>
    </row>
    <row r="78" spans="1:13">
      <c r="A78" s="107"/>
      <c r="B78" s="107"/>
      <c r="C78" s="107"/>
      <c r="D78" s="107"/>
      <c r="E78" s="107"/>
      <c r="F78" s="107"/>
      <c r="G78" s="107"/>
      <c r="H78" s="107"/>
      <c r="I78" s="107"/>
      <c r="J78" s="107"/>
      <c r="K78" s="107"/>
      <c r="L78" s="107"/>
      <c r="M78" s="107"/>
    </row>
    <row r="79" spans="1:13">
      <c r="A79" s="107"/>
      <c r="B79" s="107"/>
      <c r="C79" s="107"/>
      <c r="D79" s="107"/>
      <c r="E79" s="107"/>
      <c r="F79" s="107"/>
      <c r="G79" s="107"/>
      <c r="H79" s="107"/>
      <c r="I79" s="107"/>
      <c r="J79" s="107"/>
      <c r="K79" s="107"/>
      <c r="L79" s="107"/>
      <c r="M79" s="107"/>
    </row>
    <row r="80" spans="1:13">
      <c r="A80" s="107"/>
      <c r="B80" s="107"/>
      <c r="C80" s="107"/>
      <c r="D80" s="107"/>
      <c r="E80" s="107"/>
      <c r="F80" s="107"/>
      <c r="G80" s="107"/>
      <c r="H80" s="107"/>
      <c r="I80" s="107"/>
      <c r="J80" s="107"/>
      <c r="K80" s="107"/>
      <c r="L80" s="107"/>
      <c r="M80" s="107"/>
    </row>
    <row r="81" spans="1:13">
      <c r="A81" s="107"/>
      <c r="B81" s="107"/>
      <c r="C81" s="107"/>
      <c r="D81" s="107"/>
      <c r="E81" s="107"/>
      <c r="F81" s="107"/>
      <c r="G81" s="107"/>
      <c r="H81" s="107"/>
      <c r="I81" s="107"/>
      <c r="J81" s="107"/>
      <c r="K81" s="107"/>
      <c r="L81" s="107"/>
      <c r="M81" s="107"/>
    </row>
    <row r="82" spans="1:13">
      <c r="A82" s="107"/>
      <c r="B82" s="107"/>
      <c r="C82" s="107"/>
      <c r="D82" s="107"/>
      <c r="E82" s="107"/>
      <c r="F82" s="107"/>
      <c r="G82" s="107"/>
      <c r="H82" s="107"/>
      <c r="I82" s="107"/>
      <c r="J82" s="107"/>
      <c r="K82" s="107"/>
      <c r="L82" s="107"/>
      <c r="M82" s="107"/>
    </row>
    <row r="83" spans="1:13">
      <c r="A83" s="107"/>
      <c r="B83" s="107"/>
      <c r="C83" s="107"/>
      <c r="D83" s="107"/>
      <c r="E83" s="107"/>
      <c r="F83" s="107"/>
      <c r="G83" s="107"/>
      <c r="H83" s="107"/>
      <c r="I83" s="107"/>
      <c r="J83" s="107"/>
      <c r="K83" s="107"/>
      <c r="L83" s="107"/>
      <c r="M83" s="107"/>
    </row>
  </sheetData>
  <hyperlinks>
    <hyperlink ref="A1" location="ÍNDICE!A1" display="ÍNDICE" xr:uid="{52D84298-774A-EE44-A1CF-00548C1BF345}"/>
    <hyperlink ref="A19" location="'NOTAS 2'!A1" display="En el cuadro de NOTAS 2 se pueden observar las diferencias que hay en el total de Importaciones y Exportaciones de la Cadena Hilo, Textil y Confección " xr:uid="{A435804F-4933-2547-A438-D601FDC2E3B1}"/>
  </hyperlinks>
  <pageMargins left="0.75" right="0.75" top="1" bottom="1" header="0" footer="0"/>
  <pageSetup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6CA82-4822-534D-B894-D07CB4DAA9B5}">
  <dimension ref="A1:K28"/>
  <sheetViews>
    <sheetView showGridLines="0" zoomScaleNormal="100" workbookViewId="0">
      <selection activeCell="A2" sqref="A2"/>
    </sheetView>
  </sheetViews>
  <sheetFormatPr baseColWidth="10" defaultRowHeight="16"/>
  <cols>
    <col min="1" max="1" width="10.83203125" style="149"/>
    <col min="2" max="2" width="12.6640625" style="149" customWidth="1"/>
    <col min="3" max="9" width="10.83203125" style="149"/>
    <col min="10" max="10" width="15.33203125" style="149" customWidth="1"/>
    <col min="11" max="16384" width="10.83203125" style="149"/>
  </cols>
  <sheetData>
    <row r="1" spans="1:11">
      <c r="A1" s="148" t="s">
        <v>0</v>
      </c>
    </row>
    <row r="2" spans="1:11">
      <c r="A2" s="148" t="s">
        <v>527</v>
      </c>
    </row>
    <row r="3" spans="1:11" s="152" customFormat="1">
      <c r="A3" s="150" t="s">
        <v>528</v>
      </c>
      <c r="B3" s="150"/>
      <c r="C3" s="150"/>
      <c r="D3" s="150"/>
      <c r="E3" s="150"/>
      <c r="F3" s="150"/>
      <c r="G3" s="150"/>
      <c r="H3" s="150"/>
      <c r="I3" s="150"/>
      <c r="J3" s="150"/>
      <c r="K3" s="151"/>
    </row>
    <row r="4" spans="1:11" s="152" customFormat="1">
      <c r="A4" s="153"/>
      <c r="B4" s="153"/>
      <c r="C4" s="154"/>
      <c r="D4" s="154"/>
      <c r="E4" s="154"/>
      <c r="F4" s="154"/>
      <c r="G4" s="154"/>
      <c r="H4" s="154"/>
      <c r="I4" s="154"/>
      <c r="J4" s="154"/>
      <c r="K4" s="151"/>
    </row>
    <row r="5" spans="1:11" s="152" customFormat="1" ht="13.5" customHeight="1">
      <c r="A5" s="155" t="s">
        <v>529</v>
      </c>
      <c r="B5" s="155"/>
      <c r="C5" s="156">
        <v>2015</v>
      </c>
      <c r="D5" s="156">
        <v>2016</v>
      </c>
      <c r="E5" s="156">
        <v>2017</v>
      </c>
      <c r="F5" s="156">
        <v>2018</v>
      </c>
      <c r="G5" s="156">
        <v>2019</v>
      </c>
      <c r="H5" s="156">
        <v>2020</v>
      </c>
      <c r="I5" s="156">
        <v>2021</v>
      </c>
      <c r="J5" s="156" t="s">
        <v>530</v>
      </c>
      <c r="K5" s="151"/>
    </row>
    <row r="6" spans="1:11" s="152" customFormat="1" ht="13.5" customHeight="1">
      <c r="A6" s="157" t="s">
        <v>2</v>
      </c>
      <c r="B6" s="157"/>
      <c r="C6" s="157"/>
      <c r="D6" s="157"/>
      <c r="E6" s="157"/>
      <c r="F6" s="157"/>
      <c r="G6" s="157"/>
      <c r="H6" s="157"/>
      <c r="I6" s="157"/>
      <c r="J6" s="157"/>
      <c r="K6" s="151"/>
    </row>
    <row r="7" spans="1:11" s="152" customFormat="1">
      <c r="A7" s="153"/>
      <c r="B7" s="158"/>
      <c r="J7" s="151"/>
      <c r="K7" s="151"/>
    </row>
    <row r="8" spans="1:11" s="152" customFormat="1">
      <c r="A8" s="158" t="s">
        <v>531</v>
      </c>
      <c r="B8" s="158"/>
      <c r="C8" s="159">
        <v>449878.70455625001</v>
      </c>
      <c r="D8" s="159">
        <v>449605.94820131001</v>
      </c>
      <c r="E8" s="159">
        <v>483581.11073909997</v>
      </c>
      <c r="F8" s="159">
        <v>505839.7640267</v>
      </c>
      <c r="G8" s="159">
        <v>485276.02031559998</v>
      </c>
      <c r="H8" s="159">
        <v>498807.23185899982</v>
      </c>
      <c r="I8" s="159">
        <v>590383.87496799929</v>
      </c>
      <c r="J8" s="159">
        <f>SUM(C8:I8)</f>
        <v>3463372.6546659591</v>
      </c>
      <c r="K8" s="151"/>
    </row>
    <row r="9" spans="1:11" s="152" customFormat="1">
      <c r="A9" s="158" t="s">
        <v>532</v>
      </c>
      <c r="B9" s="158"/>
      <c r="C9" s="159">
        <v>328219.02812700003</v>
      </c>
      <c r="D9" s="159">
        <v>330850.46873999998</v>
      </c>
      <c r="E9" s="159">
        <v>350616.22747999977</v>
      </c>
      <c r="F9" s="159">
        <v>359806.00973300019</v>
      </c>
      <c r="G9" s="159">
        <v>345101.6207749999</v>
      </c>
      <c r="H9" s="159">
        <v>336883.69450799993</v>
      </c>
      <c r="I9" s="159">
        <v>406439.17962100025</v>
      </c>
      <c r="J9" s="159">
        <f>SUM(C9:I9)</f>
        <v>2457916.2289840002</v>
      </c>
      <c r="K9" s="151"/>
    </row>
    <row r="10" spans="1:11" s="152" customFormat="1">
      <c r="A10" s="158" t="s">
        <v>533</v>
      </c>
      <c r="B10" s="158"/>
      <c r="C10" s="159">
        <v>512329.25530600012</v>
      </c>
      <c r="D10" s="159">
        <v>510081.04126399994</v>
      </c>
      <c r="E10" s="159">
        <v>536959.85614200006</v>
      </c>
      <c r="F10" s="159">
        <v>557466.62829099991</v>
      </c>
      <c r="G10" s="159">
        <v>532861.82527799997</v>
      </c>
      <c r="H10" s="159">
        <v>510162.13044999994</v>
      </c>
      <c r="I10" s="159">
        <v>602204.94465600012</v>
      </c>
      <c r="J10" s="159">
        <f>SUM(C10:I10)</f>
        <v>3762065.6813870003</v>
      </c>
      <c r="K10" s="151"/>
    </row>
    <row r="12" spans="1:11" s="152" customFormat="1">
      <c r="A12" s="150" t="s">
        <v>534</v>
      </c>
      <c r="B12" s="150"/>
      <c r="C12" s="150"/>
      <c r="D12" s="150"/>
      <c r="E12" s="150"/>
      <c r="F12" s="150"/>
      <c r="G12" s="150"/>
      <c r="H12" s="150"/>
      <c r="I12" s="150"/>
      <c r="J12" s="150"/>
      <c r="K12" s="151"/>
    </row>
    <row r="13" spans="1:11" s="152" customFormat="1">
      <c r="A13" s="153"/>
      <c r="B13" s="153"/>
      <c r="C13" s="154"/>
      <c r="D13" s="154"/>
      <c r="E13" s="154"/>
      <c r="F13" s="154"/>
      <c r="G13" s="154"/>
      <c r="H13" s="154"/>
      <c r="I13" s="154"/>
      <c r="J13" s="154"/>
      <c r="K13" s="151"/>
    </row>
    <row r="14" spans="1:11" s="152" customFormat="1" ht="13.5" customHeight="1">
      <c r="A14" s="155" t="s">
        <v>529</v>
      </c>
      <c r="B14" s="155"/>
      <c r="C14" s="156">
        <v>2015</v>
      </c>
      <c r="D14" s="156">
        <v>2016</v>
      </c>
      <c r="E14" s="156">
        <v>2017</v>
      </c>
      <c r="F14" s="156">
        <v>2018</v>
      </c>
      <c r="G14" s="156">
        <v>2019</v>
      </c>
      <c r="H14" s="156">
        <v>2020</v>
      </c>
      <c r="I14" s="156">
        <v>2021</v>
      </c>
      <c r="J14" s="156" t="s">
        <v>530</v>
      </c>
      <c r="K14" s="151"/>
    </row>
    <row r="15" spans="1:11" s="152" customFormat="1" ht="13.5" customHeight="1">
      <c r="A15" s="157" t="s">
        <v>2</v>
      </c>
      <c r="B15" s="157"/>
      <c r="C15" s="157"/>
      <c r="D15" s="157"/>
      <c r="E15" s="157"/>
      <c r="F15" s="157"/>
      <c r="G15" s="157"/>
      <c r="H15" s="157"/>
      <c r="I15" s="157"/>
      <c r="J15" s="157"/>
      <c r="K15" s="151"/>
    </row>
    <row r="16" spans="1:11" s="152" customFormat="1">
      <c r="A16" s="153"/>
      <c r="B16" s="158"/>
      <c r="J16" s="151"/>
      <c r="K16" s="151"/>
    </row>
    <row r="17" spans="1:11" s="152" customFormat="1">
      <c r="A17" s="158" t="s">
        <v>531</v>
      </c>
      <c r="B17" s="158"/>
      <c r="C17" s="159">
        <v>264120.50474716013</v>
      </c>
      <c r="D17" s="159">
        <v>260251.54714534979</v>
      </c>
      <c r="E17" s="159">
        <v>268423.70515166991</v>
      </c>
      <c r="F17" s="159">
        <v>277068.52765701007</v>
      </c>
      <c r="G17" s="159">
        <v>272969.61544508988</v>
      </c>
      <c r="H17" s="159">
        <v>203910.33267000015</v>
      </c>
      <c r="I17" s="159">
        <v>227614.21508499997</v>
      </c>
      <c r="J17" s="159">
        <f>SUM(C17:I17)</f>
        <v>1774358.4479012801</v>
      </c>
      <c r="K17" s="151"/>
    </row>
    <row r="18" spans="1:11" s="152" customFormat="1">
      <c r="A18" s="158" t="s">
        <v>532</v>
      </c>
      <c r="B18" s="158"/>
      <c r="C18" s="159">
        <v>170010.92676900001</v>
      </c>
      <c r="D18" s="159">
        <v>167127.17285999999</v>
      </c>
      <c r="E18" s="159">
        <v>174505.2262479999</v>
      </c>
      <c r="F18" s="159">
        <v>176508.42518700007</v>
      </c>
      <c r="G18" s="159">
        <v>173001.468803</v>
      </c>
      <c r="H18" s="159">
        <v>162785.01234499994</v>
      </c>
      <c r="I18" s="159">
        <v>185404.50694100012</v>
      </c>
      <c r="J18" s="159">
        <f>SUM(C18:I18)</f>
        <v>1209342.7391530001</v>
      </c>
      <c r="K18" s="151"/>
    </row>
    <row r="19" spans="1:11" s="152" customFormat="1">
      <c r="A19" s="158" t="s">
        <v>533</v>
      </c>
      <c r="B19" s="158"/>
      <c r="C19" s="159">
        <v>292038.925674</v>
      </c>
      <c r="D19" s="159">
        <v>286197.13560400001</v>
      </c>
      <c r="E19" s="159">
        <v>294087.59784600005</v>
      </c>
      <c r="F19" s="159">
        <v>304191.43065599998</v>
      </c>
      <c r="G19" s="159">
        <v>299288.43095200002</v>
      </c>
      <c r="H19" s="159">
        <v>267681.37322999997</v>
      </c>
      <c r="I19" s="159">
        <v>301496.10971300001</v>
      </c>
      <c r="J19" s="159">
        <f>SUM(C19:I19)</f>
        <v>2044981.003675</v>
      </c>
      <c r="K19" s="151"/>
    </row>
    <row r="21" spans="1:11">
      <c r="A21" s="160"/>
    </row>
    <row r="22" spans="1:11">
      <c r="A22" s="161" t="s">
        <v>535</v>
      </c>
    </row>
    <row r="23" spans="1:11">
      <c r="A23" s="162" t="s">
        <v>536</v>
      </c>
    </row>
    <row r="24" spans="1:11">
      <c r="A24" s="162" t="s">
        <v>537</v>
      </c>
    </row>
    <row r="25" spans="1:11">
      <c r="A25" s="162" t="s">
        <v>538</v>
      </c>
    </row>
    <row r="26" spans="1:11">
      <c r="A26" s="160"/>
    </row>
    <row r="27" spans="1:11">
      <c r="A27" s="109" t="s">
        <v>539</v>
      </c>
    </row>
    <row r="28" spans="1:11">
      <c r="A28" s="109" t="s">
        <v>540</v>
      </c>
    </row>
  </sheetData>
  <mergeCells count="4">
    <mergeCell ref="A3:J3"/>
    <mergeCell ref="A6:J6"/>
    <mergeCell ref="A12:J12"/>
    <mergeCell ref="A15:J15"/>
  </mergeCells>
  <hyperlinks>
    <hyperlink ref="A1" location="ÍNDICE!A1" display="ÍNDICE" xr:uid="{F5BB6176-7D64-6241-A30F-8CFC7F6B746D}"/>
    <hyperlink ref="A2" location="NOTAS!A1" display="NOTAS" xr:uid="{C76BB1AA-63AE-6C45-B1BA-B7B87CEE8937}"/>
    <hyperlink ref="A27" location="'NOTAS 2'!A1" display="En el cuadro de NOTAS 2 se pueden observar las diferencias que hay en el total de Importaciones y Exportaciones de la Cadena Hilo, Textil y Confección " xr:uid="{471F9ABE-3D04-C840-9098-B56B03AB9EC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B1A29-FA9D-AF4C-906D-2125D2171412}">
  <dimension ref="A1:F192"/>
  <sheetViews>
    <sheetView zoomScaleNormal="100" workbookViewId="0"/>
  </sheetViews>
  <sheetFormatPr baseColWidth="10" defaultColWidth="11.5" defaultRowHeight="13"/>
  <cols>
    <col min="1" max="16384" width="11.5" style="109"/>
  </cols>
  <sheetData>
    <row r="1" spans="1:5" s="163" customFormat="1">
      <c r="A1" s="165" t="s">
        <v>60</v>
      </c>
    </row>
    <row r="2" spans="1:5" s="163" customFormat="1"/>
    <row r="3" spans="1:5" s="163" customFormat="1">
      <c r="B3" s="164" t="s">
        <v>126</v>
      </c>
    </row>
    <row r="4" spans="1:5" s="163" customFormat="1">
      <c r="B4" s="163" t="s">
        <v>541</v>
      </c>
    </row>
    <row r="5" spans="1:5" s="163" customFormat="1">
      <c r="B5" s="163" t="s">
        <v>127</v>
      </c>
    </row>
    <row r="6" spans="1:5" s="163" customFormat="1">
      <c r="B6" s="163" t="s">
        <v>542</v>
      </c>
    </row>
    <row r="7" spans="1:5" s="163" customFormat="1"/>
    <row r="8" spans="1:5" s="163" customFormat="1">
      <c r="A8" s="165"/>
      <c r="B8" s="164" t="s">
        <v>3</v>
      </c>
      <c r="C8" s="164" t="s">
        <v>4</v>
      </c>
      <c r="D8" s="165"/>
      <c r="E8" s="165"/>
    </row>
    <row r="9" spans="1:5" s="163" customFormat="1">
      <c r="A9" s="165"/>
      <c r="B9" s="165" t="s">
        <v>5</v>
      </c>
      <c r="C9" s="165" t="s">
        <v>6</v>
      </c>
      <c r="D9" s="165"/>
      <c r="E9" s="165"/>
    </row>
    <row r="10" spans="1:5" s="163" customFormat="1">
      <c r="A10" s="165"/>
      <c r="B10" s="165" t="s">
        <v>7</v>
      </c>
      <c r="C10" s="165" t="s">
        <v>8</v>
      </c>
      <c r="D10" s="165"/>
      <c r="E10" s="165"/>
    </row>
    <row r="11" spans="1:5" s="163" customFormat="1">
      <c r="A11" s="165"/>
      <c r="B11" s="165" t="s">
        <v>9</v>
      </c>
      <c r="C11" s="165" t="s">
        <v>10</v>
      </c>
      <c r="D11" s="165"/>
      <c r="E11" s="165"/>
    </row>
    <row r="12" spans="1:5" s="163" customFormat="1">
      <c r="A12" s="165"/>
      <c r="B12" s="165" t="s">
        <v>11</v>
      </c>
      <c r="C12" s="165" t="s">
        <v>12</v>
      </c>
      <c r="D12" s="165"/>
      <c r="E12" s="165"/>
    </row>
    <row r="13" spans="1:5" s="163" customFormat="1">
      <c r="B13" s="163" t="s">
        <v>13</v>
      </c>
      <c r="C13" s="163" t="s">
        <v>14</v>
      </c>
    </row>
    <row r="14" spans="1:5" s="163" customFormat="1">
      <c r="B14" s="163" t="s">
        <v>15</v>
      </c>
      <c r="C14" s="163" t="s">
        <v>16</v>
      </c>
    </row>
    <row r="15" spans="1:5" s="163" customFormat="1">
      <c r="B15" s="163" t="s">
        <v>17</v>
      </c>
      <c r="C15" s="163" t="s">
        <v>18</v>
      </c>
    </row>
    <row r="16" spans="1:5" s="163" customFormat="1">
      <c r="B16" s="163" t="s">
        <v>19</v>
      </c>
      <c r="C16" s="163" t="s">
        <v>20</v>
      </c>
    </row>
    <row r="17" spans="2:3" s="163" customFormat="1">
      <c r="B17" s="163" t="s">
        <v>21</v>
      </c>
      <c r="C17" s="163" t="s">
        <v>22</v>
      </c>
    </row>
    <row r="18" spans="2:3" s="163" customFormat="1">
      <c r="B18" s="163" t="s">
        <v>23</v>
      </c>
      <c r="C18" s="163" t="s">
        <v>24</v>
      </c>
    </row>
    <row r="19" spans="2:3" s="163" customFormat="1">
      <c r="B19" s="163" t="s">
        <v>25</v>
      </c>
      <c r="C19" s="163" t="s">
        <v>26</v>
      </c>
    </row>
    <row r="20" spans="2:3" s="163" customFormat="1">
      <c r="B20" s="163" t="s">
        <v>27</v>
      </c>
      <c r="C20" s="163" t="s">
        <v>28</v>
      </c>
    </row>
    <row r="21" spans="2:3" s="163" customFormat="1">
      <c r="B21" s="163" t="s">
        <v>29</v>
      </c>
      <c r="C21" s="163" t="s">
        <v>30</v>
      </c>
    </row>
    <row r="22" spans="2:3" s="163" customFormat="1">
      <c r="B22" s="163" t="s">
        <v>31</v>
      </c>
      <c r="C22" s="163" t="s">
        <v>32</v>
      </c>
    </row>
    <row r="23" spans="2:3" s="163" customFormat="1">
      <c r="B23" s="163" t="s">
        <v>33</v>
      </c>
      <c r="C23" s="163" t="s">
        <v>34</v>
      </c>
    </row>
    <row r="24" spans="2:3" s="163" customFormat="1">
      <c r="B24" s="163" t="s">
        <v>35</v>
      </c>
      <c r="C24" s="163" t="s">
        <v>36</v>
      </c>
    </row>
    <row r="25" spans="2:3" s="163" customFormat="1">
      <c r="B25" s="163" t="s">
        <v>37</v>
      </c>
      <c r="C25" s="163" t="s">
        <v>38</v>
      </c>
    </row>
    <row r="26" spans="2:3" s="163" customFormat="1">
      <c r="B26" s="163" t="s">
        <v>39</v>
      </c>
      <c r="C26" s="163" t="s">
        <v>40</v>
      </c>
    </row>
    <row r="27" spans="2:3" s="163" customFormat="1">
      <c r="B27" s="163" t="s">
        <v>41</v>
      </c>
      <c r="C27" s="163" t="s">
        <v>42</v>
      </c>
    </row>
    <row r="28" spans="2:3" s="163" customFormat="1">
      <c r="B28" s="163" t="s">
        <v>43</v>
      </c>
      <c r="C28" s="163" t="s">
        <v>44</v>
      </c>
    </row>
    <row r="29" spans="2:3" s="163" customFormat="1">
      <c r="B29" s="163" t="s">
        <v>45</v>
      </c>
      <c r="C29" s="163" t="s">
        <v>46</v>
      </c>
    </row>
    <row r="30" spans="2:3" s="163" customFormat="1">
      <c r="B30" s="163" t="s">
        <v>47</v>
      </c>
      <c r="C30" s="163" t="s">
        <v>48</v>
      </c>
    </row>
    <row r="31" spans="2:3" s="163" customFormat="1">
      <c r="B31" s="163" t="s">
        <v>49</v>
      </c>
      <c r="C31" s="163" t="s">
        <v>50</v>
      </c>
    </row>
    <row r="32" spans="2:3" s="163" customFormat="1">
      <c r="B32" s="163" t="s">
        <v>51</v>
      </c>
      <c r="C32" s="163" t="s">
        <v>52</v>
      </c>
    </row>
    <row r="33" spans="1:3" s="163" customFormat="1">
      <c r="B33" s="164"/>
    </row>
    <row r="34" spans="1:3" s="108" customFormat="1">
      <c r="A34" s="108" t="s">
        <v>128</v>
      </c>
      <c r="B34" s="108" t="s">
        <v>129</v>
      </c>
      <c r="C34" s="108" t="s">
        <v>130</v>
      </c>
    </row>
    <row r="35" spans="1:3" s="163" customFormat="1">
      <c r="B35" s="166" t="s">
        <v>3</v>
      </c>
      <c r="C35" s="166" t="s">
        <v>4</v>
      </c>
    </row>
    <row r="36" spans="1:3" s="163" customFormat="1">
      <c r="A36" s="112" t="s">
        <v>3</v>
      </c>
      <c r="B36" s="112">
        <v>844399</v>
      </c>
      <c r="C36" s="166"/>
    </row>
    <row r="37" spans="1:3" s="112" customFormat="1">
      <c r="A37" s="112" t="s">
        <v>3</v>
      </c>
      <c r="B37" s="112">
        <v>846900</v>
      </c>
    </row>
    <row r="38" spans="1:3" s="112" customFormat="1">
      <c r="A38" s="112" t="s">
        <v>3</v>
      </c>
      <c r="B38" s="112">
        <v>846911</v>
      </c>
      <c r="C38" s="112" t="s">
        <v>131</v>
      </c>
    </row>
    <row r="39" spans="1:3" s="112" customFormat="1">
      <c r="A39" s="112" t="s">
        <v>3</v>
      </c>
      <c r="B39" s="112">
        <v>846912</v>
      </c>
      <c r="C39" s="112" t="s">
        <v>132</v>
      </c>
    </row>
    <row r="40" spans="1:3" s="112" customFormat="1">
      <c r="A40" s="112" t="s">
        <v>3</v>
      </c>
      <c r="B40" s="112">
        <v>846920</v>
      </c>
      <c r="C40" s="112" t="s">
        <v>133</v>
      </c>
    </row>
    <row r="41" spans="1:3" s="112" customFormat="1">
      <c r="A41" s="112" t="s">
        <v>3</v>
      </c>
      <c r="B41" s="112">
        <v>846930</v>
      </c>
      <c r="C41" s="112" t="s">
        <v>134</v>
      </c>
    </row>
    <row r="42" spans="1:3" s="112" customFormat="1">
      <c r="A42" s="112" t="s">
        <v>3</v>
      </c>
      <c r="B42" s="112">
        <v>847010</v>
      </c>
    </row>
    <row r="43" spans="1:3" s="112" customFormat="1">
      <c r="A43" s="112" t="s">
        <v>3</v>
      </c>
      <c r="B43" s="112">
        <v>847021</v>
      </c>
      <c r="C43" s="112" t="s">
        <v>135</v>
      </c>
    </row>
    <row r="44" spans="1:3" s="112" customFormat="1">
      <c r="A44" s="112" t="s">
        <v>3</v>
      </c>
      <c r="B44" s="112">
        <v>847029</v>
      </c>
      <c r="C44" s="112" t="s">
        <v>136</v>
      </c>
    </row>
    <row r="45" spans="1:3" s="112" customFormat="1">
      <c r="A45" s="112" t="s">
        <v>3</v>
      </c>
      <c r="B45" s="112">
        <v>847030</v>
      </c>
    </row>
    <row r="46" spans="1:3" s="112" customFormat="1">
      <c r="A46" s="112" t="s">
        <v>3</v>
      </c>
      <c r="B46" s="112">
        <v>847040</v>
      </c>
      <c r="C46" s="112" t="s">
        <v>137</v>
      </c>
    </row>
    <row r="47" spans="1:3" s="112" customFormat="1">
      <c r="A47" s="112" t="s">
        <v>3</v>
      </c>
      <c r="B47" s="112">
        <v>847090</v>
      </c>
      <c r="C47" s="112" t="s">
        <v>138</v>
      </c>
    </row>
    <row r="48" spans="1:3" s="112" customFormat="1">
      <c r="A48" s="112" t="s">
        <v>3</v>
      </c>
      <c r="B48" s="112">
        <v>847210</v>
      </c>
      <c r="C48" s="112" t="s">
        <v>139</v>
      </c>
    </row>
    <row r="49" spans="1:3" s="112" customFormat="1">
      <c r="A49" s="112" t="s">
        <v>3</v>
      </c>
      <c r="B49" s="112">
        <v>847220</v>
      </c>
      <c r="C49" s="112" t="s">
        <v>140</v>
      </c>
    </row>
    <row r="50" spans="1:3" s="112" customFormat="1">
      <c r="A50" s="112" t="s">
        <v>3</v>
      </c>
      <c r="B50" s="112">
        <v>847230</v>
      </c>
      <c r="C50" s="112" t="s">
        <v>141</v>
      </c>
    </row>
    <row r="51" spans="1:3" s="112" customFormat="1">
      <c r="A51" s="112" t="s">
        <v>3</v>
      </c>
      <c r="B51" s="112">
        <v>847290</v>
      </c>
      <c r="C51" s="112" t="s">
        <v>142</v>
      </c>
    </row>
    <row r="52" spans="1:3" s="112" customFormat="1">
      <c r="A52" s="112" t="s">
        <v>3</v>
      </c>
      <c r="B52" s="112">
        <v>847310</v>
      </c>
    </row>
    <row r="53" spans="1:3" s="112" customFormat="1">
      <c r="A53" s="112" t="s">
        <v>3</v>
      </c>
      <c r="B53" s="112">
        <v>847321</v>
      </c>
      <c r="C53" s="112" t="s">
        <v>143</v>
      </c>
    </row>
    <row r="54" spans="1:3" s="112" customFormat="1">
      <c r="A54" s="112" t="s">
        <v>3</v>
      </c>
      <c r="B54" s="112">
        <v>847329</v>
      </c>
      <c r="C54" s="112" t="s">
        <v>144</v>
      </c>
    </row>
    <row r="55" spans="1:3" s="112" customFormat="1">
      <c r="A55" s="112" t="s">
        <v>3</v>
      </c>
      <c r="B55" s="112">
        <v>847340</v>
      </c>
      <c r="C55" s="112" t="s">
        <v>145</v>
      </c>
    </row>
    <row r="56" spans="1:3" s="112" customFormat="1">
      <c r="A56" s="112" t="s">
        <v>3</v>
      </c>
      <c r="B56" s="112">
        <v>852010</v>
      </c>
      <c r="C56" s="112" t="s">
        <v>146</v>
      </c>
    </row>
    <row r="57" spans="1:3" s="112" customFormat="1"/>
    <row r="58" spans="1:3" s="163" customFormat="1">
      <c r="B58" s="167" t="s">
        <v>5</v>
      </c>
      <c r="C58" s="167" t="s">
        <v>6</v>
      </c>
    </row>
    <row r="59" spans="1:3" s="112" customFormat="1">
      <c r="A59" s="112" t="s">
        <v>5</v>
      </c>
      <c r="B59" s="112">
        <v>844332</v>
      </c>
      <c r="C59" s="112" t="s">
        <v>147</v>
      </c>
    </row>
    <row r="60" spans="1:3" s="112" customFormat="1">
      <c r="A60" s="112" t="s">
        <v>5</v>
      </c>
      <c r="B60" s="112">
        <v>844399</v>
      </c>
    </row>
    <row r="61" spans="1:3" s="112" customFormat="1">
      <c r="A61" s="112" t="s">
        <v>5</v>
      </c>
      <c r="B61" s="112">
        <v>851711</v>
      </c>
    </row>
    <row r="62" spans="1:3" s="112" customFormat="1">
      <c r="A62" s="112" t="s">
        <v>5</v>
      </c>
      <c r="B62" s="112">
        <v>851712</v>
      </c>
    </row>
    <row r="63" spans="1:3" s="112" customFormat="1">
      <c r="A63" s="112" t="s">
        <v>5</v>
      </c>
      <c r="B63" s="112">
        <v>851718</v>
      </c>
    </row>
    <row r="64" spans="1:3" s="112" customFormat="1">
      <c r="A64" s="112" t="s">
        <v>5</v>
      </c>
      <c r="B64" s="112">
        <v>851719</v>
      </c>
    </row>
    <row r="65" spans="1:3" s="112" customFormat="1">
      <c r="A65" s="112" t="s">
        <v>5</v>
      </c>
      <c r="B65" s="112">
        <v>851721</v>
      </c>
      <c r="C65" s="112" t="s">
        <v>148</v>
      </c>
    </row>
    <row r="66" spans="1:3" s="112" customFormat="1">
      <c r="A66" s="112" t="s">
        <v>5</v>
      </c>
      <c r="B66" s="112">
        <v>851722</v>
      </c>
      <c r="C66" s="112" t="s">
        <v>149</v>
      </c>
    </row>
    <row r="67" spans="1:3" s="112" customFormat="1">
      <c r="A67" s="112" t="s">
        <v>5</v>
      </c>
      <c r="B67" s="112">
        <v>851730</v>
      </c>
      <c r="C67" s="112" t="s">
        <v>150</v>
      </c>
    </row>
    <row r="68" spans="1:3" s="112" customFormat="1">
      <c r="A68" s="112" t="s">
        <v>5</v>
      </c>
      <c r="B68" s="112">
        <v>851750</v>
      </c>
      <c r="C68" s="112" t="s">
        <v>151</v>
      </c>
    </row>
    <row r="69" spans="1:3" s="112" customFormat="1">
      <c r="A69" s="112" t="s">
        <v>5</v>
      </c>
      <c r="B69" s="112">
        <v>851761</v>
      </c>
    </row>
    <row r="70" spans="1:3" s="112" customFormat="1">
      <c r="A70" s="112" t="s">
        <v>5</v>
      </c>
      <c r="B70" s="112">
        <v>851762</v>
      </c>
    </row>
    <row r="71" spans="1:3" s="112" customFormat="1">
      <c r="A71" s="112" t="s">
        <v>5</v>
      </c>
      <c r="B71" s="112">
        <v>851769</v>
      </c>
      <c r="C71" s="112" t="s">
        <v>152</v>
      </c>
    </row>
    <row r="72" spans="1:3" s="112" customFormat="1">
      <c r="A72" s="112" t="s">
        <v>5</v>
      </c>
      <c r="B72" s="112">
        <v>851770</v>
      </c>
      <c r="C72" s="112" t="s">
        <v>153</v>
      </c>
    </row>
    <row r="73" spans="1:3" s="112" customFormat="1">
      <c r="A73" s="112" t="s">
        <v>5</v>
      </c>
      <c r="B73" s="112">
        <v>851780</v>
      </c>
      <c r="C73" s="112" t="s">
        <v>154</v>
      </c>
    </row>
    <row r="74" spans="1:3" s="112" customFormat="1">
      <c r="A74" s="112" t="s">
        <v>5</v>
      </c>
      <c r="B74" s="112">
        <v>851790</v>
      </c>
      <c r="C74" s="112" t="s">
        <v>155</v>
      </c>
    </row>
    <row r="75" spans="1:3" s="112" customFormat="1">
      <c r="A75" s="112" t="s">
        <v>5</v>
      </c>
      <c r="B75" s="112">
        <v>851810</v>
      </c>
      <c r="C75" s="112" t="s">
        <v>156</v>
      </c>
    </row>
    <row r="76" spans="1:3" s="112" customFormat="1">
      <c r="A76" s="112" t="s">
        <v>5</v>
      </c>
      <c r="B76" s="112">
        <v>851829</v>
      </c>
      <c r="C76" s="112" t="s">
        <v>157</v>
      </c>
    </row>
    <row r="77" spans="1:3" s="112" customFormat="1">
      <c r="A77" s="112" t="s">
        <v>5</v>
      </c>
      <c r="B77" s="112">
        <v>851830</v>
      </c>
      <c r="C77" s="112" t="s">
        <v>158</v>
      </c>
    </row>
    <row r="78" spans="1:3" s="112" customFormat="1">
      <c r="A78" s="112" t="s">
        <v>5</v>
      </c>
      <c r="B78" s="112">
        <v>851840</v>
      </c>
    </row>
    <row r="79" spans="1:3" s="112" customFormat="1">
      <c r="A79" s="112" t="s">
        <v>5</v>
      </c>
      <c r="B79" s="112">
        <v>851890</v>
      </c>
      <c r="C79" s="112" t="s">
        <v>159</v>
      </c>
    </row>
    <row r="80" spans="1:3" s="112" customFormat="1">
      <c r="A80" s="112" t="s">
        <v>5</v>
      </c>
      <c r="B80" s="112">
        <v>851950</v>
      </c>
      <c r="C80" s="112" t="s">
        <v>160</v>
      </c>
    </row>
    <row r="81" spans="1:3" s="112" customFormat="1">
      <c r="A81" s="112" t="s">
        <v>5</v>
      </c>
      <c r="B81" s="112">
        <v>852020</v>
      </c>
      <c r="C81" s="112" t="s">
        <v>161</v>
      </c>
    </row>
    <row r="82" spans="1:3" s="112" customFormat="1">
      <c r="A82" s="112" t="s">
        <v>5</v>
      </c>
      <c r="B82" s="112">
        <v>852290</v>
      </c>
      <c r="C82" s="112" t="s">
        <v>162</v>
      </c>
    </row>
    <row r="83" spans="1:3" s="112" customFormat="1">
      <c r="A83" s="112" t="s">
        <v>5</v>
      </c>
      <c r="B83" s="112">
        <v>852510</v>
      </c>
      <c r="C83" s="112" t="s">
        <v>163</v>
      </c>
    </row>
    <row r="84" spans="1:3" s="112" customFormat="1">
      <c r="A84" s="112" t="s">
        <v>5</v>
      </c>
      <c r="B84" s="112">
        <v>852520</v>
      </c>
      <c r="C84" s="112" t="s">
        <v>164</v>
      </c>
    </row>
    <row r="85" spans="1:3" s="112" customFormat="1">
      <c r="A85" s="112" t="s">
        <v>5</v>
      </c>
      <c r="B85" s="112">
        <v>852550</v>
      </c>
      <c r="C85" s="112" t="s">
        <v>165</v>
      </c>
    </row>
    <row r="86" spans="1:3" s="112" customFormat="1">
      <c r="A86" s="112" t="s">
        <v>5</v>
      </c>
      <c r="B86" s="112">
        <v>852560</v>
      </c>
      <c r="C86" s="112" t="s">
        <v>166</v>
      </c>
    </row>
    <row r="87" spans="1:3" s="112" customFormat="1">
      <c r="A87" s="112" t="s">
        <v>5</v>
      </c>
      <c r="B87" s="112">
        <v>852731</v>
      </c>
      <c r="C87" s="112" t="s">
        <v>167</v>
      </c>
    </row>
    <row r="88" spans="1:3" s="112" customFormat="1">
      <c r="A88" s="112" t="s">
        <v>5</v>
      </c>
      <c r="B88" s="112">
        <v>852790</v>
      </c>
      <c r="C88" s="112" t="s">
        <v>168</v>
      </c>
    </row>
    <row r="89" spans="1:3" s="112" customFormat="1">
      <c r="A89" s="112" t="s">
        <v>5</v>
      </c>
      <c r="B89" s="112">
        <v>852791</v>
      </c>
      <c r="C89" s="112" t="s">
        <v>169</v>
      </c>
    </row>
    <row r="90" spans="1:3" s="112" customFormat="1">
      <c r="A90" s="112" t="s">
        <v>5</v>
      </c>
      <c r="B90" s="112">
        <v>852799</v>
      </c>
      <c r="C90" s="112" t="s">
        <v>170</v>
      </c>
    </row>
    <row r="91" spans="1:3" s="112" customFormat="1">
      <c r="A91" s="112" t="s">
        <v>5</v>
      </c>
      <c r="B91" s="112">
        <v>852910</v>
      </c>
      <c r="C91" s="112" t="s">
        <v>171</v>
      </c>
    </row>
    <row r="92" spans="1:3" s="112" customFormat="1">
      <c r="A92" s="112" t="s">
        <v>5</v>
      </c>
      <c r="B92" s="112">
        <v>852990</v>
      </c>
      <c r="C92" s="112" t="s">
        <v>172</v>
      </c>
    </row>
    <row r="93" spans="1:3" s="112" customFormat="1">
      <c r="A93" s="112" t="s">
        <v>5</v>
      </c>
      <c r="B93" s="112">
        <v>853180</v>
      </c>
      <c r="C93" s="112" t="s">
        <v>173</v>
      </c>
    </row>
    <row r="94" spans="1:3" s="112" customFormat="1">
      <c r="A94" s="112" t="s">
        <v>5</v>
      </c>
      <c r="B94" s="112">
        <v>853190</v>
      </c>
    </row>
    <row r="95" spans="1:3" s="112" customFormat="1">
      <c r="A95" s="112" t="s">
        <v>5</v>
      </c>
      <c r="B95" s="112">
        <v>854370</v>
      </c>
      <c r="C95" s="112" t="s">
        <v>174</v>
      </c>
    </row>
    <row r="96" spans="1:3" s="112" customFormat="1">
      <c r="A96" s="112" t="s">
        <v>5</v>
      </c>
      <c r="B96" s="112">
        <v>854389</v>
      </c>
      <c r="C96" s="112" t="s">
        <v>175</v>
      </c>
    </row>
    <row r="97" spans="1:3" s="112" customFormat="1">
      <c r="A97" s="112" t="s">
        <v>5</v>
      </c>
      <c r="B97" s="112">
        <v>880260</v>
      </c>
      <c r="C97" s="112" t="s">
        <v>152</v>
      </c>
    </row>
    <row r="98" spans="1:3" s="112" customFormat="1">
      <c r="A98" s="112" t="s">
        <v>5</v>
      </c>
      <c r="B98" s="112">
        <v>880390</v>
      </c>
      <c r="C98" s="112" t="s">
        <v>176</v>
      </c>
    </row>
    <row r="99" spans="1:3" s="112" customFormat="1"/>
    <row r="100" spans="1:3" s="163" customFormat="1">
      <c r="B100" s="167" t="s">
        <v>7</v>
      </c>
      <c r="C100" s="167" t="s">
        <v>8</v>
      </c>
    </row>
    <row r="101" spans="1:3" s="112" customFormat="1">
      <c r="A101" s="112" t="s">
        <v>7</v>
      </c>
      <c r="B101" s="112">
        <v>851810</v>
      </c>
      <c r="C101" s="112" t="s">
        <v>154</v>
      </c>
    </row>
    <row r="102" spans="1:3" s="112" customFormat="1">
      <c r="A102" s="112" t="s">
        <v>7</v>
      </c>
      <c r="B102" s="112">
        <v>851821</v>
      </c>
      <c r="C102" s="112" t="s">
        <v>155</v>
      </c>
    </row>
    <row r="103" spans="1:3" s="112" customFormat="1">
      <c r="A103" s="112" t="s">
        <v>7</v>
      </c>
      <c r="B103" s="112">
        <v>851822</v>
      </c>
      <c r="C103" s="112" t="s">
        <v>177</v>
      </c>
    </row>
    <row r="104" spans="1:3" s="112" customFormat="1">
      <c r="A104" s="112" t="s">
        <v>7</v>
      </c>
      <c r="B104" s="112">
        <v>851829</v>
      </c>
      <c r="C104" s="112" t="s">
        <v>156</v>
      </c>
    </row>
    <row r="105" spans="1:3" s="112" customFormat="1">
      <c r="A105" s="112" t="s">
        <v>7</v>
      </c>
      <c r="B105" s="112">
        <v>851830</v>
      </c>
    </row>
    <row r="106" spans="1:3" s="112" customFormat="1">
      <c r="A106" s="112" t="s">
        <v>7</v>
      </c>
      <c r="B106" s="112">
        <v>851840</v>
      </c>
      <c r="C106" s="112" t="s">
        <v>178</v>
      </c>
    </row>
    <row r="107" spans="1:3" s="112" customFormat="1">
      <c r="A107" s="112" t="s">
        <v>7</v>
      </c>
      <c r="B107" s="112">
        <v>851850</v>
      </c>
    </row>
    <row r="108" spans="1:3" s="112" customFormat="1">
      <c r="A108" s="112" t="s">
        <v>7</v>
      </c>
      <c r="B108" s="112">
        <v>851890</v>
      </c>
    </row>
    <row r="109" spans="1:3" s="112" customFormat="1">
      <c r="A109" s="112" t="s">
        <v>7</v>
      </c>
      <c r="B109" s="112">
        <v>851910</v>
      </c>
      <c r="C109" s="112" t="s">
        <v>179</v>
      </c>
    </row>
    <row r="110" spans="1:3" s="112" customFormat="1">
      <c r="A110" s="112" t="s">
        <v>7</v>
      </c>
      <c r="B110" s="112">
        <v>851920</v>
      </c>
    </row>
    <row r="111" spans="1:3" s="112" customFormat="1">
      <c r="A111" s="112" t="s">
        <v>7</v>
      </c>
      <c r="B111" s="112">
        <v>851921</v>
      </c>
    </row>
    <row r="112" spans="1:3" s="112" customFormat="1">
      <c r="A112" s="112" t="s">
        <v>7</v>
      </c>
      <c r="B112" s="112">
        <v>851929</v>
      </c>
    </row>
    <row r="113" spans="1:3" s="112" customFormat="1">
      <c r="A113" s="112" t="s">
        <v>7</v>
      </c>
      <c r="B113" s="112">
        <v>851930</v>
      </c>
      <c r="C113" s="112" t="s">
        <v>158</v>
      </c>
    </row>
    <row r="114" spans="1:3" s="112" customFormat="1">
      <c r="A114" s="112" t="s">
        <v>7</v>
      </c>
      <c r="B114" s="112">
        <v>851931</v>
      </c>
      <c r="C114" s="112" t="s">
        <v>180</v>
      </c>
    </row>
    <row r="115" spans="1:3" s="112" customFormat="1">
      <c r="A115" s="112" t="s">
        <v>7</v>
      </c>
      <c r="B115" s="112">
        <v>851939</v>
      </c>
    </row>
    <row r="116" spans="1:3" s="112" customFormat="1">
      <c r="A116" s="112" t="s">
        <v>7</v>
      </c>
      <c r="B116" s="112">
        <v>851940</v>
      </c>
    </row>
    <row r="117" spans="1:3" s="112" customFormat="1">
      <c r="A117" s="112" t="s">
        <v>7</v>
      </c>
      <c r="B117" s="112">
        <v>851981</v>
      </c>
    </row>
    <row r="118" spans="1:3" s="112" customFormat="1">
      <c r="A118" s="112" t="s">
        <v>7</v>
      </c>
      <c r="B118" s="112">
        <v>851989</v>
      </c>
    </row>
    <row r="119" spans="1:3" s="112" customFormat="1">
      <c r="A119" s="112" t="s">
        <v>7</v>
      </c>
      <c r="B119" s="112">
        <v>851992</v>
      </c>
    </row>
    <row r="120" spans="1:3" s="112" customFormat="1">
      <c r="A120" s="112" t="s">
        <v>7</v>
      </c>
      <c r="B120" s="112">
        <v>851993</v>
      </c>
    </row>
    <row r="121" spans="1:3" s="112" customFormat="1">
      <c r="A121" s="112" t="s">
        <v>7</v>
      </c>
      <c r="B121" s="112">
        <v>851999</v>
      </c>
    </row>
    <row r="122" spans="1:3" s="112" customFormat="1">
      <c r="A122" s="112" t="s">
        <v>7</v>
      </c>
      <c r="B122" s="112">
        <v>852032</v>
      </c>
      <c r="C122" s="112" t="s">
        <v>181</v>
      </c>
    </row>
    <row r="123" spans="1:3" s="112" customFormat="1">
      <c r="A123" s="112" t="s">
        <v>7</v>
      </c>
      <c r="B123" s="112">
        <v>852033</v>
      </c>
      <c r="C123" s="112" t="s">
        <v>182</v>
      </c>
    </row>
    <row r="124" spans="1:3" s="112" customFormat="1">
      <c r="A124" s="112" t="s">
        <v>7</v>
      </c>
      <c r="B124" s="112">
        <v>852039</v>
      </c>
      <c r="C124" s="112" t="s">
        <v>183</v>
      </c>
    </row>
    <row r="125" spans="1:3" s="112" customFormat="1">
      <c r="A125" s="112" t="s">
        <v>7</v>
      </c>
      <c r="B125" s="112">
        <v>852090</v>
      </c>
      <c r="C125" s="112" t="s">
        <v>159</v>
      </c>
    </row>
    <row r="126" spans="1:3" s="112" customFormat="1">
      <c r="A126" s="112" t="s">
        <v>7</v>
      </c>
      <c r="B126" s="112">
        <v>852110</v>
      </c>
    </row>
    <row r="127" spans="1:3" s="112" customFormat="1">
      <c r="A127" s="112" t="s">
        <v>7</v>
      </c>
      <c r="B127" s="112">
        <v>852190</v>
      </c>
      <c r="C127" s="112" t="s">
        <v>164</v>
      </c>
    </row>
    <row r="128" spans="1:3" s="112" customFormat="1">
      <c r="A128" s="112" t="s">
        <v>7</v>
      </c>
      <c r="B128" s="112">
        <v>852210</v>
      </c>
      <c r="C128" s="112" t="s">
        <v>184</v>
      </c>
    </row>
    <row r="129" spans="1:3" s="112" customFormat="1">
      <c r="A129" s="112" t="s">
        <v>7</v>
      </c>
      <c r="B129" s="112">
        <v>852290</v>
      </c>
      <c r="C129" s="112" t="s">
        <v>185</v>
      </c>
    </row>
    <row r="130" spans="1:3" s="112" customFormat="1">
      <c r="A130" s="112" t="s">
        <v>7</v>
      </c>
      <c r="B130" s="112">
        <v>852540</v>
      </c>
      <c r="C130" s="112" t="s">
        <v>186</v>
      </c>
    </row>
    <row r="131" spans="1:3" s="112" customFormat="1">
      <c r="A131" s="112" t="s">
        <v>7</v>
      </c>
      <c r="B131" s="112">
        <v>852580</v>
      </c>
      <c r="C131" s="112" t="s">
        <v>165</v>
      </c>
    </row>
    <row r="132" spans="1:3" s="112" customFormat="1">
      <c r="A132" s="112" t="s">
        <v>7</v>
      </c>
      <c r="B132" s="112">
        <v>852712</v>
      </c>
      <c r="C132" s="112" t="s">
        <v>166</v>
      </c>
    </row>
    <row r="133" spans="1:3" s="112" customFormat="1">
      <c r="A133" s="112" t="s">
        <v>7</v>
      </c>
      <c r="B133" s="112">
        <v>852713</v>
      </c>
    </row>
    <row r="134" spans="1:3" s="112" customFormat="1">
      <c r="A134" s="112" t="s">
        <v>7</v>
      </c>
      <c r="B134" s="112">
        <v>852719</v>
      </c>
    </row>
    <row r="135" spans="1:3" s="112" customFormat="1">
      <c r="A135" s="112" t="s">
        <v>7</v>
      </c>
      <c r="B135" s="112">
        <v>852721</v>
      </c>
    </row>
    <row r="136" spans="1:3" s="112" customFormat="1">
      <c r="A136" s="112" t="s">
        <v>7</v>
      </c>
      <c r="B136" s="112">
        <v>852729</v>
      </c>
    </row>
    <row r="137" spans="1:3" s="112" customFormat="1">
      <c r="A137" s="112" t="s">
        <v>7</v>
      </c>
      <c r="B137" s="112">
        <v>852731</v>
      </c>
      <c r="C137" s="112" t="s">
        <v>187</v>
      </c>
    </row>
    <row r="138" spans="1:3" s="112" customFormat="1">
      <c r="A138" s="112" t="s">
        <v>7</v>
      </c>
      <c r="B138" s="112">
        <v>852732</v>
      </c>
      <c r="C138" s="112" t="s">
        <v>188</v>
      </c>
    </row>
    <row r="139" spans="1:3" s="112" customFormat="1">
      <c r="A139" s="112" t="s">
        <v>7</v>
      </c>
      <c r="B139" s="112">
        <v>852739</v>
      </c>
      <c r="C139" s="112" t="s">
        <v>167</v>
      </c>
    </row>
    <row r="140" spans="1:3" s="112" customFormat="1">
      <c r="A140" s="112" t="s">
        <v>7</v>
      </c>
      <c r="B140" s="112">
        <v>852790</v>
      </c>
    </row>
    <row r="141" spans="1:3" s="112" customFormat="1">
      <c r="A141" s="112" t="s">
        <v>7</v>
      </c>
      <c r="B141" s="112">
        <v>852791</v>
      </c>
    </row>
    <row r="142" spans="1:3" s="112" customFormat="1">
      <c r="A142" s="112" t="s">
        <v>7</v>
      </c>
      <c r="B142" s="112">
        <v>852792</v>
      </c>
    </row>
    <row r="143" spans="1:3" s="112" customFormat="1">
      <c r="A143" s="112" t="s">
        <v>7</v>
      </c>
      <c r="B143" s="112">
        <v>852799</v>
      </c>
    </row>
    <row r="144" spans="1:3" s="112" customFormat="1">
      <c r="A144" s="112" t="s">
        <v>7</v>
      </c>
      <c r="B144" s="112">
        <v>852812</v>
      </c>
    </row>
    <row r="145" spans="1:6" s="112" customFormat="1">
      <c r="A145" s="112" t="s">
        <v>7</v>
      </c>
      <c r="B145" s="112">
        <v>852813</v>
      </c>
      <c r="C145" s="112" t="s">
        <v>189</v>
      </c>
    </row>
    <row r="146" spans="1:6" s="112" customFormat="1">
      <c r="A146" s="112" t="s">
        <v>7</v>
      </c>
      <c r="B146" s="112">
        <v>852821</v>
      </c>
      <c r="C146" s="112" t="s">
        <v>168</v>
      </c>
    </row>
    <row r="147" spans="1:6" s="112" customFormat="1">
      <c r="A147" s="112" t="s">
        <v>7</v>
      </c>
      <c r="B147" s="112">
        <v>852822</v>
      </c>
      <c r="C147" s="112" t="s">
        <v>190</v>
      </c>
    </row>
    <row r="148" spans="1:6" s="112" customFormat="1">
      <c r="A148" s="112" t="s">
        <v>7</v>
      </c>
      <c r="B148" s="112">
        <v>852830</v>
      </c>
      <c r="C148" s="112" t="s">
        <v>191</v>
      </c>
    </row>
    <row r="149" spans="1:6" s="112" customFormat="1">
      <c r="A149" s="112" t="s">
        <v>7</v>
      </c>
      <c r="B149" s="112">
        <v>852849</v>
      </c>
      <c r="C149" s="112" t="s">
        <v>169</v>
      </c>
    </row>
    <row r="150" spans="1:6" s="112" customFormat="1">
      <c r="A150" s="112" t="s">
        <v>7</v>
      </c>
      <c r="B150" s="112">
        <v>852859</v>
      </c>
      <c r="C150" s="112" t="s">
        <v>192</v>
      </c>
    </row>
    <row r="151" spans="1:6" s="112" customFormat="1">
      <c r="A151" s="112" t="s">
        <v>7</v>
      </c>
      <c r="B151" s="112">
        <v>852869</v>
      </c>
      <c r="C151" s="112" t="s">
        <v>170</v>
      </c>
    </row>
    <row r="152" spans="1:6" s="112" customFormat="1">
      <c r="A152" s="112" t="s">
        <v>7</v>
      </c>
      <c r="B152" s="112">
        <v>852871</v>
      </c>
      <c r="C152" s="112" t="s">
        <v>193</v>
      </c>
    </row>
    <row r="153" spans="1:6" s="112" customFormat="1">
      <c r="A153" s="112" t="s">
        <v>7</v>
      </c>
      <c r="B153" s="112">
        <v>852872</v>
      </c>
    </row>
    <row r="154" spans="1:6" s="112" customFormat="1">
      <c r="A154" s="112" t="s">
        <v>7</v>
      </c>
      <c r="B154" s="112">
        <v>852873</v>
      </c>
    </row>
    <row r="155" spans="1:6" s="112" customFormat="1">
      <c r="A155" s="112" t="s">
        <v>7</v>
      </c>
      <c r="B155" s="112">
        <v>852990</v>
      </c>
    </row>
    <row r="156" spans="1:6" s="112" customFormat="1"/>
    <row r="157" spans="1:6" s="163" customFormat="1">
      <c r="B157" s="167" t="s">
        <v>9</v>
      </c>
      <c r="C157" s="167" t="s">
        <v>10</v>
      </c>
    </row>
    <row r="158" spans="1:6" s="112" customFormat="1">
      <c r="A158" s="111" t="s">
        <v>9</v>
      </c>
      <c r="B158" s="111">
        <v>851590</v>
      </c>
      <c r="C158" s="111"/>
      <c r="D158" s="111"/>
      <c r="E158" s="111"/>
      <c r="F158" s="109"/>
    </row>
    <row r="159" spans="1:6" s="112" customFormat="1">
      <c r="A159" s="111" t="s">
        <v>9</v>
      </c>
      <c r="B159" s="111">
        <v>852311</v>
      </c>
      <c r="C159" s="111" t="s">
        <v>160</v>
      </c>
      <c r="D159" s="111"/>
      <c r="E159" s="109">
        <v>852311</v>
      </c>
      <c r="F159" s="109"/>
    </row>
    <row r="160" spans="1:6" s="112" customFormat="1">
      <c r="A160" s="111" t="s">
        <v>9</v>
      </c>
      <c r="B160" s="111">
        <v>852312</v>
      </c>
      <c r="C160" s="111" t="s">
        <v>194</v>
      </c>
      <c r="D160" s="111"/>
      <c r="E160" s="109">
        <v>852312</v>
      </c>
      <c r="F160" s="109"/>
    </row>
    <row r="161" spans="1:6" s="112" customFormat="1">
      <c r="A161" s="111" t="s">
        <v>9</v>
      </c>
      <c r="B161" s="111">
        <v>852313</v>
      </c>
      <c r="C161" s="111"/>
      <c r="D161" s="111"/>
      <c r="E161" s="109">
        <v>852313</v>
      </c>
      <c r="F161" s="109"/>
    </row>
    <row r="162" spans="1:6" s="112" customFormat="1">
      <c r="A162" s="111" t="s">
        <v>9</v>
      </c>
      <c r="B162" s="111">
        <v>852320</v>
      </c>
      <c r="C162" s="111"/>
      <c r="D162" s="111"/>
      <c r="E162" s="109">
        <v>852320</v>
      </c>
      <c r="F162" s="109"/>
    </row>
    <row r="163" spans="1:6" s="112" customFormat="1">
      <c r="A163" s="111" t="s">
        <v>9</v>
      </c>
      <c r="B163" s="111">
        <v>852321</v>
      </c>
      <c r="C163" s="111" t="s">
        <v>195</v>
      </c>
      <c r="D163" s="111"/>
      <c r="E163" s="109">
        <v>852321</v>
      </c>
      <c r="F163" s="109"/>
    </row>
    <row r="164" spans="1:6" s="112" customFormat="1">
      <c r="A164" s="111" t="s">
        <v>9</v>
      </c>
      <c r="B164" s="111">
        <v>852329</v>
      </c>
      <c r="C164" s="111" t="s">
        <v>196</v>
      </c>
      <c r="D164" s="111"/>
      <c r="E164" s="109">
        <v>852329</v>
      </c>
      <c r="F164" s="109"/>
    </row>
    <row r="165" spans="1:6" s="112" customFormat="1">
      <c r="A165" s="111" t="s">
        <v>9</v>
      </c>
      <c r="B165" s="111">
        <v>852330</v>
      </c>
      <c r="C165" s="111" t="s">
        <v>197</v>
      </c>
      <c r="D165" s="111"/>
      <c r="E165" s="109">
        <v>852330</v>
      </c>
      <c r="F165" s="109"/>
    </row>
    <row r="166" spans="1:6" s="112" customFormat="1">
      <c r="A166" s="111" t="s">
        <v>9</v>
      </c>
      <c r="B166" s="111">
        <v>852340</v>
      </c>
      <c r="C166" s="111" t="s">
        <v>198</v>
      </c>
      <c r="D166" s="111"/>
      <c r="E166" s="109">
        <v>852340</v>
      </c>
      <c r="F166" s="109"/>
    </row>
    <row r="167" spans="1:6" s="112" customFormat="1">
      <c r="A167" s="111" t="s">
        <v>9</v>
      </c>
      <c r="B167" s="111">
        <v>852351</v>
      </c>
      <c r="C167" s="111"/>
      <c r="D167" s="111"/>
      <c r="E167" s="109">
        <v>852351</v>
      </c>
      <c r="F167" s="109"/>
    </row>
    <row r="168" spans="1:6" s="112" customFormat="1">
      <c r="A168" s="111" t="s">
        <v>9</v>
      </c>
      <c r="B168" s="111">
        <v>852359</v>
      </c>
      <c r="C168" s="111"/>
      <c r="D168" s="111"/>
      <c r="E168" s="109">
        <v>852380</v>
      </c>
      <c r="F168" s="109"/>
    </row>
    <row r="169" spans="1:6" s="112" customFormat="1">
      <c r="A169" s="111" t="s">
        <v>9</v>
      </c>
      <c r="B169" s="111">
        <v>852380</v>
      </c>
      <c r="C169" s="111"/>
      <c r="D169" s="111"/>
      <c r="E169" s="109">
        <v>852390</v>
      </c>
      <c r="F169" s="109"/>
    </row>
    <row r="170" spans="1:6" s="112" customFormat="1">
      <c r="A170" s="111" t="s">
        <v>9</v>
      </c>
      <c r="B170" s="111">
        <v>852390</v>
      </c>
      <c r="C170" s="111"/>
      <c r="D170" s="111"/>
      <c r="E170" s="109">
        <v>852410</v>
      </c>
      <c r="F170" s="109"/>
    </row>
    <row r="171" spans="1:6" s="112" customFormat="1">
      <c r="A171" s="111" t="s">
        <v>9</v>
      </c>
      <c r="B171" s="111">
        <v>852410</v>
      </c>
      <c r="C171" s="111"/>
      <c r="D171" s="111"/>
      <c r="E171" s="109">
        <v>852431</v>
      </c>
      <c r="F171" s="109"/>
    </row>
    <row r="172" spans="1:6" s="112" customFormat="1">
      <c r="A172" s="111" t="s">
        <v>9</v>
      </c>
      <c r="B172" s="111">
        <v>852431</v>
      </c>
      <c r="C172" s="111"/>
      <c r="D172" s="111"/>
      <c r="E172" s="109">
        <v>852432</v>
      </c>
      <c r="F172" s="109"/>
    </row>
    <row r="173" spans="1:6" s="112" customFormat="1">
      <c r="A173" s="111" t="s">
        <v>9</v>
      </c>
      <c r="B173" s="111">
        <v>852432</v>
      </c>
      <c r="C173" s="111"/>
      <c r="D173" s="111"/>
      <c r="E173" s="109">
        <v>852439</v>
      </c>
      <c r="F173" s="109"/>
    </row>
    <row r="174" spans="1:6" s="112" customFormat="1">
      <c r="A174" s="111" t="s">
        <v>9</v>
      </c>
      <c r="B174" s="111">
        <v>852439</v>
      </c>
      <c r="C174" s="111"/>
      <c r="D174" s="111"/>
      <c r="E174" s="109">
        <v>852440</v>
      </c>
      <c r="F174" s="109"/>
    </row>
    <row r="175" spans="1:6" s="112" customFormat="1">
      <c r="A175" s="111" t="s">
        <v>9</v>
      </c>
      <c r="B175" s="111">
        <v>852440</v>
      </c>
      <c r="C175" s="111"/>
      <c r="D175" s="111"/>
      <c r="E175" s="109">
        <v>852451</v>
      </c>
      <c r="F175" s="109"/>
    </row>
    <row r="176" spans="1:6" s="112" customFormat="1">
      <c r="A176" s="111" t="s">
        <v>9</v>
      </c>
      <c r="B176" s="111">
        <v>852451</v>
      </c>
      <c r="C176" s="111"/>
      <c r="D176" s="111"/>
      <c r="E176" s="109">
        <v>852452</v>
      </c>
      <c r="F176" s="109"/>
    </row>
    <row r="177" spans="1:6" s="112" customFormat="1">
      <c r="A177" s="111" t="s">
        <v>9</v>
      </c>
      <c r="B177" s="111">
        <v>852452</v>
      </c>
      <c r="C177" s="111"/>
      <c r="D177" s="111"/>
      <c r="E177" s="109">
        <v>852453</v>
      </c>
      <c r="F177" s="109"/>
    </row>
    <row r="178" spans="1:6" s="112" customFormat="1">
      <c r="A178" s="111" t="s">
        <v>9</v>
      </c>
      <c r="B178" s="111">
        <v>852453</v>
      </c>
      <c r="C178" s="111" t="s">
        <v>199</v>
      </c>
      <c r="D178" s="111"/>
      <c r="E178" s="109">
        <v>852460</v>
      </c>
      <c r="F178" s="109"/>
    </row>
    <row r="179" spans="1:6" s="112" customFormat="1">
      <c r="A179" s="111" t="s">
        <v>9</v>
      </c>
      <c r="B179" s="111">
        <v>852460</v>
      </c>
      <c r="C179" s="111" t="s">
        <v>200</v>
      </c>
      <c r="D179" s="111"/>
      <c r="E179" s="109">
        <v>852491</v>
      </c>
      <c r="F179" s="109"/>
    </row>
    <row r="180" spans="1:6" s="112" customFormat="1">
      <c r="A180" s="111" t="s">
        <v>9</v>
      </c>
      <c r="B180" s="111">
        <v>852491</v>
      </c>
      <c r="C180" s="111" t="s">
        <v>201</v>
      </c>
      <c r="D180" s="111"/>
      <c r="E180" s="109">
        <v>852499</v>
      </c>
    </row>
    <row r="181" spans="1:6" s="112" customFormat="1">
      <c r="A181" s="111" t="s">
        <v>9</v>
      </c>
      <c r="B181" s="111">
        <v>852499</v>
      </c>
      <c r="C181" s="111" t="s">
        <v>202</v>
      </c>
      <c r="D181" s="111"/>
      <c r="E181" s="111"/>
    </row>
    <row r="182" spans="1:6" s="112" customFormat="1"/>
    <row r="183" spans="1:6" s="163" customFormat="1">
      <c r="B183" s="167" t="s">
        <v>11</v>
      </c>
      <c r="C183" s="167" t="s">
        <v>12</v>
      </c>
    </row>
    <row r="184" spans="1:6" s="112" customFormat="1">
      <c r="A184" s="112" t="s">
        <v>11</v>
      </c>
      <c r="B184" s="112">
        <v>852610</v>
      </c>
      <c r="C184" s="112" t="s">
        <v>170</v>
      </c>
    </row>
    <row r="185" spans="1:6" s="112" customFormat="1">
      <c r="A185" s="112" t="s">
        <v>11</v>
      </c>
      <c r="B185" s="112">
        <v>852691</v>
      </c>
      <c r="C185" s="112" t="s">
        <v>203</v>
      </c>
    </row>
    <row r="186" spans="1:6" s="112" customFormat="1">
      <c r="A186" s="112" t="s">
        <v>11</v>
      </c>
      <c r="B186" s="112">
        <v>852692</v>
      </c>
      <c r="C186" s="112" t="s">
        <v>204</v>
      </c>
    </row>
    <row r="187" spans="1:6" s="112" customFormat="1">
      <c r="A187" s="112" t="s">
        <v>11</v>
      </c>
      <c r="B187" s="112">
        <v>852910</v>
      </c>
      <c r="C187" s="112" t="s">
        <v>205</v>
      </c>
    </row>
    <row r="188" spans="1:6" s="112" customFormat="1">
      <c r="A188" s="112" t="s">
        <v>11</v>
      </c>
      <c r="B188" s="112">
        <v>852990</v>
      </c>
      <c r="C188" s="112" t="s">
        <v>206</v>
      </c>
    </row>
    <row r="189" spans="1:6" s="112" customFormat="1">
      <c r="A189" s="112" t="s">
        <v>11</v>
      </c>
      <c r="B189" s="112">
        <v>901410</v>
      </c>
    </row>
    <row r="190" spans="1:6" s="112" customFormat="1">
      <c r="A190" s="112" t="s">
        <v>11</v>
      </c>
      <c r="B190" s="112">
        <v>901420</v>
      </c>
    </row>
    <row r="191" spans="1:6" s="112" customFormat="1">
      <c r="A191" s="112" t="s">
        <v>11</v>
      </c>
      <c r="B191" s="112">
        <v>901480</v>
      </c>
      <c r="C191" s="112" t="s">
        <v>207</v>
      </c>
    </row>
    <row r="192" spans="1:6" s="112" customFormat="1">
      <c r="A192" s="112" t="s">
        <v>11</v>
      </c>
      <c r="B192" s="112">
        <v>901490</v>
      </c>
      <c r="C192" s="112" t="s">
        <v>164</v>
      </c>
    </row>
  </sheetData>
  <hyperlinks>
    <hyperlink ref="A1" location="ÍNDICE!A1" display="ÍNDICE" xr:uid="{D5AD6C1D-18D8-D847-8AA8-069CC85D06D3}"/>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10025-3089-C048-92BC-3F6E0DAAE5D4}">
  <dimension ref="A1:G131"/>
  <sheetViews>
    <sheetView zoomScaleNormal="100" workbookViewId="0"/>
  </sheetViews>
  <sheetFormatPr baseColWidth="10" defaultColWidth="11.5" defaultRowHeight="13"/>
  <cols>
    <col min="1" max="16384" width="11.5" style="109"/>
  </cols>
  <sheetData>
    <row r="1" spans="1:5" s="163" customFormat="1" ht="16">
      <c r="A1" s="172" t="s">
        <v>60</v>
      </c>
    </row>
    <row r="2" spans="1:5" s="163" customFormat="1"/>
    <row r="3" spans="1:5" s="163" customFormat="1">
      <c r="B3" s="164" t="s">
        <v>126</v>
      </c>
    </row>
    <row r="4" spans="1:5" s="163" customFormat="1">
      <c r="B4" s="163" t="s">
        <v>542</v>
      </c>
    </row>
    <row r="5" spans="1:5" s="163" customFormat="1"/>
    <row r="6" spans="1:5" s="163" customFormat="1">
      <c r="B6" s="168" t="s">
        <v>3</v>
      </c>
      <c r="C6" s="168" t="s">
        <v>4</v>
      </c>
    </row>
    <row r="7" spans="1:5" s="163" customFormat="1">
      <c r="B7" s="163" t="s">
        <v>5</v>
      </c>
      <c r="C7" s="163" t="s">
        <v>6</v>
      </c>
    </row>
    <row r="8" spans="1:5" s="163" customFormat="1">
      <c r="B8" s="163" t="s">
        <v>7</v>
      </c>
      <c r="C8" s="163" t="s">
        <v>8</v>
      </c>
    </row>
    <row r="9" spans="1:5" s="163" customFormat="1">
      <c r="B9" s="163" t="s">
        <v>9</v>
      </c>
      <c r="C9" s="163" t="s">
        <v>10</v>
      </c>
    </row>
    <row r="10" spans="1:5" s="163" customFormat="1">
      <c r="B10" s="163" t="s">
        <v>11</v>
      </c>
      <c r="C10" s="163" t="s">
        <v>12</v>
      </c>
    </row>
    <row r="11" spans="1:5" s="163" customFormat="1">
      <c r="A11" s="165"/>
      <c r="B11" s="165" t="s">
        <v>13</v>
      </c>
      <c r="C11" s="165" t="s">
        <v>14</v>
      </c>
      <c r="D11" s="165"/>
      <c r="E11" s="165"/>
    </row>
    <row r="12" spans="1:5" s="163" customFormat="1">
      <c r="A12" s="165"/>
      <c r="B12" s="165" t="s">
        <v>15</v>
      </c>
      <c r="C12" s="165" t="s">
        <v>16</v>
      </c>
      <c r="D12" s="165"/>
      <c r="E12" s="165"/>
    </row>
    <row r="13" spans="1:5" s="163" customFormat="1">
      <c r="A13" s="165"/>
      <c r="B13" s="165" t="s">
        <v>17</v>
      </c>
      <c r="C13" s="165" t="s">
        <v>18</v>
      </c>
      <c r="D13" s="165"/>
      <c r="E13" s="165"/>
    </row>
    <row r="14" spans="1:5" s="163" customFormat="1">
      <c r="A14" s="165"/>
      <c r="B14" s="165" t="s">
        <v>19</v>
      </c>
      <c r="C14" s="165" t="s">
        <v>20</v>
      </c>
      <c r="D14" s="165"/>
      <c r="E14" s="165"/>
    </row>
    <row r="15" spans="1:5" s="163" customFormat="1">
      <c r="A15" s="165"/>
      <c r="B15" s="165" t="s">
        <v>21</v>
      </c>
      <c r="C15" s="165" t="s">
        <v>22</v>
      </c>
      <c r="D15" s="165"/>
      <c r="E15" s="165"/>
    </row>
    <row r="16" spans="1:5" s="163" customFormat="1">
      <c r="A16" s="165"/>
      <c r="B16" s="165" t="s">
        <v>23</v>
      </c>
      <c r="C16" s="165" t="s">
        <v>24</v>
      </c>
      <c r="D16" s="165"/>
      <c r="E16" s="165"/>
    </row>
    <row r="17" spans="1:7" s="163" customFormat="1">
      <c r="A17" s="165"/>
      <c r="B17" s="165" t="s">
        <v>25</v>
      </c>
      <c r="C17" s="165" t="s">
        <v>26</v>
      </c>
      <c r="D17" s="165"/>
      <c r="E17" s="165"/>
    </row>
    <row r="18" spans="1:7" s="163" customFormat="1">
      <c r="A18" s="165"/>
      <c r="B18" s="165" t="s">
        <v>27</v>
      </c>
      <c r="C18" s="165" t="s">
        <v>28</v>
      </c>
      <c r="D18" s="165"/>
      <c r="E18" s="165"/>
    </row>
    <row r="19" spans="1:7" s="163" customFormat="1">
      <c r="A19" s="165"/>
      <c r="B19" s="165" t="s">
        <v>29</v>
      </c>
      <c r="C19" s="165" t="s">
        <v>30</v>
      </c>
      <c r="D19" s="165"/>
      <c r="E19" s="165"/>
    </row>
    <row r="20" spans="1:7" s="163" customFormat="1">
      <c r="A20" s="165"/>
      <c r="B20" s="165" t="s">
        <v>31</v>
      </c>
      <c r="C20" s="165" t="s">
        <v>32</v>
      </c>
      <c r="D20" s="165"/>
      <c r="E20" s="165"/>
    </row>
    <row r="21" spans="1:7" s="163" customFormat="1">
      <c r="B21" s="163" t="s">
        <v>33</v>
      </c>
      <c r="C21" s="163" t="s">
        <v>34</v>
      </c>
    </row>
    <row r="22" spans="1:7" s="163" customFormat="1">
      <c r="B22" s="163" t="s">
        <v>35</v>
      </c>
      <c r="C22" s="163" t="s">
        <v>36</v>
      </c>
    </row>
    <row r="23" spans="1:7" s="163" customFormat="1">
      <c r="B23" s="163" t="s">
        <v>37</v>
      </c>
      <c r="C23" s="163" t="s">
        <v>38</v>
      </c>
    </row>
    <row r="24" spans="1:7" s="163" customFormat="1">
      <c r="B24" s="163" t="s">
        <v>39</v>
      </c>
      <c r="C24" s="163" t="s">
        <v>40</v>
      </c>
    </row>
    <row r="25" spans="1:7" s="163" customFormat="1">
      <c r="B25" s="163" t="s">
        <v>41</v>
      </c>
      <c r="C25" s="163" t="s">
        <v>42</v>
      </c>
    </row>
    <row r="26" spans="1:7" s="163" customFormat="1">
      <c r="B26" s="163" t="s">
        <v>43</v>
      </c>
      <c r="C26" s="163" t="s">
        <v>44</v>
      </c>
    </row>
    <row r="27" spans="1:7" s="163" customFormat="1">
      <c r="B27" s="163" t="s">
        <v>45</v>
      </c>
      <c r="C27" s="163" t="s">
        <v>46</v>
      </c>
    </row>
    <row r="28" spans="1:7" s="163" customFormat="1">
      <c r="B28" s="163" t="s">
        <v>47</v>
      </c>
      <c r="C28" s="163" t="s">
        <v>48</v>
      </c>
    </row>
    <row r="29" spans="1:7" s="163" customFormat="1">
      <c r="B29" s="163" t="s">
        <v>49</v>
      </c>
      <c r="C29" s="163" t="s">
        <v>50</v>
      </c>
    </row>
    <row r="30" spans="1:7" s="163" customFormat="1">
      <c r="B30" s="163" t="s">
        <v>51</v>
      </c>
      <c r="C30" s="163" t="s">
        <v>52</v>
      </c>
    </row>
    <row r="32" spans="1:7" s="108" customFormat="1">
      <c r="A32" s="110" t="s">
        <v>128</v>
      </c>
      <c r="B32" s="110" t="s">
        <v>129</v>
      </c>
      <c r="C32" s="110" t="s">
        <v>130</v>
      </c>
      <c r="D32" s="110"/>
      <c r="E32" s="110"/>
      <c r="F32" s="110"/>
      <c r="G32" s="110"/>
    </row>
    <row r="33" spans="1:6">
      <c r="A33" s="163"/>
      <c r="B33" s="167" t="s">
        <v>13</v>
      </c>
      <c r="C33" s="167" t="s">
        <v>14</v>
      </c>
      <c r="D33" s="167"/>
      <c r="E33" s="167"/>
      <c r="F33" s="167"/>
    </row>
    <row r="34" spans="1:6">
      <c r="A34" s="111" t="s">
        <v>13</v>
      </c>
      <c r="B34" s="111">
        <v>852510</v>
      </c>
      <c r="C34" s="111"/>
      <c r="D34" s="111"/>
      <c r="E34" s="111"/>
      <c r="F34" s="111"/>
    </row>
    <row r="35" spans="1:6">
      <c r="A35" s="111" t="s">
        <v>13</v>
      </c>
      <c r="B35" s="111">
        <v>852530</v>
      </c>
      <c r="C35" s="111"/>
      <c r="D35" s="111"/>
      <c r="E35" s="111"/>
      <c r="F35" s="111"/>
    </row>
    <row r="36" spans="1:6">
      <c r="A36" s="111" t="s">
        <v>13</v>
      </c>
      <c r="B36" s="111">
        <v>852550</v>
      </c>
      <c r="C36" s="111"/>
      <c r="D36" s="111"/>
      <c r="E36" s="111"/>
      <c r="F36" s="111"/>
    </row>
    <row r="37" spans="1:6">
      <c r="A37" s="111" t="s">
        <v>13</v>
      </c>
      <c r="B37" s="111">
        <v>852580</v>
      </c>
      <c r="C37" s="111"/>
      <c r="D37" s="111"/>
      <c r="E37" s="111"/>
      <c r="F37" s="111"/>
    </row>
    <row r="38" spans="1:6">
      <c r="A38" s="111" t="s">
        <v>13</v>
      </c>
      <c r="B38" s="111">
        <v>852910</v>
      </c>
      <c r="C38" s="111" t="s">
        <v>208</v>
      </c>
      <c r="D38" s="111"/>
      <c r="E38" s="111"/>
      <c r="F38" s="111"/>
    </row>
    <row r="39" spans="1:6">
      <c r="A39" s="111" t="s">
        <v>13</v>
      </c>
      <c r="B39" s="111">
        <v>852990</v>
      </c>
      <c r="C39" s="111" t="s">
        <v>209</v>
      </c>
      <c r="D39" s="111"/>
      <c r="E39" s="111"/>
      <c r="F39" s="111"/>
    </row>
    <row r="40" spans="1:6">
      <c r="A40" s="111"/>
      <c r="D40" s="111"/>
      <c r="E40" s="111"/>
      <c r="F40" s="111"/>
    </row>
    <row r="41" spans="1:6">
      <c r="A41" s="112"/>
      <c r="D41" s="112"/>
      <c r="E41" s="112"/>
      <c r="F41" s="112"/>
    </row>
    <row r="42" spans="1:6">
      <c r="A42" s="112"/>
      <c r="B42" s="112"/>
      <c r="C42" s="112"/>
      <c r="D42" s="112"/>
      <c r="E42" s="112"/>
      <c r="F42" s="112"/>
    </row>
    <row r="43" spans="1:6">
      <c r="A43" s="163"/>
      <c r="B43" s="167" t="s">
        <v>15</v>
      </c>
      <c r="C43" s="167" t="s">
        <v>16</v>
      </c>
      <c r="D43" s="167"/>
      <c r="E43" s="167"/>
      <c r="F43" s="163"/>
    </row>
    <row r="44" spans="1:6">
      <c r="A44" s="112" t="s">
        <v>15</v>
      </c>
      <c r="B44" s="112">
        <v>853010</v>
      </c>
      <c r="C44" s="112" t="s">
        <v>210</v>
      </c>
      <c r="D44" s="112"/>
      <c r="E44" s="112"/>
      <c r="F44" s="112"/>
    </row>
    <row r="45" spans="1:6">
      <c r="A45" s="112" t="s">
        <v>15</v>
      </c>
      <c r="B45" s="112">
        <v>853080</v>
      </c>
      <c r="C45" s="112" t="s">
        <v>211</v>
      </c>
      <c r="D45" s="112"/>
      <c r="E45" s="112"/>
      <c r="F45" s="112"/>
    </row>
    <row r="46" spans="1:6">
      <c r="A46" s="112" t="s">
        <v>15</v>
      </c>
      <c r="B46" s="112">
        <v>853090</v>
      </c>
      <c r="C46" s="112" t="s">
        <v>212</v>
      </c>
      <c r="D46" s="112"/>
      <c r="E46" s="112"/>
      <c r="F46" s="112"/>
    </row>
    <row r="47" spans="1:6">
      <c r="A47" s="112" t="s">
        <v>15</v>
      </c>
      <c r="B47" s="112">
        <v>853110</v>
      </c>
      <c r="C47" s="112" t="s">
        <v>213</v>
      </c>
      <c r="D47" s="112"/>
      <c r="E47" s="112"/>
      <c r="F47" s="112"/>
    </row>
    <row r="48" spans="1:6">
      <c r="A48" s="112" t="s">
        <v>15</v>
      </c>
      <c r="B48" s="112">
        <v>853120</v>
      </c>
      <c r="C48" s="112" t="s">
        <v>214</v>
      </c>
      <c r="D48" s="112"/>
      <c r="E48" s="112"/>
      <c r="F48" s="112"/>
    </row>
    <row r="49" spans="1:6">
      <c r="A49" s="112" t="s">
        <v>15</v>
      </c>
      <c r="B49" s="112">
        <v>853180</v>
      </c>
      <c r="C49" s="112" t="s">
        <v>215</v>
      </c>
      <c r="D49" s="112"/>
      <c r="E49" s="112"/>
      <c r="F49" s="112"/>
    </row>
    <row r="50" spans="1:6">
      <c r="A50" s="112" t="s">
        <v>15</v>
      </c>
      <c r="B50" s="112">
        <v>853190</v>
      </c>
      <c r="C50" s="112" t="s">
        <v>216</v>
      </c>
      <c r="D50" s="112"/>
      <c r="E50" s="112"/>
      <c r="F50" s="112"/>
    </row>
    <row r="51" spans="1:6">
      <c r="A51" s="112"/>
      <c r="B51" s="112"/>
      <c r="C51" s="112"/>
      <c r="D51" s="112"/>
      <c r="E51" s="112"/>
      <c r="F51" s="112"/>
    </row>
    <row r="52" spans="1:6">
      <c r="A52" s="163"/>
      <c r="B52" s="167" t="s">
        <v>17</v>
      </c>
      <c r="C52" s="167" t="s">
        <v>18</v>
      </c>
      <c r="D52" s="167"/>
      <c r="E52" s="163"/>
      <c r="F52" s="163"/>
    </row>
    <row r="53" spans="1:6">
      <c r="A53" s="112" t="s">
        <v>17</v>
      </c>
      <c r="B53" s="112">
        <v>853210</v>
      </c>
      <c r="C53" s="112" t="s">
        <v>217</v>
      </c>
      <c r="D53" s="112"/>
      <c r="E53" s="112"/>
      <c r="F53" s="112"/>
    </row>
    <row r="54" spans="1:6">
      <c r="A54" s="112" t="s">
        <v>17</v>
      </c>
      <c r="B54" s="112">
        <v>853221</v>
      </c>
      <c r="C54" s="112" t="s">
        <v>218</v>
      </c>
      <c r="D54" s="112"/>
      <c r="E54" s="112"/>
      <c r="F54" s="112"/>
    </row>
    <row r="55" spans="1:6">
      <c r="A55" s="112" t="s">
        <v>17</v>
      </c>
      <c r="B55" s="112">
        <v>853222</v>
      </c>
      <c r="C55" s="112" t="s">
        <v>219</v>
      </c>
      <c r="D55" s="112"/>
      <c r="E55" s="112"/>
      <c r="F55" s="112"/>
    </row>
    <row r="56" spans="1:6">
      <c r="A56" s="112" t="s">
        <v>17</v>
      </c>
      <c r="B56" s="112">
        <v>853223</v>
      </c>
      <c r="C56" s="112" t="s">
        <v>220</v>
      </c>
      <c r="D56" s="112"/>
      <c r="E56" s="112"/>
      <c r="F56" s="112"/>
    </row>
    <row r="57" spans="1:6">
      <c r="A57" s="112" t="s">
        <v>17</v>
      </c>
      <c r="B57" s="112">
        <v>853224</v>
      </c>
      <c r="C57" s="112" t="s">
        <v>221</v>
      </c>
      <c r="D57" s="112"/>
      <c r="E57" s="112"/>
      <c r="F57" s="112"/>
    </row>
    <row r="58" spans="1:6">
      <c r="A58" s="112" t="s">
        <v>17</v>
      </c>
      <c r="B58" s="112">
        <v>853225</v>
      </c>
      <c r="C58" s="112" t="s">
        <v>222</v>
      </c>
      <c r="D58" s="112"/>
      <c r="E58" s="112"/>
      <c r="F58" s="112"/>
    </row>
    <row r="59" spans="1:6">
      <c r="A59" s="112" t="s">
        <v>17</v>
      </c>
      <c r="B59" s="112">
        <v>853229</v>
      </c>
      <c r="C59" s="112" t="s">
        <v>223</v>
      </c>
      <c r="D59" s="112"/>
      <c r="E59" s="112"/>
      <c r="F59" s="112"/>
    </row>
    <row r="60" spans="1:6">
      <c r="A60" s="112" t="s">
        <v>17</v>
      </c>
      <c r="B60" s="112">
        <v>853230</v>
      </c>
      <c r="C60" s="112" t="s">
        <v>224</v>
      </c>
      <c r="D60" s="112"/>
      <c r="E60" s="112"/>
      <c r="F60" s="112"/>
    </row>
    <row r="61" spans="1:6">
      <c r="A61" s="112" t="s">
        <v>17</v>
      </c>
      <c r="B61" s="112">
        <v>853290</v>
      </c>
      <c r="C61" s="112" t="s">
        <v>225</v>
      </c>
      <c r="D61" s="112"/>
      <c r="E61" s="112"/>
      <c r="F61" s="112"/>
    </row>
    <row r="62" spans="1:6">
      <c r="A62" s="112" t="s">
        <v>17</v>
      </c>
      <c r="B62" s="112">
        <v>853310</v>
      </c>
      <c r="C62" s="112" t="s">
        <v>226</v>
      </c>
      <c r="D62" s="112"/>
      <c r="E62" s="112"/>
      <c r="F62" s="112"/>
    </row>
    <row r="63" spans="1:6">
      <c r="A63" s="112" t="s">
        <v>17</v>
      </c>
      <c r="B63" s="112">
        <v>853321</v>
      </c>
      <c r="C63" s="112" t="s">
        <v>227</v>
      </c>
      <c r="D63" s="112"/>
      <c r="E63" s="112"/>
      <c r="F63" s="112"/>
    </row>
    <row r="64" spans="1:6">
      <c r="A64" s="112" t="s">
        <v>17</v>
      </c>
      <c r="B64" s="112">
        <v>853329</v>
      </c>
      <c r="C64" s="112" t="s">
        <v>228</v>
      </c>
      <c r="D64" s="112"/>
      <c r="E64" s="112"/>
      <c r="F64" s="112"/>
    </row>
    <row r="65" spans="1:6">
      <c r="A65" s="112" t="s">
        <v>17</v>
      </c>
      <c r="B65" s="112">
        <v>853331</v>
      </c>
      <c r="C65" s="112"/>
      <c r="D65" s="112"/>
      <c r="E65" s="112"/>
      <c r="F65" s="112"/>
    </row>
    <row r="66" spans="1:6">
      <c r="A66" s="112" t="s">
        <v>17</v>
      </c>
      <c r="B66" s="112">
        <v>853339</v>
      </c>
      <c r="C66" s="112" t="s">
        <v>20</v>
      </c>
      <c r="D66" s="112"/>
      <c r="E66" s="112"/>
      <c r="F66" s="112"/>
    </row>
    <row r="67" spans="1:6">
      <c r="A67" s="112" t="s">
        <v>17</v>
      </c>
      <c r="B67" s="112">
        <v>853340</v>
      </c>
      <c r="C67" s="112" t="s">
        <v>229</v>
      </c>
      <c r="D67" s="112"/>
      <c r="E67" s="112"/>
      <c r="F67" s="112"/>
    </row>
    <row r="68" spans="1:6">
      <c r="A68" s="112" t="s">
        <v>17</v>
      </c>
      <c r="B68" s="112">
        <v>853390</v>
      </c>
      <c r="C68" s="112" t="s">
        <v>230</v>
      </c>
      <c r="D68" s="112"/>
      <c r="E68" s="112"/>
      <c r="F68" s="112"/>
    </row>
    <row r="69" spans="1:6">
      <c r="A69" s="112" t="s">
        <v>17</v>
      </c>
      <c r="B69" s="112">
        <v>854389</v>
      </c>
      <c r="C69" s="112" t="s">
        <v>231</v>
      </c>
      <c r="D69" s="112"/>
      <c r="E69" s="112"/>
      <c r="F69" s="112"/>
    </row>
    <row r="70" spans="1:6">
      <c r="A70" s="112"/>
      <c r="B70" s="112"/>
      <c r="C70" s="112"/>
      <c r="D70" s="112"/>
      <c r="E70" s="112"/>
      <c r="F70" s="112"/>
    </row>
    <row r="71" spans="1:6">
      <c r="A71" s="163"/>
      <c r="B71" s="167" t="s">
        <v>19</v>
      </c>
      <c r="C71" s="167" t="s">
        <v>20</v>
      </c>
      <c r="D71" s="163"/>
      <c r="E71" s="163"/>
      <c r="F71" s="163"/>
    </row>
    <row r="72" spans="1:6">
      <c r="A72" s="112" t="s">
        <v>19</v>
      </c>
      <c r="B72" s="112">
        <v>853400</v>
      </c>
      <c r="C72" s="112" t="s">
        <v>232</v>
      </c>
      <c r="D72" s="112"/>
      <c r="E72" s="112"/>
      <c r="F72" s="112"/>
    </row>
    <row r="73" spans="1:6">
      <c r="A73" s="112"/>
      <c r="B73" s="112"/>
      <c r="C73" s="112"/>
      <c r="D73" s="112"/>
      <c r="E73" s="112"/>
      <c r="F73" s="112"/>
    </row>
    <row r="74" spans="1:6">
      <c r="A74" s="163"/>
      <c r="B74" s="167" t="s">
        <v>21</v>
      </c>
      <c r="C74" s="167" t="s">
        <v>22</v>
      </c>
      <c r="D74" s="167"/>
      <c r="E74" s="163"/>
      <c r="F74" s="163"/>
    </row>
    <row r="75" spans="1:6">
      <c r="A75" s="112" t="s">
        <v>21</v>
      </c>
      <c r="B75" s="112">
        <v>853510</v>
      </c>
      <c r="C75" s="112" t="s">
        <v>233</v>
      </c>
      <c r="D75" s="112"/>
      <c r="E75" s="112"/>
      <c r="F75" s="112"/>
    </row>
    <row r="76" spans="1:6">
      <c r="A76" s="112" t="s">
        <v>21</v>
      </c>
      <c r="B76" s="112">
        <v>853521</v>
      </c>
      <c r="C76" s="112" t="s">
        <v>234</v>
      </c>
      <c r="D76" s="112"/>
      <c r="E76" s="112"/>
      <c r="F76" s="112"/>
    </row>
    <row r="77" spans="1:6">
      <c r="A77" s="112" t="s">
        <v>21</v>
      </c>
      <c r="B77" s="112">
        <v>853529</v>
      </c>
      <c r="C77" s="112" t="s">
        <v>235</v>
      </c>
      <c r="D77" s="112"/>
      <c r="E77" s="112"/>
      <c r="F77" s="112"/>
    </row>
    <row r="78" spans="1:6">
      <c r="A78" s="112" t="s">
        <v>21</v>
      </c>
      <c r="B78" s="112">
        <v>853530</v>
      </c>
      <c r="C78" s="112" t="s">
        <v>236</v>
      </c>
      <c r="D78" s="112"/>
      <c r="E78" s="112"/>
      <c r="F78" s="112"/>
    </row>
    <row r="79" spans="1:6">
      <c r="A79" s="112" t="s">
        <v>21</v>
      </c>
      <c r="B79" s="112">
        <v>853590</v>
      </c>
      <c r="C79" s="112" t="s">
        <v>237</v>
      </c>
      <c r="D79" s="112"/>
      <c r="E79" s="112"/>
      <c r="F79" s="112"/>
    </row>
    <row r="80" spans="1:6">
      <c r="A80" s="112"/>
      <c r="B80" s="112"/>
      <c r="C80" s="112"/>
      <c r="D80" s="112"/>
      <c r="E80" s="112"/>
      <c r="F80" s="112"/>
    </row>
    <row r="81" spans="1:6">
      <c r="A81" s="112"/>
      <c r="B81" s="167" t="s">
        <v>23</v>
      </c>
      <c r="C81" s="112"/>
      <c r="D81" s="112"/>
      <c r="E81" s="112"/>
      <c r="F81" s="112"/>
    </row>
    <row r="82" spans="1:6">
      <c r="A82" s="112" t="s">
        <v>23</v>
      </c>
      <c r="B82" s="112">
        <v>853649</v>
      </c>
      <c r="C82" s="112" t="s">
        <v>238</v>
      </c>
      <c r="D82" s="112"/>
      <c r="E82" s="112"/>
      <c r="F82" s="112"/>
    </row>
    <row r="83" spans="1:6">
      <c r="A83" s="112" t="s">
        <v>23</v>
      </c>
      <c r="B83" s="112">
        <v>853650</v>
      </c>
      <c r="C83" s="112" t="s">
        <v>239</v>
      </c>
      <c r="D83" s="112"/>
      <c r="E83" s="112"/>
      <c r="F83" s="112"/>
    </row>
    <row r="84" spans="1:6">
      <c r="A84" s="112" t="s">
        <v>23</v>
      </c>
      <c r="B84" s="112">
        <v>853669</v>
      </c>
      <c r="C84" s="112" t="s">
        <v>240</v>
      </c>
      <c r="D84" s="112"/>
      <c r="E84" s="112"/>
      <c r="F84" s="112"/>
    </row>
    <row r="85" spans="1:6">
      <c r="A85" s="112" t="s">
        <v>23</v>
      </c>
      <c r="B85" s="112">
        <v>853670</v>
      </c>
      <c r="C85" s="112" t="s">
        <v>241</v>
      </c>
      <c r="D85" s="112"/>
      <c r="E85" s="112"/>
      <c r="F85" s="112"/>
    </row>
    <row r="86" spans="1:6">
      <c r="A86" s="112"/>
      <c r="B86" s="112"/>
      <c r="C86" s="112"/>
      <c r="D86" s="112"/>
      <c r="E86" s="112"/>
      <c r="F86" s="112"/>
    </row>
    <row r="87" spans="1:6">
      <c r="A87" s="112"/>
      <c r="B87" s="167" t="s">
        <v>25</v>
      </c>
      <c r="C87" s="112"/>
      <c r="D87" s="112"/>
      <c r="E87" s="112"/>
      <c r="F87" s="112"/>
    </row>
    <row r="88" spans="1:6">
      <c r="A88" s="112" t="s">
        <v>25</v>
      </c>
      <c r="B88" s="112">
        <v>853720</v>
      </c>
      <c r="C88" s="112" t="s">
        <v>242</v>
      </c>
      <c r="D88" s="112"/>
      <c r="E88" s="112"/>
      <c r="F88" s="112"/>
    </row>
    <row r="89" spans="1:6">
      <c r="A89" s="112"/>
      <c r="B89" s="112"/>
      <c r="C89" s="112"/>
      <c r="D89" s="112"/>
      <c r="E89" s="112"/>
      <c r="F89" s="112"/>
    </row>
    <row r="90" spans="1:6">
      <c r="A90" s="163"/>
      <c r="B90" s="167" t="s">
        <v>27</v>
      </c>
      <c r="C90" s="167" t="s">
        <v>28</v>
      </c>
      <c r="D90" s="167"/>
      <c r="E90" s="163"/>
      <c r="F90" s="163"/>
    </row>
    <row r="91" spans="1:6">
      <c r="A91" s="112" t="s">
        <v>27</v>
      </c>
      <c r="B91" s="112">
        <v>853890</v>
      </c>
      <c r="C91" s="112" t="s">
        <v>172</v>
      </c>
      <c r="D91" s="112"/>
      <c r="E91" s="112"/>
      <c r="F91" s="112"/>
    </row>
    <row r="92" spans="1:6">
      <c r="A92" s="112"/>
      <c r="B92" s="112"/>
      <c r="C92" s="112"/>
      <c r="D92" s="112"/>
      <c r="E92" s="112"/>
      <c r="F92" s="112"/>
    </row>
    <row r="93" spans="1:6">
      <c r="A93" s="112"/>
      <c r="B93" s="167" t="s">
        <v>29</v>
      </c>
      <c r="C93" s="112"/>
      <c r="D93" s="112"/>
      <c r="E93" s="112"/>
      <c r="F93" s="112"/>
    </row>
    <row r="94" spans="1:6">
      <c r="A94" s="112" t="s">
        <v>29</v>
      </c>
      <c r="B94" s="112">
        <v>854011</v>
      </c>
      <c r="C94" s="112"/>
      <c r="D94" s="112"/>
      <c r="E94" s="112"/>
      <c r="F94" s="112"/>
    </row>
    <row r="95" spans="1:6">
      <c r="A95" s="112" t="s">
        <v>29</v>
      </c>
      <c r="B95" s="112">
        <v>854012</v>
      </c>
      <c r="C95" s="112" t="s">
        <v>243</v>
      </c>
      <c r="D95" s="112"/>
      <c r="E95" s="112"/>
      <c r="F95" s="112"/>
    </row>
    <row r="96" spans="1:6">
      <c r="A96" s="112" t="s">
        <v>29</v>
      </c>
      <c r="B96" s="112">
        <v>854020</v>
      </c>
      <c r="C96" s="112" t="s">
        <v>244</v>
      </c>
      <c r="D96" s="112"/>
      <c r="E96" s="112"/>
      <c r="F96" s="112"/>
    </row>
    <row r="97" spans="1:6">
      <c r="A97" s="112" t="s">
        <v>29</v>
      </c>
      <c r="B97" s="112">
        <v>854040</v>
      </c>
      <c r="C97" s="112"/>
      <c r="D97" s="112"/>
      <c r="E97" s="112"/>
      <c r="F97" s="112"/>
    </row>
    <row r="98" spans="1:6">
      <c r="A98" s="112" t="s">
        <v>29</v>
      </c>
      <c r="B98" s="112">
        <v>854071</v>
      </c>
      <c r="C98" s="112" t="s">
        <v>245</v>
      </c>
      <c r="D98" s="112"/>
      <c r="E98" s="112"/>
      <c r="F98" s="112"/>
    </row>
    <row r="99" spans="1:6">
      <c r="A99" s="112" t="s">
        <v>29</v>
      </c>
      <c r="B99" s="112">
        <v>854072</v>
      </c>
      <c r="C99" s="112" t="s">
        <v>246</v>
      </c>
      <c r="D99" s="112"/>
      <c r="E99" s="112"/>
      <c r="F99" s="112"/>
    </row>
    <row r="100" spans="1:6">
      <c r="A100" s="112" t="s">
        <v>29</v>
      </c>
      <c r="B100" s="112">
        <v>854081</v>
      </c>
      <c r="C100" s="112" t="s">
        <v>196</v>
      </c>
      <c r="D100" s="112"/>
      <c r="E100" s="112"/>
      <c r="F100" s="112"/>
    </row>
    <row r="101" spans="1:6">
      <c r="A101" s="112" t="s">
        <v>29</v>
      </c>
      <c r="B101" s="112">
        <v>854089</v>
      </c>
      <c r="C101" s="112" t="s">
        <v>247</v>
      </c>
      <c r="D101" s="112"/>
      <c r="E101" s="112"/>
      <c r="F101" s="112"/>
    </row>
    <row r="102" spans="1:6">
      <c r="A102" s="112" t="s">
        <v>29</v>
      </c>
      <c r="B102" s="112">
        <v>854091</v>
      </c>
      <c r="C102" s="112" t="s">
        <v>248</v>
      </c>
      <c r="D102" s="112"/>
      <c r="E102" s="112"/>
      <c r="F102" s="112"/>
    </row>
    <row r="103" spans="1:6">
      <c r="A103" s="112" t="s">
        <v>29</v>
      </c>
      <c r="B103" s="112">
        <v>854099</v>
      </c>
      <c r="C103" s="112" t="s">
        <v>249</v>
      </c>
      <c r="D103" s="112"/>
      <c r="E103" s="112"/>
      <c r="F103" s="112"/>
    </row>
    <row r="104" spans="1:6">
      <c r="A104" s="112" t="s">
        <v>31</v>
      </c>
      <c r="B104" s="112">
        <v>852352</v>
      </c>
      <c r="C104" s="112" t="s">
        <v>250</v>
      </c>
      <c r="D104" s="112"/>
      <c r="E104" s="112"/>
      <c r="F104" s="112"/>
    </row>
    <row r="105" spans="1:6">
      <c r="A105" s="112" t="s">
        <v>31</v>
      </c>
      <c r="B105" s="112">
        <v>854110</v>
      </c>
      <c r="C105" s="112" t="s">
        <v>251</v>
      </c>
      <c r="D105" s="112"/>
      <c r="E105" s="112"/>
      <c r="F105" s="112"/>
    </row>
    <row r="106" spans="1:6">
      <c r="A106" s="112" t="s">
        <v>31</v>
      </c>
      <c r="B106" s="112">
        <v>854121</v>
      </c>
      <c r="C106" s="112" t="s">
        <v>252</v>
      </c>
      <c r="D106" s="112"/>
      <c r="E106" s="112"/>
      <c r="F106" s="112"/>
    </row>
    <row r="107" spans="1:6">
      <c r="A107" s="112" t="s">
        <v>31</v>
      </c>
      <c r="B107" s="112">
        <v>854129</v>
      </c>
      <c r="C107" s="112" t="s">
        <v>253</v>
      </c>
      <c r="D107" s="112"/>
      <c r="E107" s="112"/>
      <c r="F107" s="112"/>
    </row>
    <row r="108" spans="1:6">
      <c r="A108" s="112" t="s">
        <v>31</v>
      </c>
      <c r="B108" s="112">
        <v>854130</v>
      </c>
      <c r="C108" s="112"/>
      <c r="D108" s="112"/>
      <c r="E108" s="112"/>
      <c r="F108" s="112"/>
    </row>
    <row r="109" spans="1:6">
      <c r="A109" s="112" t="s">
        <v>31</v>
      </c>
      <c r="B109" s="112">
        <v>854140</v>
      </c>
      <c r="C109" s="112"/>
      <c r="D109" s="112"/>
      <c r="E109" s="112"/>
      <c r="F109" s="112"/>
    </row>
    <row r="110" spans="1:6">
      <c r="A110" s="112" t="s">
        <v>31</v>
      </c>
      <c r="B110" s="112">
        <v>854150</v>
      </c>
      <c r="C110" s="112"/>
      <c r="D110" s="112"/>
      <c r="E110" s="112"/>
      <c r="F110" s="112"/>
    </row>
    <row r="111" spans="1:6">
      <c r="A111" s="112" t="s">
        <v>31</v>
      </c>
      <c r="B111" s="112">
        <v>854190</v>
      </c>
      <c r="C111" s="112"/>
      <c r="D111" s="112"/>
      <c r="E111" s="112"/>
      <c r="F111" s="112"/>
    </row>
    <row r="112" spans="1:6">
      <c r="A112" s="112" t="s">
        <v>31</v>
      </c>
      <c r="B112" s="112">
        <v>854210</v>
      </c>
      <c r="C112" s="112"/>
      <c r="D112" s="112"/>
      <c r="E112" s="112"/>
      <c r="F112" s="112"/>
    </row>
    <row r="113" spans="1:6">
      <c r="A113" s="112" t="s">
        <v>31</v>
      </c>
      <c r="B113" s="112">
        <v>854212</v>
      </c>
      <c r="C113" s="112"/>
      <c r="D113" s="112"/>
      <c r="E113" s="112"/>
      <c r="F113" s="112"/>
    </row>
    <row r="114" spans="1:6">
      <c r="A114" s="112" t="s">
        <v>31</v>
      </c>
      <c r="B114" s="112">
        <v>854213</v>
      </c>
      <c r="C114" s="112"/>
      <c r="D114" s="112"/>
      <c r="E114" s="112"/>
      <c r="F114" s="112"/>
    </row>
    <row r="115" spans="1:6">
      <c r="A115" s="112" t="s">
        <v>31</v>
      </c>
      <c r="B115" s="112">
        <v>854214</v>
      </c>
      <c r="C115" s="112"/>
      <c r="D115" s="112"/>
      <c r="E115" s="112"/>
      <c r="F115" s="112"/>
    </row>
    <row r="116" spans="1:6">
      <c r="A116" s="112" t="s">
        <v>31</v>
      </c>
      <c r="B116" s="112">
        <v>854219</v>
      </c>
      <c r="C116" s="112" t="s">
        <v>254</v>
      </c>
      <c r="D116" s="112"/>
      <c r="E116" s="112"/>
      <c r="F116" s="112"/>
    </row>
    <row r="117" spans="1:6">
      <c r="A117" s="112" t="s">
        <v>31</v>
      </c>
      <c r="B117" s="112">
        <v>854221</v>
      </c>
      <c r="C117" s="112" t="s">
        <v>255</v>
      </c>
      <c r="D117" s="112"/>
      <c r="E117" s="112"/>
      <c r="F117" s="112"/>
    </row>
    <row r="118" spans="1:6">
      <c r="A118" s="112" t="s">
        <v>31</v>
      </c>
      <c r="B118" s="112">
        <v>854229</v>
      </c>
      <c r="C118" s="112" t="s">
        <v>256</v>
      </c>
      <c r="D118" s="112"/>
      <c r="E118" s="112"/>
      <c r="F118" s="112"/>
    </row>
    <row r="119" spans="1:6">
      <c r="A119" s="112" t="s">
        <v>31</v>
      </c>
      <c r="B119" s="112">
        <v>854230</v>
      </c>
      <c r="C119" s="112" t="s">
        <v>257</v>
      </c>
      <c r="D119" s="112"/>
      <c r="E119" s="112"/>
      <c r="F119" s="112"/>
    </row>
    <row r="120" spans="1:6">
      <c r="A120" s="112" t="s">
        <v>31</v>
      </c>
      <c r="B120" s="112">
        <v>854231</v>
      </c>
      <c r="C120" s="112"/>
      <c r="D120" s="112"/>
      <c r="E120" s="112"/>
      <c r="F120" s="112"/>
    </row>
    <row r="121" spans="1:6">
      <c r="A121" s="112" t="s">
        <v>31</v>
      </c>
      <c r="B121" s="112">
        <v>854232</v>
      </c>
      <c r="C121" s="112"/>
      <c r="D121" s="112"/>
      <c r="E121" s="112"/>
      <c r="F121" s="112"/>
    </row>
    <row r="122" spans="1:6">
      <c r="A122" s="112" t="s">
        <v>31</v>
      </c>
      <c r="B122" s="112">
        <v>854233</v>
      </c>
      <c r="C122" s="112"/>
      <c r="D122" s="112"/>
      <c r="E122" s="112"/>
      <c r="F122" s="112"/>
    </row>
    <row r="123" spans="1:6">
      <c r="A123" s="112" t="s">
        <v>31</v>
      </c>
      <c r="B123" s="112">
        <v>854239</v>
      </c>
      <c r="C123" s="112"/>
      <c r="D123" s="112"/>
      <c r="E123" s="112"/>
      <c r="F123" s="112"/>
    </row>
    <row r="124" spans="1:6">
      <c r="A124" s="112" t="s">
        <v>31</v>
      </c>
      <c r="B124" s="112">
        <v>854240</v>
      </c>
      <c r="C124" s="112" t="s">
        <v>258</v>
      </c>
      <c r="D124" s="112"/>
      <c r="E124" s="112"/>
      <c r="F124" s="112"/>
    </row>
    <row r="125" spans="1:6">
      <c r="A125" s="112" t="s">
        <v>31</v>
      </c>
      <c r="B125" s="112">
        <v>854250</v>
      </c>
      <c r="C125" s="112" t="s">
        <v>259</v>
      </c>
      <c r="D125" s="112"/>
      <c r="E125" s="112"/>
      <c r="F125" s="112"/>
    </row>
    <row r="126" spans="1:6">
      <c r="A126" s="112" t="s">
        <v>31</v>
      </c>
      <c r="B126" s="112">
        <v>854260</v>
      </c>
      <c r="C126" s="112" t="s">
        <v>260</v>
      </c>
      <c r="D126" s="112"/>
      <c r="E126" s="112"/>
      <c r="F126" s="112"/>
    </row>
    <row r="127" spans="1:6">
      <c r="A127" s="112" t="s">
        <v>31</v>
      </c>
      <c r="B127" s="112">
        <v>854270</v>
      </c>
      <c r="C127" s="112"/>
      <c r="D127" s="112"/>
      <c r="E127" s="112"/>
      <c r="F127" s="112"/>
    </row>
    <row r="128" spans="1:6">
      <c r="A128" s="112" t="s">
        <v>31</v>
      </c>
      <c r="B128" s="112">
        <v>854290</v>
      </c>
      <c r="C128" s="112"/>
      <c r="D128" s="112"/>
      <c r="E128" s="112"/>
      <c r="F128" s="112"/>
    </row>
    <row r="129" spans="1:6">
      <c r="A129" s="112"/>
      <c r="B129" s="112"/>
      <c r="C129" s="112"/>
      <c r="D129" s="112"/>
      <c r="E129" s="112"/>
      <c r="F129" s="112"/>
    </row>
    <row r="130" spans="1:6">
      <c r="B130" s="112"/>
    </row>
    <row r="131" spans="1:6">
      <c r="B131" s="112"/>
    </row>
  </sheetData>
  <hyperlinks>
    <hyperlink ref="A1" location="ÍNDICE!A1" display="ÍNDICE" xr:uid="{48944B24-2F1A-BE44-9767-0F5DD15776F9}"/>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81B5F-1EFB-254C-AF3A-7B0C83F858A8}">
  <dimension ref="A1:F578"/>
  <sheetViews>
    <sheetView showGridLines="0" zoomScaleNormal="100" workbookViewId="0"/>
  </sheetViews>
  <sheetFormatPr baseColWidth="10" defaultColWidth="11.5" defaultRowHeight="13"/>
  <cols>
    <col min="1" max="1" width="16.5" style="112" bestFit="1" customWidth="1"/>
    <col min="2" max="2" width="7.83203125" style="112" bestFit="1" customWidth="1"/>
    <col min="3" max="16384" width="11.5" style="112"/>
  </cols>
  <sheetData>
    <row r="1" spans="1:3" s="163" customFormat="1" ht="16">
      <c r="A1" s="172" t="s">
        <v>60</v>
      </c>
    </row>
    <row r="2" spans="1:3" s="163" customFormat="1"/>
    <row r="3" spans="1:3" s="163" customFormat="1">
      <c r="B3" s="164" t="s">
        <v>126</v>
      </c>
    </row>
    <row r="4" spans="1:3" s="163" customFormat="1">
      <c r="B4" s="163" t="s">
        <v>543</v>
      </c>
    </row>
    <row r="5" spans="1:3" s="163" customFormat="1"/>
    <row r="6" spans="1:3" s="163" customFormat="1">
      <c r="B6" s="168" t="s">
        <v>3</v>
      </c>
      <c r="C6" s="168" t="s">
        <v>4</v>
      </c>
    </row>
    <row r="7" spans="1:3" s="163" customFormat="1">
      <c r="B7" s="163" t="s">
        <v>5</v>
      </c>
      <c r="C7" s="163" t="s">
        <v>6</v>
      </c>
    </row>
    <row r="8" spans="1:3" s="163" customFormat="1">
      <c r="B8" s="163" t="s">
        <v>7</v>
      </c>
      <c r="C8" s="163" t="s">
        <v>8</v>
      </c>
    </row>
    <row r="9" spans="1:3" s="163" customFormat="1">
      <c r="B9" s="163" t="s">
        <v>9</v>
      </c>
      <c r="C9" s="163" t="s">
        <v>10</v>
      </c>
    </row>
    <row r="10" spans="1:3" s="163" customFormat="1">
      <c r="B10" s="163" t="s">
        <v>11</v>
      </c>
      <c r="C10" s="163" t="s">
        <v>12</v>
      </c>
    </row>
    <row r="11" spans="1:3" s="163" customFormat="1">
      <c r="B11" s="163" t="s">
        <v>13</v>
      </c>
      <c r="C11" s="163" t="s">
        <v>14</v>
      </c>
    </row>
    <row r="12" spans="1:3" s="163" customFormat="1">
      <c r="B12" s="163" t="s">
        <v>15</v>
      </c>
      <c r="C12" s="163" t="s">
        <v>16</v>
      </c>
    </row>
    <row r="13" spans="1:3" s="163" customFormat="1">
      <c r="B13" s="163" t="s">
        <v>17</v>
      </c>
      <c r="C13" s="163" t="s">
        <v>18</v>
      </c>
    </row>
    <row r="14" spans="1:3" s="163" customFormat="1">
      <c r="B14" s="163" t="s">
        <v>19</v>
      </c>
      <c r="C14" s="163" t="s">
        <v>20</v>
      </c>
    </row>
    <row r="15" spans="1:3" s="163" customFormat="1">
      <c r="B15" s="163" t="s">
        <v>21</v>
      </c>
      <c r="C15" s="163" t="s">
        <v>22</v>
      </c>
    </row>
    <row r="16" spans="1:3" s="163" customFormat="1">
      <c r="B16" s="163" t="s">
        <v>23</v>
      </c>
      <c r="C16" s="163" t="s">
        <v>24</v>
      </c>
    </row>
    <row r="17" spans="1:4" s="163" customFormat="1">
      <c r="B17" s="163" t="s">
        <v>25</v>
      </c>
      <c r="C17" s="163" t="s">
        <v>26</v>
      </c>
    </row>
    <row r="18" spans="1:4" s="163" customFormat="1">
      <c r="B18" s="163" t="s">
        <v>27</v>
      </c>
      <c r="C18" s="163" t="s">
        <v>28</v>
      </c>
    </row>
    <row r="19" spans="1:4" s="163" customFormat="1">
      <c r="B19" s="163" t="s">
        <v>29</v>
      </c>
      <c r="C19" s="163" t="s">
        <v>30</v>
      </c>
    </row>
    <row r="20" spans="1:4" s="163" customFormat="1">
      <c r="B20" s="163" t="s">
        <v>31</v>
      </c>
      <c r="C20" s="163" t="s">
        <v>32</v>
      </c>
    </row>
    <row r="21" spans="1:4" s="163" customFormat="1">
      <c r="A21" s="165"/>
      <c r="B21" s="165" t="s">
        <v>33</v>
      </c>
      <c r="C21" s="165" t="s">
        <v>34</v>
      </c>
      <c r="D21" s="165"/>
    </row>
    <row r="22" spans="1:4" s="163" customFormat="1">
      <c r="A22" s="165"/>
      <c r="B22" s="165" t="s">
        <v>35</v>
      </c>
      <c r="C22" s="165" t="s">
        <v>36</v>
      </c>
      <c r="D22" s="165"/>
    </row>
    <row r="23" spans="1:4" s="163" customFormat="1">
      <c r="A23" s="165"/>
      <c r="B23" s="165" t="s">
        <v>37</v>
      </c>
      <c r="C23" s="165" t="s">
        <v>38</v>
      </c>
      <c r="D23" s="165"/>
    </row>
    <row r="24" spans="1:4" s="163" customFormat="1">
      <c r="A24" s="165"/>
      <c r="B24" s="165" t="s">
        <v>39</v>
      </c>
      <c r="C24" s="165" t="s">
        <v>40</v>
      </c>
      <c r="D24" s="165"/>
    </row>
    <row r="25" spans="1:4" s="163" customFormat="1">
      <c r="A25" s="165"/>
      <c r="B25" s="165" t="s">
        <v>41</v>
      </c>
      <c r="C25" s="165" t="s">
        <v>42</v>
      </c>
      <c r="D25" s="165"/>
    </row>
    <row r="26" spans="1:4" s="163" customFormat="1">
      <c r="A26" s="165"/>
      <c r="B26" s="165" t="s">
        <v>43</v>
      </c>
      <c r="C26" s="165" t="s">
        <v>44</v>
      </c>
      <c r="D26" s="165"/>
    </row>
    <row r="27" spans="1:4" s="163" customFormat="1">
      <c r="A27" s="165"/>
      <c r="B27" s="165" t="s">
        <v>45</v>
      </c>
      <c r="C27" s="165" t="s">
        <v>46</v>
      </c>
      <c r="D27" s="165"/>
    </row>
    <row r="28" spans="1:4" s="163" customFormat="1">
      <c r="A28" s="165"/>
      <c r="B28" s="165" t="s">
        <v>47</v>
      </c>
      <c r="C28" s="165" t="s">
        <v>48</v>
      </c>
      <c r="D28" s="165"/>
    </row>
    <row r="29" spans="1:4" s="163" customFormat="1">
      <c r="A29" s="165"/>
      <c r="B29" s="165" t="s">
        <v>49</v>
      </c>
      <c r="C29" s="165" t="s">
        <v>50</v>
      </c>
      <c r="D29" s="165"/>
    </row>
    <row r="30" spans="1:4" s="163" customFormat="1">
      <c r="A30" s="165"/>
      <c r="B30" s="165" t="s">
        <v>51</v>
      </c>
      <c r="C30" s="165" t="s">
        <v>52</v>
      </c>
      <c r="D30" s="165"/>
    </row>
    <row r="32" spans="1:4" s="108" customFormat="1">
      <c r="A32" s="108" t="s">
        <v>128</v>
      </c>
      <c r="B32" s="108" t="s">
        <v>129</v>
      </c>
      <c r="C32" s="108" t="s">
        <v>130</v>
      </c>
    </row>
    <row r="33" spans="1:6" s="113" customFormat="1">
      <c r="A33" s="163"/>
      <c r="B33" s="169" t="s">
        <v>33</v>
      </c>
      <c r="C33" s="167" t="s">
        <v>34</v>
      </c>
      <c r="D33" s="167"/>
      <c r="E33" s="167"/>
      <c r="F33" s="163"/>
    </row>
    <row r="34" spans="1:6" s="113" customFormat="1">
      <c r="A34" s="112" t="s">
        <v>33</v>
      </c>
      <c r="B34" s="112">
        <v>854160</v>
      </c>
      <c r="C34" s="112" t="s">
        <v>261</v>
      </c>
      <c r="D34" s="112"/>
      <c r="E34" s="112"/>
      <c r="F34" s="112"/>
    </row>
    <row r="35" spans="1:6" s="113" customFormat="1">
      <c r="A35" s="112" t="s">
        <v>33</v>
      </c>
      <c r="B35" s="112">
        <v>854310</v>
      </c>
      <c r="C35" s="112" t="s">
        <v>262</v>
      </c>
      <c r="D35" s="112"/>
      <c r="E35" s="112"/>
      <c r="F35" s="112"/>
    </row>
    <row r="36" spans="1:6" s="113" customFormat="1">
      <c r="A36" s="112" t="s">
        <v>33</v>
      </c>
      <c r="B36" s="112">
        <v>854319</v>
      </c>
      <c r="C36" s="112"/>
      <c r="D36" s="112"/>
      <c r="E36" s="112"/>
      <c r="F36" s="112"/>
    </row>
    <row r="37" spans="1:6" s="113" customFormat="1">
      <c r="A37" s="112" t="s">
        <v>33</v>
      </c>
      <c r="B37" s="112">
        <v>854320</v>
      </c>
      <c r="C37" s="112" t="s">
        <v>263</v>
      </c>
      <c r="D37" s="112"/>
      <c r="E37" s="112"/>
      <c r="F37" s="112"/>
    </row>
    <row r="38" spans="1:6" s="113" customFormat="1">
      <c r="A38" s="112" t="s">
        <v>33</v>
      </c>
      <c r="B38" s="112">
        <v>854330</v>
      </c>
      <c r="C38" s="112" t="s">
        <v>264</v>
      </c>
      <c r="D38" s="112"/>
      <c r="E38" s="112"/>
      <c r="F38" s="112"/>
    </row>
    <row r="39" spans="1:6" s="113" customFormat="1">
      <c r="A39" s="112" t="s">
        <v>35</v>
      </c>
      <c r="B39" s="112">
        <v>854370</v>
      </c>
      <c r="C39" s="112"/>
      <c r="D39" s="112"/>
      <c r="E39" s="112"/>
      <c r="F39" s="112"/>
    </row>
    <row r="40" spans="1:6" s="113" customFormat="1">
      <c r="A40" s="112" t="s">
        <v>33</v>
      </c>
      <c r="B40" s="112">
        <v>854381</v>
      </c>
      <c r="C40" s="112" t="s">
        <v>265</v>
      </c>
      <c r="D40" s="112"/>
      <c r="E40" s="112"/>
      <c r="F40" s="112"/>
    </row>
    <row r="41" spans="1:6" s="113" customFormat="1">
      <c r="A41" s="112" t="s">
        <v>33</v>
      </c>
      <c r="B41" s="112">
        <v>854389</v>
      </c>
      <c r="C41" s="112" t="s">
        <v>143</v>
      </c>
      <c r="D41" s="112"/>
      <c r="E41" s="112"/>
      <c r="F41" s="112"/>
    </row>
    <row r="42" spans="1:6" s="113" customFormat="1">
      <c r="A42" s="112" t="s">
        <v>33</v>
      </c>
      <c r="B42" s="112">
        <v>854390</v>
      </c>
      <c r="C42" s="112" t="s">
        <v>144</v>
      </c>
      <c r="D42" s="112"/>
      <c r="E42" s="112"/>
      <c r="F42" s="112"/>
    </row>
    <row r="43" spans="1:6" s="113" customFormat="1">
      <c r="A43" s="112"/>
      <c r="B43" s="112"/>
      <c r="C43" s="112"/>
      <c r="D43" s="112"/>
      <c r="E43" s="112"/>
      <c r="F43" s="112"/>
    </row>
    <row r="44" spans="1:6" s="113" customFormat="1">
      <c r="A44" s="163"/>
      <c r="B44" s="167" t="s">
        <v>35</v>
      </c>
      <c r="C44" s="167" t="s">
        <v>36</v>
      </c>
      <c r="D44" s="163"/>
      <c r="E44" s="163"/>
      <c r="F44" s="163"/>
    </row>
    <row r="45" spans="1:6" s="113" customFormat="1">
      <c r="A45" s="112" t="s">
        <v>35</v>
      </c>
      <c r="B45" s="112">
        <v>842489</v>
      </c>
      <c r="C45" s="112" t="s">
        <v>266</v>
      </c>
      <c r="D45" s="112"/>
      <c r="E45" s="112"/>
      <c r="F45" s="112"/>
    </row>
    <row r="46" spans="1:6" s="113" customFormat="1">
      <c r="A46" s="112" t="s">
        <v>35</v>
      </c>
      <c r="B46" s="112">
        <v>844331</v>
      </c>
      <c r="C46" s="112"/>
      <c r="D46" s="112"/>
      <c r="E46" s="112"/>
      <c r="F46" s="112"/>
    </row>
    <row r="47" spans="1:6" s="113" customFormat="1">
      <c r="A47" s="112" t="s">
        <v>35</v>
      </c>
      <c r="B47" s="112">
        <v>844332</v>
      </c>
      <c r="C47" s="112"/>
      <c r="D47" s="112"/>
      <c r="E47" s="112"/>
      <c r="F47" s="112"/>
    </row>
    <row r="48" spans="1:6" s="113" customFormat="1">
      <c r="A48" s="112" t="s">
        <v>35</v>
      </c>
      <c r="B48" s="112">
        <v>844399</v>
      </c>
      <c r="C48" s="112" t="s">
        <v>267</v>
      </c>
      <c r="D48" s="112"/>
      <c r="E48" s="112"/>
      <c r="F48" s="112"/>
    </row>
    <row r="49" spans="1:6" s="113" customFormat="1">
      <c r="A49" s="112" t="s">
        <v>35</v>
      </c>
      <c r="B49" s="112">
        <v>847050</v>
      </c>
      <c r="C49" s="112" t="s">
        <v>268</v>
      </c>
      <c r="D49" s="112"/>
      <c r="E49" s="112"/>
      <c r="F49" s="112"/>
    </row>
    <row r="50" spans="1:6" s="113" customFormat="1">
      <c r="A50" s="112" t="s">
        <v>35</v>
      </c>
      <c r="B50" s="112">
        <v>847110</v>
      </c>
      <c r="C50" s="112" t="s">
        <v>269</v>
      </c>
      <c r="D50" s="112"/>
      <c r="E50" s="112"/>
      <c r="F50" s="112"/>
    </row>
    <row r="51" spans="1:6" s="113" customFormat="1">
      <c r="A51" s="112" t="s">
        <v>35</v>
      </c>
      <c r="B51" s="112">
        <v>847130</v>
      </c>
      <c r="C51" s="112" t="s">
        <v>270</v>
      </c>
      <c r="D51" s="112"/>
      <c r="E51" s="112"/>
      <c r="F51" s="112"/>
    </row>
    <row r="52" spans="1:6" s="113" customFormat="1">
      <c r="A52" s="112" t="s">
        <v>35</v>
      </c>
      <c r="B52" s="112">
        <v>847141</v>
      </c>
      <c r="C52" s="112" t="s">
        <v>271</v>
      </c>
      <c r="D52" s="112"/>
      <c r="E52" s="112"/>
      <c r="F52" s="112"/>
    </row>
    <row r="53" spans="1:6" s="113" customFormat="1">
      <c r="A53" s="112" t="s">
        <v>35</v>
      </c>
      <c r="B53" s="112">
        <v>847149</v>
      </c>
      <c r="C53" s="112" t="s">
        <v>272</v>
      </c>
      <c r="D53" s="112"/>
      <c r="E53" s="112"/>
      <c r="F53" s="112"/>
    </row>
    <row r="54" spans="1:6" s="113" customFormat="1">
      <c r="A54" s="112" t="s">
        <v>35</v>
      </c>
      <c r="B54" s="112">
        <v>847150</v>
      </c>
      <c r="C54" s="112" t="s">
        <v>273</v>
      </c>
      <c r="D54" s="112"/>
      <c r="E54" s="112"/>
      <c r="F54" s="112"/>
    </row>
    <row r="55" spans="1:6" s="113" customFormat="1">
      <c r="A55" s="112" t="s">
        <v>35</v>
      </c>
      <c r="B55" s="112">
        <v>847160</v>
      </c>
      <c r="C55" s="112" t="s">
        <v>138</v>
      </c>
      <c r="D55" s="112"/>
      <c r="E55" s="112"/>
      <c r="F55" s="112"/>
    </row>
    <row r="56" spans="1:6" s="113" customFormat="1">
      <c r="A56" s="112" t="s">
        <v>35</v>
      </c>
      <c r="B56" s="112">
        <v>847170</v>
      </c>
      <c r="C56" s="112" t="s">
        <v>274</v>
      </c>
      <c r="D56" s="112"/>
      <c r="E56" s="112"/>
      <c r="F56" s="112"/>
    </row>
    <row r="57" spans="1:6" s="113" customFormat="1">
      <c r="A57" s="112" t="s">
        <v>35</v>
      </c>
      <c r="B57" s="112">
        <v>847180</v>
      </c>
      <c r="C57" s="112" t="s">
        <v>142</v>
      </c>
      <c r="D57" s="112"/>
      <c r="E57" s="112"/>
      <c r="F57" s="112"/>
    </row>
    <row r="58" spans="1:6" s="113" customFormat="1">
      <c r="A58" s="112" t="s">
        <v>35</v>
      </c>
      <c r="B58" s="112">
        <v>847190</v>
      </c>
      <c r="C58" s="112" t="s">
        <v>275</v>
      </c>
      <c r="D58" s="112"/>
      <c r="E58" s="112"/>
      <c r="F58" s="112"/>
    </row>
    <row r="59" spans="1:6" s="113" customFormat="1">
      <c r="A59" s="112" t="s">
        <v>35</v>
      </c>
      <c r="B59" s="112">
        <v>847290</v>
      </c>
      <c r="C59" s="112" t="s">
        <v>276</v>
      </c>
      <c r="D59" s="112"/>
      <c r="E59" s="112"/>
      <c r="F59" s="112"/>
    </row>
    <row r="60" spans="1:6" s="113" customFormat="1">
      <c r="A60" s="112" t="s">
        <v>35</v>
      </c>
      <c r="B60" s="112">
        <v>847330</v>
      </c>
      <c r="C60" s="112" t="s">
        <v>277</v>
      </c>
      <c r="D60" s="112"/>
      <c r="E60" s="112"/>
      <c r="F60" s="112"/>
    </row>
    <row r="61" spans="1:6" s="113" customFormat="1">
      <c r="A61" s="112" t="s">
        <v>35</v>
      </c>
      <c r="B61" s="112">
        <v>847340</v>
      </c>
      <c r="C61" s="112" t="s">
        <v>278</v>
      </c>
      <c r="D61" s="112"/>
      <c r="E61" s="112"/>
      <c r="F61" s="112"/>
    </row>
    <row r="62" spans="1:6" s="113" customFormat="1">
      <c r="A62" s="112" t="s">
        <v>35</v>
      </c>
      <c r="B62" s="112">
        <v>847350</v>
      </c>
      <c r="C62" s="112" t="s">
        <v>279</v>
      </c>
      <c r="D62" s="112"/>
      <c r="E62" s="112"/>
      <c r="F62" s="112"/>
    </row>
    <row r="63" spans="1:6" s="113" customFormat="1">
      <c r="A63" s="112" t="s">
        <v>35</v>
      </c>
      <c r="B63" s="112">
        <v>850440</v>
      </c>
      <c r="C63" s="112" t="s">
        <v>280</v>
      </c>
      <c r="D63" s="112"/>
      <c r="E63" s="112"/>
      <c r="F63" s="112"/>
    </row>
    <row r="64" spans="1:6" s="113" customFormat="1">
      <c r="A64" s="112" t="s">
        <v>35</v>
      </c>
      <c r="B64" s="112">
        <v>850450</v>
      </c>
      <c r="C64" s="112" t="s">
        <v>281</v>
      </c>
      <c r="D64" s="112"/>
      <c r="E64" s="112"/>
      <c r="F64" s="112"/>
    </row>
    <row r="65" spans="1:6" s="113" customFormat="1">
      <c r="A65" s="112" t="s">
        <v>35</v>
      </c>
      <c r="B65" s="112">
        <v>850490</v>
      </c>
      <c r="C65" s="112" t="s">
        <v>282</v>
      </c>
      <c r="D65" s="112"/>
      <c r="E65" s="112"/>
      <c r="F65" s="112"/>
    </row>
    <row r="66" spans="1:6" s="113" customFormat="1">
      <c r="A66" s="112" t="s">
        <v>35</v>
      </c>
      <c r="B66" s="112">
        <v>852851</v>
      </c>
      <c r="C66" s="112" t="s">
        <v>283</v>
      </c>
      <c r="D66" s="112"/>
      <c r="E66" s="112"/>
      <c r="F66" s="112"/>
    </row>
    <row r="67" spans="1:6" s="113" customFormat="1">
      <c r="A67" s="112" t="s">
        <v>35</v>
      </c>
      <c r="B67" s="112">
        <v>852861</v>
      </c>
      <c r="C67" s="112" t="s">
        <v>284</v>
      </c>
      <c r="D67" s="112"/>
      <c r="E67" s="112"/>
      <c r="F67" s="112"/>
    </row>
    <row r="68" spans="1:6" s="113" customFormat="1">
      <c r="A68" s="112" t="s">
        <v>37</v>
      </c>
      <c r="B68" s="112">
        <v>370110</v>
      </c>
      <c r="C68" s="112" t="s">
        <v>285</v>
      </c>
      <c r="D68" s="112"/>
      <c r="E68" s="112"/>
      <c r="F68" s="112"/>
    </row>
    <row r="69" spans="1:6" s="113" customFormat="1">
      <c r="A69" s="112" t="s">
        <v>37</v>
      </c>
      <c r="B69" s="112">
        <v>370120</v>
      </c>
      <c r="C69" s="112" t="s">
        <v>286</v>
      </c>
      <c r="D69" s="112"/>
      <c r="E69" s="112"/>
      <c r="F69" s="112"/>
    </row>
    <row r="70" spans="1:6" s="113" customFormat="1">
      <c r="A70" s="112" t="s">
        <v>37</v>
      </c>
      <c r="B70" s="112">
        <v>370191</v>
      </c>
      <c r="C70" s="112" t="s">
        <v>287</v>
      </c>
      <c r="D70" s="112"/>
      <c r="E70" s="112"/>
      <c r="F70" s="112"/>
    </row>
    <row r="71" spans="1:6" s="113" customFormat="1">
      <c r="A71" s="112" t="s">
        <v>37</v>
      </c>
      <c r="B71" s="112">
        <v>370199</v>
      </c>
      <c r="C71" s="112" t="s">
        <v>288</v>
      </c>
      <c r="D71" s="112"/>
      <c r="E71" s="112"/>
      <c r="F71" s="112"/>
    </row>
    <row r="72" spans="1:6" s="113" customFormat="1">
      <c r="A72" s="112" t="s">
        <v>37</v>
      </c>
      <c r="B72" s="112">
        <v>370239</v>
      </c>
      <c r="C72" s="112" t="s">
        <v>289</v>
      </c>
      <c r="D72" s="112"/>
      <c r="E72" s="112"/>
      <c r="F72" s="112"/>
    </row>
    <row r="73" spans="1:6" s="113" customFormat="1">
      <c r="A73" s="112" t="s">
        <v>37</v>
      </c>
      <c r="B73" s="112">
        <v>370241</v>
      </c>
      <c r="C73" s="112"/>
      <c r="D73" s="112"/>
      <c r="E73" s="112"/>
      <c r="F73" s="112"/>
    </row>
    <row r="74" spans="1:6" s="113" customFormat="1">
      <c r="A74" s="112" t="s">
        <v>37</v>
      </c>
      <c r="B74" s="112">
        <v>370242</v>
      </c>
      <c r="C74" s="112" t="s">
        <v>290</v>
      </c>
      <c r="D74" s="112"/>
      <c r="E74" s="112"/>
      <c r="F74" s="112"/>
    </row>
    <row r="75" spans="1:6" s="113" customFormat="1">
      <c r="A75" s="112" t="s">
        <v>37</v>
      </c>
      <c r="B75" s="112">
        <v>370244</v>
      </c>
      <c r="C75" s="112" t="s">
        <v>291</v>
      </c>
      <c r="D75" s="112"/>
      <c r="E75" s="112"/>
      <c r="F75" s="112"/>
    </row>
    <row r="76" spans="1:6" s="113" customFormat="1">
      <c r="A76" s="112" t="s">
        <v>37</v>
      </c>
      <c r="B76" s="112">
        <v>370253</v>
      </c>
      <c r="C76" s="112"/>
      <c r="D76" s="112"/>
      <c r="E76" s="112"/>
      <c r="F76" s="112"/>
    </row>
    <row r="77" spans="1:6" s="113" customFormat="1">
      <c r="A77" s="112" t="s">
        <v>37</v>
      </c>
      <c r="B77" s="112">
        <v>370254</v>
      </c>
      <c r="C77" s="112"/>
      <c r="D77" s="112"/>
      <c r="E77" s="112"/>
      <c r="F77" s="112"/>
    </row>
    <row r="78" spans="1:6" s="113" customFormat="1">
      <c r="A78" s="112" t="s">
        <v>37</v>
      </c>
      <c r="B78" s="112">
        <v>370255</v>
      </c>
      <c r="C78" s="112"/>
      <c r="D78" s="112"/>
      <c r="E78" s="112"/>
      <c r="F78" s="112"/>
    </row>
    <row r="79" spans="1:6" s="113" customFormat="1">
      <c r="A79" s="112" t="s">
        <v>37</v>
      </c>
      <c r="B79" s="112">
        <v>370256</v>
      </c>
      <c r="C79" s="112"/>
      <c r="D79" s="112"/>
      <c r="E79" s="112"/>
      <c r="F79" s="112"/>
    </row>
    <row r="80" spans="1:6" s="113" customFormat="1">
      <c r="A80" s="112" t="s">
        <v>37</v>
      </c>
      <c r="B80" s="112">
        <v>370293</v>
      </c>
      <c r="C80" s="112" t="s">
        <v>292</v>
      </c>
      <c r="D80" s="112"/>
      <c r="E80" s="112"/>
      <c r="F80" s="112"/>
    </row>
    <row r="81" spans="1:6" s="113" customFormat="1">
      <c r="A81" s="112" t="s">
        <v>37</v>
      </c>
      <c r="B81" s="112">
        <v>370294</v>
      </c>
      <c r="C81" s="112" t="s">
        <v>293</v>
      </c>
      <c r="D81" s="112"/>
      <c r="E81" s="112"/>
      <c r="F81" s="112"/>
    </row>
    <row r="82" spans="1:6" s="113" customFormat="1">
      <c r="A82" s="112" t="s">
        <v>37</v>
      </c>
      <c r="B82" s="112">
        <v>370310</v>
      </c>
      <c r="C82" s="112" t="s">
        <v>294</v>
      </c>
      <c r="D82" s="112"/>
      <c r="E82" s="112"/>
      <c r="F82" s="112"/>
    </row>
    <row r="83" spans="1:6" s="113" customFormat="1">
      <c r="A83" s="112" t="s">
        <v>37</v>
      </c>
      <c r="B83" s="112">
        <v>370320</v>
      </c>
      <c r="C83" s="112"/>
      <c r="D83" s="112"/>
      <c r="E83" s="112"/>
      <c r="F83" s="112"/>
    </row>
    <row r="84" spans="1:6" s="113" customFormat="1">
      <c r="A84" s="112" t="s">
        <v>37</v>
      </c>
      <c r="B84" s="112">
        <v>370390</v>
      </c>
      <c r="C84" s="112" t="s">
        <v>295</v>
      </c>
      <c r="D84" s="112"/>
      <c r="E84" s="112"/>
      <c r="F84" s="112"/>
    </row>
    <row r="85" spans="1:6" s="113" customFormat="1">
      <c r="A85" s="112" t="s">
        <v>37</v>
      </c>
      <c r="B85" s="112">
        <v>370400</v>
      </c>
      <c r="C85" s="112" t="s">
        <v>296</v>
      </c>
      <c r="D85" s="112"/>
      <c r="E85" s="112"/>
      <c r="F85" s="112"/>
    </row>
    <row r="86" spans="1:6" s="113" customFormat="1">
      <c r="A86" s="112" t="s">
        <v>37</v>
      </c>
      <c r="B86" s="112">
        <v>370590</v>
      </c>
      <c r="C86" s="112" t="s">
        <v>297</v>
      </c>
      <c r="D86" s="112"/>
      <c r="E86" s="112"/>
      <c r="F86" s="112"/>
    </row>
    <row r="87" spans="1:6" s="113" customFormat="1">
      <c r="A87" s="112" t="s">
        <v>37</v>
      </c>
      <c r="B87" s="112">
        <v>370610</v>
      </c>
      <c r="C87" s="112" t="s">
        <v>298</v>
      </c>
      <c r="D87" s="112"/>
      <c r="E87" s="112"/>
      <c r="F87" s="112"/>
    </row>
    <row r="88" spans="1:6" s="113" customFormat="1">
      <c r="A88" s="112" t="s">
        <v>37</v>
      </c>
      <c r="B88" s="112">
        <v>370690</v>
      </c>
      <c r="C88" s="112" t="s">
        <v>299</v>
      </c>
      <c r="D88" s="112"/>
      <c r="E88" s="112"/>
      <c r="F88" s="112"/>
    </row>
    <row r="89" spans="1:6" s="113" customFormat="1">
      <c r="A89" s="112" t="s">
        <v>37</v>
      </c>
      <c r="B89" s="112">
        <v>370710</v>
      </c>
      <c r="C89" s="112" t="s">
        <v>300</v>
      </c>
      <c r="D89" s="112"/>
      <c r="E89" s="112"/>
      <c r="F89" s="112"/>
    </row>
    <row r="90" spans="1:6" s="113" customFormat="1">
      <c r="A90" s="112"/>
      <c r="B90" s="112"/>
      <c r="C90" s="112"/>
      <c r="D90" s="112"/>
      <c r="E90" s="112"/>
      <c r="F90" s="112"/>
    </row>
    <row r="91" spans="1:6" s="113" customFormat="1">
      <c r="A91" s="163"/>
      <c r="B91" s="167" t="s">
        <v>39</v>
      </c>
      <c r="C91" s="167" t="s">
        <v>40</v>
      </c>
      <c r="D91" s="167"/>
      <c r="E91" s="163"/>
      <c r="F91" s="163"/>
    </row>
    <row r="92" spans="1:6" s="113" customFormat="1">
      <c r="A92" s="112" t="s">
        <v>39</v>
      </c>
      <c r="B92" s="112">
        <v>854470</v>
      </c>
      <c r="C92" s="112" t="s">
        <v>301</v>
      </c>
      <c r="D92" s="112"/>
      <c r="E92" s="112"/>
      <c r="F92" s="112"/>
    </row>
    <row r="93" spans="1:6" s="113" customFormat="1">
      <c r="A93" s="112" t="s">
        <v>39</v>
      </c>
      <c r="B93" s="112">
        <v>900110</v>
      </c>
      <c r="C93" s="112" t="s">
        <v>302</v>
      </c>
      <c r="D93" s="112"/>
      <c r="E93" s="112"/>
      <c r="F93" s="112"/>
    </row>
    <row r="94" spans="1:6" s="113" customFormat="1">
      <c r="A94" s="112"/>
      <c r="B94" s="112"/>
      <c r="C94" s="112"/>
      <c r="D94" s="112"/>
      <c r="E94" s="112"/>
      <c r="F94" s="112"/>
    </row>
    <row r="95" spans="1:6" s="113" customFormat="1">
      <c r="A95" s="163"/>
      <c r="B95" s="167" t="s">
        <v>41</v>
      </c>
      <c r="C95" s="167" t="s">
        <v>42</v>
      </c>
      <c r="D95" s="163"/>
      <c r="E95" s="163"/>
      <c r="F95" s="163"/>
    </row>
    <row r="96" spans="1:6" s="113" customFormat="1">
      <c r="A96" s="112" t="s">
        <v>41</v>
      </c>
      <c r="B96" s="112">
        <v>900120</v>
      </c>
      <c r="C96" s="112" t="s">
        <v>303</v>
      </c>
      <c r="D96" s="112"/>
      <c r="E96" s="112"/>
      <c r="F96" s="112"/>
    </row>
    <row r="97" spans="1:6" s="113" customFormat="1">
      <c r="A97" s="112" t="s">
        <v>41</v>
      </c>
      <c r="B97" s="112">
        <v>900130</v>
      </c>
      <c r="C97" s="112" t="s">
        <v>304</v>
      </c>
      <c r="D97" s="112"/>
      <c r="E97" s="112"/>
      <c r="F97" s="112"/>
    </row>
    <row r="98" spans="1:6" s="113" customFormat="1">
      <c r="A98" s="112" t="s">
        <v>41</v>
      </c>
      <c r="B98" s="112">
        <v>900140</v>
      </c>
      <c r="C98" s="112" t="s">
        <v>305</v>
      </c>
      <c r="D98" s="112"/>
      <c r="E98" s="112"/>
      <c r="F98" s="112"/>
    </row>
    <row r="99" spans="1:6" s="113" customFormat="1">
      <c r="A99" s="112" t="s">
        <v>41</v>
      </c>
      <c r="B99" s="112">
        <v>900150</v>
      </c>
      <c r="C99" s="112" t="s">
        <v>306</v>
      </c>
      <c r="D99" s="112"/>
      <c r="E99" s="112"/>
      <c r="F99" s="112"/>
    </row>
    <row r="100" spans="1:6" s="113" customFormat="1">
      <c r="A100" s="112" t="s">
        <v>41</v>
      </c>
      <c r="B100" s="112">
        <v>900190</v>
      </c>
      <c r="C100" s="112" t="s">
        <v>307</v>
      </c>
      <c r="D100" s="112"/>
      <c r="E100" s="112"/>
      <c r="F100" s="112"/>
    </row>
    <row r="101" spans="1:6" s="113" customFormat="1">
      <c r="A101" s="112" t="s">
        <v>41</v>
      </c>
      <c r="B101" s="112">
        <v>900211</v>
      </c>
      <c r="C101" s="112" t="s">
        <v>308</v>
      </c>
      <c r="D101" s="112"/>
      <c r="E101" s="112"/>
      <c r="F101" s="112"/>
    </row>
    <row r="102" spans="1:6" s="113" customFormat="1">
      <c r="A102" s="112" t="s">
        <v>41</v>
      </c>
      <c r="B102" s="112">
        <v>900219</v>
      </c>
      <c r="C102" s="112" t="s">
        <v>309</v>
      </c>
      <c r="D102" s="112"/>
      <c r="E102" s="112"/>
      <c r="F102" s="112"/>
    </row>
    <row r="103" spans="1:6" s="113" customFormat="1">
      <c r="A103" s="112" t="s">
        <v>41</v>
      </c>
      <c r="B103" s="112">
        <v>900220</v>
      </c>
      <c r="C103" s="112" t="s">
        <v>310</v>
      </c>
      <c r="D103" s="112"/>
      <c r="E103" s="112"/>
      <c r="F103" s="112"/>
    </row>
    <row r="104" spans="1:6" s="113" customFormat="1">
      <c r="A104" s="112" t="s">
        <v>41</v>
      </c>
      <c r="B104" s="112">
        <v>900290</v>
      </c>
      <c r="C104" s="112" t="s">
        <v>311</v>
      </c>
      <c r="D104" s="112"/>
      <c r="E104" s="112"/>
      <c r="F104" s="112"/>
    </row>
    <row r="105" spans="1:6" s="113" customFormat="1">
      <c r="A105" s="112" t="s">
        <v>41</v>
      </c>
      <c r="B105" s="112">
        <v>900311</v>
      </c>
      <c r="C105" s="112" t="s">
        <v>312</v>
      </c>
      <c r="D105" s="112"/>
      <c r="E105" s="112"/>
      <c r="F105" s="112"/>
    </row>
    <row r="106" spans="1:6" s="113" customFormat="1">
      <c r="A106" s="112" t="s">
        <v>41</v>
      </c>
      <c r="B106" s="112">
        <v>900319</v>
      </c>
      <c r="C106" s="112" t="s">
        <v>313</v>
      </c>
      <c r="D106" s="112"/>
      <c r="E106" s="112"/>
      <c r="F106" s="112"/>
    </row>
    <row r="107" spans="1:6" s="113" customFormat="1">
      <c r="A107" s="112" t="s">
        <v>41</v>
      </c>
      <c r="B107" s="112">
        <v>900390</v>
      </c>
      <c r="C107" s="112" t="s">
        <v>314</v>
      </c>
      <c r="D107" s="112"/>
      <c r="E107" s="112"/>
      <c r="F107" s="112"/>
    </row>
    <row r="108" spans="1:6" s="113" customFormat="1">
      <c r="A108" s="112" t="s">
        <v>41</v>
      </c>
      <c r="B108" s="112">
        <v>900410</v>
      </c>
      <c r="C108" s="112" t="s">
        <v>315</v>
      </c>
      <c r="D108" s="112"/>
      <c r="E108" s="112"/>
      <c r="F108" s="112"/>
    </row>
    <row r="109" spans="1:6" s="113" customFormat="1">
      <c r="A109" s="112" t="s">
        <v>41</v>
      </c>
      <c r="B109" s="112">
        <v>900490</v>
      </c>
      <c r="C109" s="112" t="s">
        <v>316</v>
      </c>
      <c r="D109" s="112"/>
      <c r="E109" s="112"/>
      <c r="F109" s="112"/>
    </row>
    <row r="110" spans="1:6" s="113" customFormat="1">
      <c r="A110" s="112" t="s">
        <v>41</v>
      </c>
      <c r="B110" s="112">
        <v>900510</v>
      </c>
      <c r="C110" s="112" t="s">
        <v>317</v>
      </c>
      <c r="D110" s="112"/>
      <c r="E110" s="112"/>
      <c r="F110" s="112"/>
    </row>
    <row r="111" spans="1:6" s="113" customFormat="1">
      <c r="A111" s="112" t="s">
        <v>41</v>
      </c>
      <c r="B111" s="112">
        <v>900580</v>
      </c>
      <c r="C111" s="112" t="s">
        <v>318</v>
      </c>
      <c r="D111" s="112"/>
      <c r="E111" s="112"/>
      <c r="F111" s="112"/>
    </row>
    <row r="112" spans="1:6" s="113" customFormat="1">
      <c r="A112" s="112" t="s">
        <v>41</v>
      </c>
      <c r="B112" s="112">
        <v>900590</v>
      </c>
      <c r="C112" s="112" t="s">
        <v>319</v>
      </c>
      <c r="D112" s="112"/>
      <c r="E112" s="112"/>
      <c r="F112" s="112"/>
    </row>
    <row r="113" spans="1:6" s="113" customFormat="1">
      <c r="A113" s="112" t="s">
        <v>41</v>
      </c>
      <c r="B113" s="112">
        <v>901110</v>
      </c>
      <c r="C113" s="112" t="s">
        <v>320</v>
      </c>
      <c r="D113" s="112"/>
      <c r="E113" s="112"/>
      <c r="F113" s="112"/>
    </row>
    <row r="114" spans="1:6" s="113" customFormat="1">
      <c r="A114" s="112" t="s">
        <v>41</v>
      </c>
      <c r="B114" s="112">
        <v>901120</v>
      </c>
      <c r="C114" s="112" t="s">
        <v>321</v>
      </c>
      <c r="D114" s="112"/>
      <c r="E114" s="112"/>
      <c r="F114" s="112"/>
    </row>
    <row r="115" spans="1:6" s="113" customFormat="1">
      <c r="A115" s="112" t="s">
        <v>41</v>
      </c>
      <c r="B115" s="112">
        <v>901180</v>
      </c>
      <c r="C115" s="112" t="s">
        <v>322</v>
      </c>
      <c r="D115" s="112"/>
      <c r="E115" s="112"/>
      <c r="F115" s="112"/>
    </row>
    <row r="116" spans="1:6" s="113" customFormat="1">
      <c r="A116" s="112" t="s">
        <v>41</v>
      </c>
      <c r="B116" s="112">
        <v>901190</v>
      </c>
      <c r="C116" s="112" t="s">
        <v>323</v>
      </c>
      <c r="D116" s="112"/>
      <c r="E116" s="112"/>
      <c r="F116" s="112"/>
    </row>
    <row r="117" spans="1:6" s="113" customFormat="1">
      <c r="A117" s="112" t="s">
        <v>41</v>
      </c>
      <c r="B117" s="112">
        <v>901210</v>
      </c>
      <c r="C117" s="112" t="s">
        <v>324</v>
      </c>
      <c r="D117" s="112"/>
      <c r="E117" s="112"/>
      <c r="F117" s="112"/>
    </row>
    <row r="118" spans="1:6" s="113" customFormat="1">
      <c r="A118" s="112" t="s">
        <v>41</v>
      </c>
      <c r="B118" s="112">
        <v>901290</v>
      </c>
      <c r="C118" s="112" t="s">
        <v>325</v>
      </c>
      <c r="D118" s="112"/>
      <c r="E118" s="112"/>
      <c r="F118" s="112"/>
    </row>
    <row r="119" spans="1:6" s="113" customFormat="1">
      <c r="A119" s="112" t="s">
        <v>41</v>
      </c>
      <c r="B119" s="112">
        <v>901310</v>
      </c>
      <c r="C119" s="112" t="s">
        <v>326</v>
      </c>
      <c r="D119" s="112"/>
      <c r="E119" s="112"/>
      <c r="F119" s="112"/>
    </row>
    <row r="120" spans="1:6" s="113" customFormat="1">
      <c r="A120" s="112" t="s">
        <v>41</v>
      </c>
      <c r="B120" s="112">
        <v>901320</v>
      </c>
      <c r="C120" s="112" t="s">
        <v>144</v>
      </c>
      <c r="D120" s="112"/>
      <c r="E120" s="112"/>
      <c r="F120" s="112"/>
    </row>
    <row r="121" spans="1:6" s="113" customFormat="1">
      <c r="A121" s="112" t="s">
        <v>41</v>
      </c>
      <c r="B121" s="112">
        <v>901380</v>
      </c>
      <c r="C121" s="112" t="s">
        <v>138</v>
      </c>
      <c r="D121" s="112"/>
      <c r="E121" s="112"/>
      <c r="F121" s="112"/>
    </row>
    <row r="122" spans="1:6" s="113" customFormat="1">
      <c r="A122" s="112" t="s">
        <v>41</v>
      </c>
      <c r="B122" s="112">
        <v>901390</v>
      </c>
      <c r="C122" s="112" t="s">
        <v>142</v>
      </c>
      <c r="D122" s="112"/>
      <c r="E122" s="112"/>
      <c r="F122" s="112"/>
    </row>
    <row r="123" spans="1:6" s="113" customFormat="1">
      <c r="A123" s="112"/>
      <c r="B123" s="112"/>
      <c r="C123" s="112"/>
      <c r="D123" s="112"/>
      <c r="E123" s="112"/>
      <c r="F123" s="112"/>
    </row>
    <row r="124" spans="1:6" s="113" customFormat="1">
      <c r="A124" s="163"/>
      <c r="B124" s="167" t="s">
        <v>43</v>
      </c>
      <c r="C124" s="167" t="s">
        <v>44</v>
      </c>
      <c r="D124" s="163"/>
      <c r="E124" s="163"/>
      <c r="F124" s="163"/>
    </row>
    <row r="125" spans="1:6" s="113" customFormat="1">
      <c r="A125" s="112" t="s">
        <v>43</v>
      </c>
      <c r="B125" s="112">
        <v>844339</v>
      </c>
      <c r="C125" s="112" t="s">
        <v>327</v>
      </c>
      <c r="D125" s="112"/>
      <c r="E125" s="112"/>
      <c r="F125" s="112"/>
    </row>
    <row r="126" spans="1:6" s="113" customFormat="1">
      <c r="A126" s="112" t="s">
        <v>43</v>
      </c>
      <c r="B126" s="112">
        <v>844399</v>
      </c>
      <c r="C126" s="112"/>
      <c r="D126" s="112"/>
      <c r="E126" s="112"/>
      <c r="F126" s="112"/>
    </row>
    <row r="127" spans="1:6" s="113" customFormat="1">
      <c r="A127" s="112" t="s">
        <v>43</v>
      </c>
      <c r="B127" s="112">
        <v>847290</v>
      </c>
      <c r="C127" s="112" t="s">
        <v>328</v>
      </c>
      <c r="D127" s="112"/>
      <c r="E127" s="112"/>
      <c r="F127" s="112"/>
    </row>
    <row r="128" spans="1:6" s="113" customFormat="1">
      <c r="A128" s="112" t="s">
        <v>43</v>
      </c>
      <c r="B128" s="112">
        <v>847340</v>
      </c>
      <c r="C128" s="112" t="s">
        <v>329</v>
      </c>
      <c r="D128" s="112"/>
      <c r="E128" s="112"/>
      <c r="F128" s="112"/>
    </row>
    <row r="129" spans="1:6" s="113" customFormat="1">
      <c r="A129" s="112" t="s">
        <v>43</v>
      </c>
      <c r="B129" s="112">
        <v>900610</v>
      </c>
      <c r="C129" s="112" t="s">
        <v>330</v>
      </c>
      <c r="D129" s="112"/>
      <c r="E129" s="112"/>
      <c r="F129" s="112"/>
    </row>
    <row r="130" spans="1:6" s="113" customFormat="1">
      <c r="A130" s="112" t="s">
        <v>43</v>
      </c>
      <c r="B130" s="112">
        <v>900620</v>
      </c>
      <c r="C130" s="112" t="s">
        <v>331</v>
      </c>
      <c r="D130" s="112"/>
      <c r="E130" s="112"/>
      <c r="F130" s="112"/>
    </row>
    <row r="131" spans="1:6" s="113" customFormat="1">
      <c r="A131" s="112" t="s">
        <v>43</v>
      </c>
      <c r="B131" s="112">
        <v>900630</v>
      </c>
      <c r="C131" s="112" t="s">
        <v>332</v>
      </c>
      <c r="D131" s="112"/>
      <c r="E131" s="112"/>
      <c r="F131" s="112"/>
    </row>
    <row r="132" spans="1:6" s="113" customFormat="1">
      <c r="A132" s="112" t="s">
        <v>43</v>
      </c>
      <c r="B132" s="112">
        <v>900640</v>
      </c>
      <c r="C132" s="112" t="s">
        <v>333</v>
      </c>
      <c r="D132" s="112"/>
      <c r="E132" s="112"/>
      <c r="F132" s="112"/>
    </row>
    <row r="133" spans="1:6" s="113" customFormat="1">
      <c r="A133" s="112" t="s">
        <v>43</v>
      </c>
      <c r="B133" s="112">
        <v>900651</v>
      </c>
      <c r="C133" s="112" t="s">
        <v>334</v>
      </c>
      <c r="D133" s="112"/>
      <c r="E133" s="112"/>
      <c r="F133" s="112"/>
    </row>
    <row r="134" spans="1:6" s="113" customFormat="1">
      <c r="A134" s="112" t="s">
        <v>43</v>
      </c>
      <c r="B134" s="112">
        <v>900652</v>
      </c>
      <c r="C134" s="112"/>
      <c r="D134" s="112"/>
      <c r="E134" s="112"/>
      <c r="F134" s="112"/>
    </row>
    <row r="135" spans="1:6" s="113" customFormat="1">
      <c r="A135" s="112" t="s">
        <v>43</v>
      </c>
      <c r="B135" s="112">
        <v>900653</v>
      </c>
      <c r="C135" s="112" t="s">
        <v>335</v>
      </c>
      <c r="D135" s="112"/>
      <c r="E135" s="112"/>
      <c r="F135" s="112"/>
    </row>
    <row r="136" spans="1:6" s="113" customFormat="1">
      <c r="A136" s="112" t="s">
        <v>43</v>
      </c>
      <c r="B136" s="112">
        <v>900659</v>
      </c>
      <c r="C136" s="112" t="s">
        <v>336</v>
      </c>
      <c r="D136" s="112"/>
      <c r="E136" s="112"/>
      <c r="F136" s="112"/>
    </row>
    <row r="137" spans="1:6" s="113" customFormat="1">
      <c r="A137" s="112" t="s">
        <v>43</v>
      </c>
      <c r="B137" s="112">
        <v>900661</v>
      </c>
      <c r="C137" s="112" t="s">
        <v>337</v>
      </c>
      <c r="D137" s="112"/>
      <c r="E137" s="112"/>
      <c r="F137" s="112"/>
    </row>
    <row r="138" spans="1:6" s="113" customFormat="1">
      <c r="A138" s="112" t="s">
        <v>43</v>
      </c>
      <c r="B138" s="112">
        <v>900662</v>
      </c>
      <c r="C138" s="112"/>
      <c r="D138" s="112"/>
      <c r="E138" s="112"/>
      <c r="F138" s="112"/>
    </row>
    <row r="139" spans="1:6" s="113" customFormat="1">
      <c r="A139" s="112" t="s">
        <v>43</v>
      </c>
      <c r="B139" s="112">
        <v>900669</v>
      </c>
      <c r="C139" s="112"/>
      <c r="D139" s="112"/>
      <c r="E139" s="112"/>
      <c r="F139" s="112"/>
    </row>
    <row r="140" spans="1:6" s="113" customFormat="1">
      <c r="A140" s="112" t="s">
        <v>43</v>
      </c>
      <c r="B140" s="112">
        <v>900691</v>
      </c>
      <c r="C140" s="112" t="s">
        <v>338</v>
      </c>
      <c r="D140" s="112"/>
      <c r="E140" s="112"/>
      <c r="F140" s="112"/>
    </row>
    <row r="141" spans="1:6" s="113" customFormat="1">
      <c r="A141" s="112" t="s">
        <v>43</v>
      </c>
      <c r="B141" s="112">
        <v>900699</v>
      </c>
      <c r="C141" s="112" t="s">
        <v>339</v>
      </c>
      <c r="D141" s="112"/>
      <c r="E141" s="112"/>
      <c r="F141" s="112"/>
    </row>
    <row r="142" spans="1:6" s="113" customFormat="1">
      <c r="A142" s="112" t="s">
        <v>43</v>
      </c>
      <c r="B142" s="112">
        <v>900711</v>
      </c>
      <c r="C142" s="112" t="s">
        <v>340</v>
      </c>
      <c r="D142" s="112"/>
      <c r="E142" s="112"/>
      <c r="F142" s="112"/>
    </row>
    <row r="143" spans="1:6" s="113" customFormat="1">
      <c r="A143" s="112" t="s">
        <v>43</v>
      </c>
      <c r="B143" s="112">
        <v>900719</v>
      </c>
      <c r="C143" s="112"/>
      <c r="D143" s="112"/>
      <c r="E143" s="112"/>
      <c r="F143" s="112"/>
    </row>
    <row r="144" spans="1:6" s="113" customFormat="1">
      <c r="A144" s="112" t="s">
        <v>43</v>
      </c>
      <c r="B144" s="112">
        <v>900720</v>
      </c>
      <c r="C144" s="112"/>
      <c r="D144" s="112"/>
      <c r="E144" s="112"/>
      <c r="F144" s="112"/>
    </row>
    <row r="145" spans="1:6" s="113" customFormat="1">
      <c r="A145" s="112" t="s">
        <v>43</v>
      </c>
      <c r="B145" s="112">
        <v>900791</v>
      </c>
      <c r="C145" s="112"/>
      <c r="D145" s="112"/>
      <c r="E145" s="112"/>
      <c r="F145" s="112"/>
    </row>
    <row r="146" spans="1:6" s="113" customFormat="1">
      <c r="A146" s="112" t="s">
        <v>43</v>
      </c>
      <c r="B146" s="112">
        <v>900792</v>
      </c>
      <c r="C146" s="112"/>
      <c r="D146" s="112"/>
      <c r="E146" s="112"/>
      <c r="F146" s="112"/>
    </row>
    <row r="147" spans="1:6" s="113" customFormat="1">
      <c r="A147" s="112" t="s">
        <v>43</v>
      </c>
      <c r="B147" s="112">
        <v>900810</v>
      </c>
      <c r="C147" s="112" t="s">
        <v>341</v>
      </c>
      <c r="D147" s="112"/>
      <c r="E147" s="112"/>
      <c r="F147" s="112"/>
    </row>
    <row r="148" spans="1:6" s="113" customFormat="1">
      <c r="A148" s="112" t="s">
        <v>43</v>
      </c>
      <c r="B148" s="112">
        <v>900820</v>
      </c>
      <c r="C148" s="112"/>
      <c r="D148" s="112"/>
      <c r="E148" s="112"/>
      <c r="F148" s="112"/>
    </row>
    <row r="149" spans="1:6" s="113" customFormat="1">
      <c r="A149" s="112" t="s">
        <v>43</v>
      </c>
      <c r="B149" s="112">
        <v>900830</v>
      </c>
      <c r="C149" s="112"/>
      <c r="D149" s="112"/>
      <c r="E149" s="112"/>
      <c r="F149" s="112"/>
    </row>
    <row r="150" spans="1:6" s="113" customFormat="1">
      <c r="A150" s="112" t="s">
        <v>43</v>
      </c>
      <c r="B150" s="112">
        <v>900840</v>
      </c>
      <c r="C150" s="112"/>
      <c r="D150" s="112"/>
      <c r="E150" s="112"/>
      <c r="F150" s="112"/>
    </row>
    <row r="151" spans="1:6" s="113" customFormat="1">
      <c r="A151" s="112" t="s">
        <v>43</v>
      </c>
      <c r="B151" s="112">
        <v>900890</v>
      </c>
      <c r="C151" s="112"/>
      <c r="D151" s="112"/>
      <c r="E151" s="112"/>
      <c r="F151" s="112"/>
    </row>
    <row r="152" spans="1:6" s="113" customFormat="1">
      <c r="A152" s="112" t="s">
        <v>43</v>
      </c>
      <c r="B152" s="112">
        <v>900911</v>
      </c>
      <c r="C152" s="112"/>
      <c r="D152" s="112"/>
      <c r="E152" s="112"/>
      <c r="F152" s="112"/>
    </row>
    <row r="153" spans="1:6" s="113" customFormat="1">
      <c r="A153" s="112" t="s">
        <v>43</v>
      </c>
      <c r="B153" s="112">
        <v>900921</v>
      </c>
      <c r="C153" s="112"/>
      <c r="D153" s="112"/>
      <c r="E153" s="112"/>
      <c r="F153" s="112"/>
    </row>
    <row r="154" spans="1:6" s="113" customFormat="1">
      <c r="A154" s="112" t="s">
        <v>43</v>
      </c>
      <c r="B154" s="112">
        <v>900922</v>
      </c>
      <c r="C154" s="112"/>
      <c r="D154" s="112"/>
      <c r="E154" s="112"/>
      <c r="F154" s="112"/>
    </row>
    <row r="155" spans="1:6" s="113" customFormat="1">
      <c r="A155" s="112" t="s">
        <v>43</v>
      </c>
      <c r="B155" s="112">
        <v>900930</v>
      </c>
      <c r="C155" s="112"/>
      <c r="D155" s="112"/>
      <c r="E155" s="112"/>
      <c r="F155" s="112"/>
    </row>
    <row r="156" spans="1:6" s="113" customFormat="1">
      <c r="A156" s="112" t="s">
        <v>43</v>
      </c>
      <c r="B156" s="112">
        <v>900990</v>
      </c>
      <c r="C156" s="112"/>
      <c r="D156" s="112"/>
      <c r="E156" s="112"/>
      <c r="F156" s="112"/>
    </row>
    <row r="157" spans="1:6" s="113" customFormat="1">
      <c r="A157" s="112" t="s">
        <v>43</v>
      </c>
      <c r="B157" s="112">
        <v>900991</v>
      </c>
      <c r="C157" s="112" t="s">
        <v>342</v>
      </c>
      <c r="D157" s="112"/>
      <c r="E157" s="112"/>
      <c r="F157" s="112"/>
    </row>
    <row r="158" spans="1:6" s="113" customFormat="1">
      <c r="A158" s="112" t="s">
        <v>43</v>
      </c>
      <c r="B158" s="112">
        <v>900992</v>
      </c>
      <c r="C158" s="112"/>
      <c r="D158" s="112"/>
      <c r="E158" s="112"/>
      <c r="F158" s="112"/>
    </row>
    <row r="159" spans="1:6" s="113" customFormat="1">
      <c r="A159" s="112" t="s">
        <v>43</v>
      </c>
      <c r="B159" s="112">
        <v>900993</v>
      </c>
      <c r="C159" s="112"/>
      <c r="D159" s="112"/>
      <c r="E159" s="112"/>
      <c r="F159" s="112"/>
    </row>
    <row r="160" spans="1:6" s="113" customFormat="1">
      <c r="A160" s="112" t="s">
        <v>43</v>
      </c>
      <c r="B160" s="112">
        <v>900999</v>
      </c>
      <c r="C160" s="112"/>
      <c r="D160" s="112"/>
      <c r="E160" s="112"/>
      <c r="F160" s="112"/>
    </row>
    <row r="161" spans="1:6" s="113" customFormat="1">
      <c r="A161" s="112" t="s">
        <v>43</v>
      </c>
      <c r="B161" s="112">
        <v>901010</v>
      </c>
      <c r="C161" s="112" t="s">
        <v>343</v>
      </c>
      <c r="D161" s="112"/>
      <c r="E161" s="112"/>
      <c r="F161" s="112"/>
    </row>
    <row r="162" spans="1:6" s="113" customFormat="1">
      <c r="A162" s="112" t="s">
        <v>43</v>
      </c>
      <c r="B162" s="112">
        <v>901050</v>
      </c>
      <c r="C162" s="112" t="s">
        <v>344</v>
      </c>
      <c r="D162" s="112"/>
      <c r="E162" s="112"/>
      <c r="F162" s="112"/>
    </row>
    <row r="163" spans="1:6" s="113" customFormat="1">
      <c r="A163" s="112" t="s">
        <v>43</v>
      </c>
      <c r="B163" s="112">
        <v>901060</v>
      </c>
      <c r="C163" s="112" t="s">
        <v>345</v>
      </c>
      <c r="D163" s="112"/>
      <c r="E163" s="112"/>
      <c r="F163" s="112"/>
    </row>
    <row r="164" spans="1:6" s="113" customFormat="1">
      <c r="A164" s="112" t="s">
        <v>43</v>
      </c>
      <c r="B164" s="112">
        <v>901090</v>
      </c>
      <c r="C164" s="112" t="s">
        <v>346</v>
      </c>
      <c r="D164" s="112"/>
      <c r="E164" s="112"/>
      <c r="F164" s="112"/>
    </row>
    <row r="165" spans="1:6" s="113" customFormat="1">
      <c r="A165" s="112" t="s">
        <v>43</v>
      </c>
      <c r="B165" s="112">
        <v>902740</v>
      </c>
      <c r="C165" s="112" t="s">
        <v>347</v>
      </c>
      <c r="D165" s="112"/>
      <c r="E165" s="112"/>
      <c r="F165" s="112"/>
    </row>
    <row r="166" spans="1:6" s="113" customFormat="1">
      <c r="A166" s="112" t="s">
        <v>43</v>
      </c>
      <c r="B166" s="112">
        <v>902750</v>
      </c>
      <c r="C166" s="112" t="s">
        <v>348</v>
      </c>
      <c r="D166" s="112"/>
      <c r="E166" s="112"/>
      <c r="F166" s="112"/>
    </row>
    <row r="167" spans="1:6" s="113" customFormat="1">
      <c r="A167" s="112" t="s">
        <v>43</v>
      </c>
      <c r="B167" s="112">
        <v>902790</v>
      </c>
      <c r="C167" s="112" t="s">
        <v>349</v>
      </c>
      <c r="D167" s="112"/>
      <c r="E167" s="112"/>
      <c r="F167" s="112"/>
    </row>
    <row r="168" spans="1:6" s="113" customFormat="1">
      <c r="A168" s="112"/>
      <c r="B168" s="112"/>
      <c r="C168" s="112"/>
      <c r="D168" s="112"/>
      <c r="E168" s="112"/>
      <c r="F168" s="112"/>
    </row>
    <row r="169" spans="1:6" s="113" customFormat="1">
      <c r="A169" s="163"/>
      <c r="B169" s="167" t="s">
        <v>45</v>
      </c>
      <c r="C169" s="167" t="s">
        <v>46</v>
      </c>
      <c r="D169" s="163"/>
      <c r="E169" s="163"/>
      <c r="F169" s="163"/>
    </row>
    <row r="170" spans="1:6" s="113" customFormat="1">
      <c r="A170" s="112" t="s">
        <v>45</v>
      </c>
      <c r="B170" s="112">
        <v>871310</v>
      </c>
      <c r="C170" s="112" t="s">
        <v>350</v>
      </c>
      <c r="D170" s="112"/>
      <c r="E170" s="112"/>
      <c r="F170" s="112"/>
    </row>
    <row r="171" spans="1:6" s="113" customFormat="1">
      <c r="A171" s="112" t="s">
        <v>45</v>
      </c>
      <c r="B171" s="112">
        <v>871390</v>
      </c>
      <c r="C171" s="112" t="s">
        <v>351</v>
      </c>
      <c r="D171" s="112"/>
      <c r="E171" s="112"/>
      <c r="F171" s="112"/>
    </row>
    <row r="172" spans="1:6" s="113" customFormat="1">
      <c r="A172" s="112" t="s">
        <v>45</v>
      </c>
      <c r="B172" s="112">
        <v>871420</v>
      </c>
      <c r="C172" s="112" t="s">
        <v>352</v>
      </c>
      <c r="D172" s="112"/>
      <c r="E172" s="112"/>
      <c r="F172" s="112"/>
    </row>
    <row r="173" spans="1:6" s="113" customFormat="1">
      <c r="A173" s="112" t="s">
        <v>45</v>
      </c>
      <c r="B173" s="112">
        <v>901811</v>
      </c>
      <c r="C173" s="112" t="s">
        <v>353</v>
      </c>
      <c r="D173" s="112"/>
      <c r="E173" s="112"/>
      <c r="F173" s="112"/>
    </row>
    <row r="174" spans="1:6" s="113" customFormat="1">
      <c r="A174" s="112" t="s">
        <v>45</v>
      </c>
      <c r="B174" s="112">
        <v>901812</v>
      </c>
      <c r="C174" s="112" t="s">
        <v>354</v>
      </c>
      <c r="D174" s="112"/>
      <c r="E174" s="112"/>
      <c r="F174" s="112"/>
    </row>
    <row r="175" spans="1:6" s="113" customFormat="1">
      <c r="A175" s="112" t="s">
        <v>45</v>
      </c>
      <c r="B175" s="112">
        <v>901813</v>
      </c>
      <c r="C175" s="112" t="s">
        <v>355</v>
      </c>
      <c r="D175" s="112"/>
      <c r="E175" s="112"/>
      <c r="F175" s="112"/>
    </row>
    <row r="176" spans="1:6" s="113" customFormat="1">
      <c r="A176" s="112" t="s">
        <v>45</v>
      </c>
      <c r="B176" s="112">
        <v>901814</v>
      </c>
      <c r="C176" s="112" t="s">
        <v>356</v>
      </c>
      <c r="D176" s="112"/>
      <c r="E176" s="112"/>
      <c r="F176" s="112"/>
    </row>
    <row r="177" spans="1:6" s="113" customFormat="1">
      <c r="A177" s="112" t="s">
        <v>45</v>
      </c>
      <c r="B177" s="112">
        <v>901819</v>
      </c>
      <c r="C177" s="112" t="s">
        <v>357</v>
      </c>
      <c r="D177" s="112"/>
      <c r="E177" s="112"/>
      <c r="F177" s="112"/>
    </row>
    <row r="178" spans="1:6" s="113" customFormat="1">
      <c r="A178" s="112" t="s">
        <v>45</v>
      </c>
      <c r="B178" s="112">
        <v>901820</v>
      </c>
      <c r="C178" s="112" t="s">
        <v>358</v>
      </c>
      <c r="D178" s="112"/>
      <c r="E178" s="112"/>
      <c r="F178" s="112"/>
    </row>
    <row r="179" spans="1:6" s="113" customFormat="1">
      <c r="A179" s="112" t="s">
        <v>45</v>
      </c>
      <c r="B179" s="112">
        <v>901831</v>
      </c>
      <c r="C179" s="112" t="s">
        <v>359</v>
      </c>
      <c r="D179" s="112"/>
      <c r="E179" s="112"/>
      <c r="F179" s="112"/>
    </row>
    <row r="180" spans="1:6" s="113" customFormat="1">
      <c r="A180" s="112" t="s">
        <v>45</v>
      </c>
      <c r="B180" s="112">
        <v>901832</v>
      </c>
      <c r="C180" s="112" t="s">
        <v>360</v>
      </c>
      <c r="D180" s="112"/>
      <c r="E180" s="112"/>
      <c r="F180" s="112"/>
    </row>
    <row r="181" spans="1:6" s="113" customFormat="1">
      <c r="A181" s="112" t="s">
        <v>45</v>
      </c>
      <c r="B181" s="112">
        <v>901839</v>
      </c>
      <c r="C181" s="112" t="s">
        <v>361</v>
      </c>
      <c r="D181" s="112"/>
      <c r="E181" s="112"/>
      <c r="F181" s="112"/>
    </row>
    <row r="182" spans="1:6" s="113" customFormat="1">
      <c r="A182" s="112" t="s">
        <v>45</v>
      </c>
      <c r="B182" s="112">
        <v>901841</v>
      </c>
      <c r="C182" s="112" t="s">
        <v>362</v>
      </c>
      <c r="D182" s="112"/>
      <c r="E182" s="112"/>
      <c r="F182" s="112"/>
    </row>
    <row r="183" spans="1:6" s="113" customFormat="1">
      <c r="A183" s="112" t="s">
        <v>45</v>
      </c>
      <c r="B183" s="112">
        <v>901849</v>
      </c>
      <c r="C183" s="112" t="s">
        <v>363</v>
      </c>
      <c r="D183" s="112"/>
      <c r="E183" s="112"/>
      <c r="F183" s="112"/>
    </row>
    <row r="184" spans="1:6" s="113" customFormat="1">
      <c r="A184" s="112" t="s">
        <v>45</v>
      </c>
      <c r="B184" s="112">
        <v>901850</v>
      </c>
      <c r="C184" s="112" t="s">
        <v>364</v>
      </c>
      <c r="D184" s="112"/>
      <c r="E184" s="112"/>
      <c r="F184" s="112"/>
    </row>
    <row r="185" spans="1:6" s="113" customFormat="1">
      <c r="A185" s="112" t="s">
        <v>45</v>
      </c>
      <c r="B185" s="112">
        <v>901890</v>
      </c>
      <c r="C185" s="112" t="s">
        <v>365</v>
      </c>
      <c r="D185" s="112"/>
      <c r="E185" s="112"/>
      <c r="F185" s="112"/>
    </row>
    <row r="186" spans="1:6" s="113" customFormat="1">
      <c r="A186" s="112" t="s">
        <v>45</v>
      </c>
      <c r="B186" s="112">
        <v>901910</v>
      </c>
      <c r="C186" s="112"/>
      <c r="D186" s="112"/>
      <c r="E186" s="112"/>
      <c r="F186" s="112"/>
    </row>
    <row r="187" spans="1:6" s="113" customFormat="1">
      <c r="A187" s="112" t="s">
        <v>45</v>
      </c>
      <c r="B187" s="112">
        <v>901920</v>
      </c>
      <c r="C187" s="112"/>
      <c r="D187" s="112"/>
      <c r="E187" s="112"/>
      <c r="F187" s="112"/>
    </row>
    <row r="188" spans="1:6" s="113" customFormat="1">
      <c r="A188" s="112" t="s">
        <v>45</v>
      </c>
      <c r="B188" s="112">
        <v>902000</v>
      </c>
      <c r="C188" s="112" t="s">
        <v>366</v>
      </c>
      <c r="D188" s="112"/>
      <c r="E188" s="112"/>
      <c r="F188" s="112"/>
    </row>
    <row r="189" spans="1:6" s="113" customFormat="1">
      <c r="A189" s="112" t="s">
        <v>45</v>
      </c>
      <c r="B189" s="112">
        <v>902110</v>
      </c>
      <c r="C189" s="112" t="s">
        <v>367</v>
      </c>
      <c r="D189" s="112"/>
      <c r="E189" s="112"/>
      <c r="F189" s="112"/>
    </row>
    <row r="190" spans="1:6" s="113" customFormat="1">
      <c r="A190" s="112" t="s">
        <v>45</v>
      </c>
      <c r="B190" s="112">
        <v>902111</v>
      </c>
      <c r="C190" s="112"/>
      <c r="D190" s="112"/>
      <c r="E190" s="112"/>
      <c r="F190" s="112"/>
    </row>
    <row r="191" spans="1:6" s="113" customFormat="1">
      <c r="A191" s="112" t="s">
        <v>45</v>
      </c>
      <c r="B191" s="112">
        <v>902119</v>
      </c>
      <c r="C191" s="112" t="s">
        <v>368</v>
      </c>
      <c r="D191" s="112"/>
      <c r="E191" s="112"/>
      <c r="F191" s="112"/>
    </row>
    <row r="192" spans="1:6" s="113" customFormat="1">
      <c r="A192" s="112" t="s">
        <v>45</v>
      </c>
      <c r="B192" s="112">
        <v>902121</v>
      </c>
      <c r="C192" s="112" t="s">
        <v>369</v>
      </c>
      <c r="D192" s="112"/>
      <c r="E192" s="112"/>
      <c r="F192" s="112"/>
    </row>
    <row r="193" spans="1:6" s="113" customFormat="1">
      <c r="A193" s="112" t="s">
        <v>45</v>
      </c>
      <c r="B193" s="112">
        <v>902129</v>
      </c>
      <c r="C193" s="112" t="s">
        <v>370</v>
      </c>
      <c r="D193" s="112"/>
      <c r="E193" s="112"/>
      <c r="F193" s="112"/>
    </row>
    <row r="194" spans="1:6" s="113" customFormat="1">
      <c r="A194" s="112" t="s">
        <v>45</v>
      </c>
      <c r="B194" s="112">
        <v>902130</v>
      </c>
      <c r="C194" s="112" t="s">
        <v>371</v>
      </c>
      <c r="D194" s="112"/>
      <c r="E194" s="112"/>
      <c r="F194" s="112"/>
    </row>
    <row r="195" spans="1:6" s="113" customFormat="1">
      <c r="A195" s="112" t="s">
        <v>45</v>
      </c>
      <c r="B195" s="112">
        <v>902131</v>
      </c>
      <c r="C195" s="112" t="s">
        <v>372</v>
      </c>
      <c r="D195" s="112"/>
      <c r="E195" s="112"/>
      <c r="F195" s="112"/>
    </row>
    <row r="196" spans="1:6" s="113" customFormat="1">
      <c r="A196" s="112" t="s">
        <v>45</v>
      </c>
      <c r="B196" s="112">
        <v>902139</v>
      </c>
      <c r="C196" s="112" t="s">
        <v>373</v>
      </c>
      <c r="D196" s="112"/>
      <c r="E196" s="112"/>
      <c r="F196" s="112"/>
    </row>
    <row r="197" spans="1:6" s="113" customFormat="1">
      <c r="A197" s="112" t="s">
        <v>45</v>
      </c>
      <c r="B197" s="112">
        <v>902140</v>
      </c>
      <c r="C197" s="112" t="s">
        <v>374</v>
      </c>
      <c r="D197" s="112"/>
      <c r="E197" s="112"/>
      <c r="F197" s="112"/>
    </row>
    <row r="198" spans="1:6" s="113" customFormat="1">
      <c r="A198" s="112" t="s">
        <v>45</v>
      </c>
      <c r="B198" s="112">
        <v>902150</v>
      </c>
      <c r="C198" s="112" t="s">
        <v>375</v>
      </c>
      <c r="D198" s="112"/>
      <c r="E198" s="112"/>
      <c r="F198" s="112"/>
    </row>
    <row r="199" spans="1:6" s="113" customFormat="1">
      <c r="A199" s="112" t="s">
        <v>45</v>
      </c>
      <c r="B199" s="112">
        <v>902190</v>
      </c>
      <c r="C199" s="112" t="s">
        <v>376</v>
      </c>
      <c r="D199" s="112"/>
      <c r="E199" s="112"/>
      <c r="F199" s="112"/>
    </row>
    <row r="200" spans="1:6" s="113" customFormat="1">
      <c r="A200" s="112" t="s">
        <v>45</v>
      </c>
      <c r="B200" s="112">
        <v>902212</v>
      </c>
      <c r="C200" s="112" t="s">
        <v>377</v>
      </c>
      <c r="D200" s="112"/>
      <c r="E200" s="112"/>
      <c r="F200" s="112"/>
    </row>
    <row r="201" spans="1:6" s="113" customFormat="1">
      <c r="A201" s="112" t="s">
        <v>45</v>
      </c>
      <c r="B201" s="112">
        <v>902213</v>
      </c>
      <c r="C201" s="112" t="s">
        <v>378</v>
      </c>
      <c r="D201" s="112"/>
      <c r="E201" s="112"/>
      <c r="F201" s="112"/>
    </row>
    <row r="202" spans="1:6" s="113" customFormat="1">
      <c r="A202" s="112" t="s">
        <v>45</v>
      </c>
      <c r="B202" s="112">
        <v>902214</v>
      </c>
      <c r="C202" s="112" t="s">
        <v>379</v>
      </c>
      <c r="D202" s="112"/>
      <c r="E202" s="112"/>
      <c r="F202" s="112"/>
    </row>
    <row r="203" spans="1:6" s="113" customFormat="1">
      <c r="A203" s="112" t="s">
        <v>45</v>
      </c>
      <c r="B203" s="112">
        <v>902219</v>
      </c>
      <c r="C203" s="112" t="s">
        <v>380</v>
      </c>
      <c r="D203" s="112"/>
      <c r="E203" s="112"/>
      <c r="F203" s="112"/>
    </row>
    <row r="204" spans="1:6" s="113" customFormat="1">
      <c r="A204" s="112" t="s">
        <v>45</v>
      </c>
      <c r="B204" s="112">
        <v>902221</v>
      </c>
      <c r="C204" s="112" t="s">
        <v>381</v>
      </c>
      <c r="D204" s="112"/>
      <c r="E204" s="112"/>
      <c r="F204" s="112"/>
    </row>
    <row r="205" spans="1:6" s="113" customFormat="1">
      <c r="A205" s="112" t="s">
        <v>45</v>
      </c>
      <c r="B205" s="112">
        <v>902229</v>
      </c>
      <c r="C205" s="112"/>
      <c r="D205" s="112"/>
      <c r="E205" s="112"/>
      <c r="F205" s="112"/>
    </row>
    <row r="206" spans="1:6" s="113" customFormat="1">
      <c r="A206" s="112" t="s">
        <v>45</v>
      </c>
      <c r="B206" s="112">
        <v>902230</v>
      </c>
      <c r="C206" s="112" t="s">
        <v>382</v>
      </c>
      <c r="D206" s="112"/>
      <c r="E206" s="112"/>
      <c r="F206" s="112"/>
    </row>
    <row r="207" spans="1:6" s="113" customFormat="1">
      <c r="A207" s="112" t="s">
        <v>45</v>
      </c>
      <c r="B207" s="112">
        <v>902290</v>
      </c>
      <c r="C207" s="112" t="s">
        <v>383</v>
      </c>
      <c r="D207" s="112"/>
      <c r="E207" s="112"/>
      <c r="F207" s="112"/>
    </row>
    <row r="208" spans="1:6" s="113" customFormat="1">
      <c r="A208" s="112"/>
      <c r="B208" s="112"/>
      <c r="C208" s="112"/>
      <c r="D208" s="112"/>
      <c r="E208" s="112"/>
      <c r="F208" s="112"/>
    </row>
    <row r="209" spans="1:6" s="113" customFormat="1">
      <c r="A209" s="163"/>
      <c r="B209" s="167" t="s">
        <v>47</v>
      </c>
      <c r="C209" s="167" t="s">
        <v>48</v>
      </c>
      <c r="D209" s="163"/>
      <c r="E209" s="163"/>
      <c r="F209" s="163"/>
    </row>
    <row r="210" spans="1:6" s="113" customFormat="1">
      <c r="A210" s="112" t="s">
        <v>47</v>
      </c>
      <c r="B210" s="112">
        <v>910111</v>
      </c>
      <c r="C210" s="112" t="s">
        <v>384</v>
      </c>
      <c r="D210" s="112"/>
      <c r="E210" s="112"/>
      <c r="F210" s="112"/>
    </row>
    <row r="211" spans="1:6" s="113" customFormat="1">
      <c r="A211" s="112" t="s">
        <v>47</v>
      </c>
      <c r="B211" s="112">
        <v>910112</v>
      </c>
      <c r="C211" s="112" t="s">
        <v>385</v>
      </c>
      <c r="D211" s="112"/>
      <c r="E211" s="112"/>
      <c r="F211" s="112"/>
    </row>
    <row r="212" spans="1:6" s="113" customFormat="1">
      <c r="A212" s="112" t="s">
        <v>47</v>
      </c>
      <c r="B212" s="112">
        <v>910119</v>
      </c>
      <c r="C212" s="112" t="s">
        <v>386</v>
      </c>
      <c r="D212" s="112"/>
      <c r="E212" s="112"/>
      <c r="F212" s="112"/>
    </row>
    <row r="213" spans="1:6" s="113" customFormat="1">
      <c r="A213" s="112" t="s">
        <v>47</v>
      </c>
      <c r="B213" s="112">
        <v>910121</v>
      </c>
      <c r="C213" s="112" t="s">
        <v>387</v>
      </c>
      <c r="D213" s="112"/>
      <c r="E213" s="112"/>
      <c r="F213" s="112"/>
    </row>
    <row r="214" spans="1:6" s="113" customFormat="1">
      <c r="A214" s="112" t="s">
        <v>47</v>
      </c>
      <c r="B214" s="112">
        <v>910129</v>
      </c>
      <c r="C214" s="112" t="s">
        <v>388</v>
      </c>
      <c r="D214" s="112"/>
      <c r="E214" s="112"/>
      <c r="F214" s="112"/>
    </row>
    <row r="215" spans="1:6" s="113" customFormat="1">
      <c r="A215" s="112" t="s">
        <v>47</v>
      </c>
      <c r="B215" s="112">
        <v>910191</v>
      </c>
      <c r="C215" s="112" t="s">
        <v>389</v>
      </c>
      <c r="D215" s="112"/>
      <c r="E215" s="112"/>
      <c r="F215" s="112"/>
    </row>
    <row r="216" spans="1:6" s="113" customFormat="1">
      <c r="A216" s="112" t="s">
        <v>47</v>
      </c>
      <c r="B216" s="112">
        <v>910199</v>
      </c>
      <c r="C216" s="112" t="s">
        <v>390</v>
      </c>
      <c r="D216" s="112"/>
      <c r="E216" s="112"/>
      <c r="F216" s="112"/>
    </row>
    <row r="217" spans="1:6" s="113" customFormat="1">
      <c r="A217" s="112" t="s">
        <v>47</v>
      </c>
      <c r="B217" s="112">
        <v>910211</v>
      </c>
      <c r="C217" s="112" t="s">
        <v>391</v>
      </c>
      <c r="D217" s="112"/>
      <c r="E217" s="112"/>
      <c r="F217" s="112"/>
    </row>
    <row r="218" spans="1:6" s="113" customFormat="1">
      <c r="A218" s="112" t="s">
        <v>47</v>
      </c>
      <c r="B218" s="112">
        <v>910212</v>
      </c>
      <c r="C218" s="112" t="s">
        <v>392</v>
      </c>
      <c r="D218" s="112"/>
      <c r="E218" s="112"/>
      <c r="F218" s="112"/>
    </row>
    <row r="219" spans="1:6" s="113" customFormat="1">
      <c r="A219" s="112" t="s">
        <v>47</v>
      </c>
      <c r="B219" s="112">
        <v>910219</v>
      </c>
      <c r="C219" s="112" t="s">
        <v>393</v>
      </c>
      <c r="D219" s="112"/>
      <c r="E219" s="112"/>
      <c r="F219" s="112"/>
    </row>
    <row r="220" spans="1:6" s="113" customFormat="1">
      <c r="A220" s="112" t="s">
        <v>47</v>
      </c>
      <c r="B220" s="112">
        <v>910221</v>
      </c>
      <c r="C220" s="112" t="s">
        <v>394</v>
      </c>
      <c r="D220" s="112"/>
      <c r="E220" s="112"/>
      <c r="F220" s="112"/>
    </row>
    <row r="221" spans="1:6" s="113" customFormat="1">
      <c r="A221" s="112" t="s">
        <v>47</v>
      </c>
      <c r="B221" s="112">
        <v>910229</v>
      </c>
      <c r="C221" s="112" t="s">
        <v>395</v>
      </c>
      <c r="D221" s="112"/>
      <c r="E221" s="112"/>
      <c r="F221" s="112"/>
    </row>
    <row r="222" spans="1:6" s="113" customFormat="1">
      <c r="A222" s="112" t="s">
        <v>47</v>
      </c>
      <c r="B222" s="112">
        <v>910291</v>
      </c>
      <c r="C222" s="112" t="s">
        <v>396</v>
      </c>
      <c r="D222" s="112"/>
      <c r="E222" s="112"/>
      <c r="F222" s="112"/>
    </row>
    <row r="223" spans="1:6" s="113" customFormat="1">
      <c r="A223" s="112" t="s">
        <v>47</v>
      </c>
      <c r="B223" s="112">
        <v>910299</v>
      </c>
      <c r="C223" s="112" t="s">
        <v>397</v>
      </c>
      <c r="D223" s="112"/>
      <c r="E223" s="112"/>
      <c r="F223" s="112"/>
    </row>
    <row r="224" spans="1:6" s="113" customFormat="1">
      <c r="A224" s="112" t="s">
        <v>47</v>
      </c>
      <c r="B224" s="112">
        <v>910310</v>
      </c>
      <c r="C224" s="112" t="s">
        <v>398</v>
      </c>
      <c r="D224" s="112"/>
      <c r="E224" s="112"/>
      <c r="F224" s="112"/>
    </row>
    <row r="225" spans="1:6" s="113" customFormat="1">
      <c r="A225" s="112" t="s">
        <v>47</v>
      </c>
      <c r="B225" s="112">
        <v>910390</v>
      </c>
      <c r="C225" s="112" t="s">
        <v>399</v>
      </c>
      <c r="D225" s="112"/>
      <c r="E225" s="112"/>
      <c r="F225" s="112"/>
    </row>
    <row r="226" spans="1:6" s="113" customFormat="1">
      <c r="A226" s="112" t="s">
        <v>47</v>
      </c>
      <c r="B226" s="112">
        <v>910400</v>
      </c>
      <c r="C226" s="112" t="s">
        <v>400</v>
      </c>
      <c r="D226" s="112"/>
      <c r="E226" s="112"/>
      <c r="F226" s="112"/>
    </row>
    <row r="227" spans="1:6" s="113" customFormat="1">
      <c r="A227" s="112" t="s">
        <v>47</v>
      </c>
      <c r="B227" s="112">
        <v>910511</v>
      </c>
      <c r="C227" s="112" t="s">
        <v>401</v>
      </c>
      <c r="D227" s="112"/>
      <c r="E227" s="112"/>
      <c r="F227" s="112"/>
    </row>
    <row r="228" spans="1:6" s="113" customFormat="1">
      <c r="A228" s="112" t="s">
        <v>47</v>
      </c>
      <c r="B228" s="112">
        <v>910519</v>
      </c>
      <c r="C228" s="112" t="s">
        <v>402</v>
      </c>
      <c r="D228" s="112"/>
      <c r="E228" s="112"/>
      <c r="F228" s="112"/>
    </row>
    <row r="229" spans="1:6" s="113" customFormat="1">
      <c r="A229" s="112" t="s">
        <v>47</v>
      </c>
      <c r="B229" s="112">
        <v>910521</v>
      </c>
      <c r="C229" s="112" t="s">
        <v>403</v>
      </c>
      <c r="D229" s="112"/>
      <c r="E229" s="112"/>
      <c r="F229" s="112"/>
    </row>
    <row r="230" spans="1:6" s="113" customFormat="1">
      <c r="A230" s="112" t="s">
        <v>47</v>
      </c>
      <c r="B230" s="112">
        <v>910529</v>
      </c>
      <c r="C230" s="112"/>
      <c r="D230" s="112"/>
      <c r="E230" s="112"/>
      <c r="F230" s="112"/>
    </row>
    <row r="231" spans="1:6" s="113" customFormat="1">
      <c r="A231" s="112" t="s">
        <v>47</v>
      </c>
      <c r="B231" s="112">
        <v>910591</v>
      </c>
      <c r="C231" s="112" t="s">
        <v>404</v>
      </c>
      <c r="D231" s="112"/>
      <c r="E231" s="112"/>
      <c r="F231" s="112"/>
    </row>
    <row r="232" spans="1:6" s="113" customFormat="1">
      <c r="A232" s="112" t="s">
        <v>47</v>
      </c>
      <c r="B232" s="112">
        <v>910599</v>
      </c>
      <c r="C232" s="112" t="s">
        <v>405</v>
      </c>
      <c r="D232" s="112"/>
      <c r="E232" s="112"/>
      <c r="F232" s="112"/>
    </row>
    <row r="233" spans="1:6" s="113" customFormat="1">
      <c r="A233" s="112" t="s">
        <v>47</v>
      </c>
      <c r="B233" s="112">
        <v>910610</v>
      </c>
      <c r="C233" s="112" t="s">
        <v>406</v>
      </c>
      <c r="D233" s="112"/>
      <c r="E233" s="112"/>
      <c r="F233" s="112"/>
    </row>
    <row r="234" spans="1:6" s="113" customFormat="1">
      <c r="A234" s="112" t="s">
        <v>47</v>
      </c>
      <c r="B234" s="112">
        <v>910620</v>
      </c>
      <c r="C234" s="112" t="s">
        <v>407</v>
      </c>
      <c r="D234" s="112"/>
      <c r="E234" s="112"/>
      <c r="F234" s="112"/>
    </row>
    <row r="235" spans="1:6" s="113" customFormat="1">
      <c r="A235" s="112" t="s">
        <v>47</v>
      </c>
      <c r="B235" s="112">
        <v>910690</v>
      </c>
      <c r="C235" s="112" t="s">
        <v>408</v>
      </c>
      <c r="D235" s="112"/>
      <c r="E235" s="112"/>
      <c r="F235" s="112"/>
    </row>
    <row r="236" spans="1:6" s="113" customFormat="1">
      <c r="A236" s="112" t="s">
        <v>47</v>
      </c>
      <c r="B236" s="112">
        <v>910700</v>
      </c>
      <c r="C236" s="112" t="s">
        <v>409</v>
      </c>
      <c r="D236" s="112"/>
      <c r="E236" s="112"/>
      <c r="F236" s="112"/>
    </row>
    <row r="237" spans="1:6" s="113" customFormat="1">
      <c r="A237" s="112" t="s">
        <v>47</v>
      </c>
      <c r="B237" s="112">
        <v>910811</v>
      </c>
      <c r="C237" s="112" t="s">
        <v>410</v>
      </c>
      <c r="D237" s="112"/>
      <c r="E237" s="112"/>
      <c r="F237" s="112"/>
    </row>
    <row r="238" spans="1:6" s="113" customFormat="1">
      <c r="A238" s="112" t="s">
        <v>47</v>
      </c>
      <c r="B238" s="112">
        <v>910812</v>
      </c>
      <c r="C238" s="112"/>
      <c r="D238" s="112"/>
      <c r="E238" s="112"/>
      <c r="F238" s="112"/>
    </row>
    <row r="239" spans="1:6" s="113" customFormat="1">
      <c r="A239" s="112" t="s">
        <v>47</v>
      </c>
      <c r="B239" s="112">
        <v>910819</v>
      </c>
      <c r="C239" s="112"/>
      <c r="D239" s="112"/>
      <c r="E239" s="112"/>
      <c r="F239" s="112"/>
    </row>
    <row r="240" spans="1:6" s="113" customFormat="1">
      <c r="A240" s="112" t="s">
        <v>47</v>
      </c>
      <c r="B240" s="112">
        <v>910820</v>
      </c>
      <c r="C240" s="112"/>
      <c r="D240" s="112"/>
      <c r="E240" s="112"/>
      <c r="F240" s="112"/>
    </row>
    <row r="241" spans="1:6" s="113" customFormat="1">
      <c r="A241" s="112" t="s">
        <v>47</v>
      </c>
      <c r="B241" s="112">
        <v>910890</v>
      </c>
      <c r="C241" s="112"/>
      <c r="D241" s="112"/>
      <c r="E241" s="112"/>
      <c r="F241" s="112"/>
    </row>
    <row r="242" spans="1:6" s="113" customFormat="1">
      <c r="A242" s="112" t="s">
        <v>47</v>
      </c>
      <c r="B242" s="112">
        <v>910891</v>
      </c>
      <c r="C242" s="112" t="s">
        <v>411</v>
      </c>
      <c r="D242" s="112"/>
      <c r="E242" s="112"/>
      <c r="F242" s="112"/>
    </row>
    <row r="243" spans="1:6" s="113" customFormat="1">
      <c r="A243" s="112" t="s">
        <v>47</v>
      </c>
      <c r="B243" s="112">
        <v>910899</v>
      </c>
      <c r="C243" s="112" t="s">
        <v>412</v>
      </c>
      <c r="D243" s="112"/>
      <c r="E243" s="112"/>
      <c r="F243" s="112"/>
    </row>
    <row r="244" spans="1:6" s="113" customFormat="1">
      <c r="A244" s="112" t="s">
        <v>47</v>
      </c>
      <c r="B244" s="112">
        <v>910911</v>
      </c>
      <c r="C244" s="112" t="s">
        <v>413</v>
      </c>
      <c r="D244" s="112"/>
      <c r="E244" s="112"/>
      <c r="F244" s="112"/>
    </row>
    <row r="245" spans="1:6" s="113" customFormat="1">
      <c r="A245" s="112" t="s">
        <v>47</v>
      </c>
      <c r="B245" s="112">
        <v>910919</v>
      </c>
      <c r="C245" s="112" t="s">
        <v>414</v>
      </c>
      <c r="D245" s="112"/>
      <c r="E245" s="112"/>
      <c r="F245" s="112"/>
    </row>
    <row r="246" spans="1:6" s="113" customFormat="1">
      <c r="A246" s="112" t="s">
        <v>47</v>
      </c>
      <c r="B246" s="112">
        <v>910990</v>
      </c>
      <c r="C246" s="112" t="s">
        <v>415</v>
      </c>
      <c r="D246" s="112"/>
      <c r="E246" s="112"/>
      <c r="F246" s="112"/>
    </row>
    <row r="247" spans="1:6" s="113" customFormat="1">
      <c r="A247" s="112" t="s">
        <v>47</v>
      </c>
      <c r="B247" s="112">
        <v>911011</v>
      </c>
      <c r="C247" s="112" t="s">
        <v>416</v>
      </c>
      <c r="D247" s="112"/>
      <c r="E247" s="112"/>
      <c r="F247" s="112"/>
    </row>
    <row r="248" spans="1:6" s="113" customFormat="1">
      <c r="A248" s="112" t="s">
        <v>47</v>
      </c>
      <c r="B248" s="112">
        <v>911012</v>
      </c>
      <c r="C248" s="112" t="s">
        <v>417</v>
      </c>
      <c r="D248" s="112"/>
      <c r="E248" s="112"/>
      <c r="F248" s="112"/>
    </row>
    <row r="249" spans="1:6" s="113" customFormat="1">
      <c r="A249" s="112" t="s">
        <v>47</v>
      </c>
      <c r="B249" s="112">
        <v>911019</v>
      </c>
      <c r="C249" s="112" t="s">
        <v>418</v>
      </c>
      <c r="D249" s="112"/>
      <c r="E249" s="112"/>
      <c r="F249" s="112"/>
    </row>
    <row r="250" spans="1:6" s="113" customFormat="1">
      <c r="A250" s="112" t="s">
        <v>47</v>
      </c>
      <c r="B250" s="112">
        <v>911090</v>
      </c>
      <c r="C250" s="112" t="s">
        <v>419</v>
      </c>
      <c r="D250" s="112"/>
      <c r="E250" s="112"/>
      <c r="F250" s="112"/>
    </row>
    <row r="251" spans="1:6" s="113" customFormat="1">
      <c r="A251" s="112" t="s">
        <v>47</v>
      </c>
      <c r="B251" s="112">
        <v>911110</v>
      </c>
      <c r="C251" s="112"/>
      <c r="D251" s="112"/>
      <c r="E251" s="112"/>
      <c r="F251" s="112"/>
    </row>
    <row r="252" spans="1:6" s="113" customFormat="1">
      <c r="A252" s="112" t="s">
        <v>47</v>
      </c>
      <c r="B252" s="112">
        <v>911120</v>
      </c>
      <c r="C252" s="112" t="s">
        <v>420</v>
      </c>
      <c r="D252" s="112"/>
      <c r="E252" s="112"/>
      <c r="F252" s="112"/>
    </row>
    <row r="253" spans="1:6" s="113" customFormat="1">
      <c r="A253" s="112" t="s">
        <v>47</v>
      </c>
      <c r="B253" s="112">
        <v>911180</v>
      </c>
      <c r="C253" s="112"/>
      <c r="D253" s="112"/>
      <c r="E253" s="112"/>
      <c r="F253" s="112"/>
    </row>
    <row r="254" spans="1:6" s="113" customFormat="1">
      <c r="A254" s="112" t="s">
        <v>47</v>
      </c>
      <c r="B254" s="112">
        <v>911190</v>
      </c>
      <c r="C254" s="112" t="s">
        <v>421</v>
      </c>
      <c r="D254" s="112"/>
      <c r="E254" s="112"/>
      <c r="F254" s="112"/>
    </row>
    <row r="255" spans="1:6" s="113" customFormat="1">
      <c r="A255" s="112" t="s">
        <v>47</v>
      </c>
      <c r="B255" s="112">
        <v>911210</v>
      </c>
      <c r="C255" s="112" t="s">
        <v>422</v>
      </c>
      <c r="D255" s="112"/>
      <c r="E255" s="112"/>
      <c r="F255" s="112"/>
    </row>
    <row r="256" spans="1:6" s="113" customFormat="1">
      <c r="A256" s="112" t="s">
        <v>47</v>
      </c>
      <c r="B256" s="112">
        <v>911220</v>
      </c>
      <c r="C256" s="112" t="s">
        <v>423</v>
      </c>
      <c r="D256" s="112"/>
      <c r="E256" s="112"/>
      <c r="F256" s="112"/>
    </row>
    <row r="257" spans="1:6" s="113" customFormat="1">
      <c r="A257" s="112" t="s">
        <v>47</v>
      </c>
      <c r="B257" s="112">
        <v>911280</v>
      </c>
      <c r="C257" s="112" t="s">
        <v>424</v>
      </c>
      <c r="D257" s="112"/>
      <c r="E257" s="112"/>
      <c r="F257" s="112"/>
    </row>
    <row r="258" spans="1:6" s="113" customFormat="1">
      <c r="A258" s="112" t="s">
        <v>47</v>
      </c>
      <c r="B258" s="112">
        <v>911290</v>
      </c>
      <c r="C258" s="112" t="s">
        <v>425</v>
      </c>
      <c r="D258" s="112"/>
      <c r="E258" s="112"/>
      <c r="F258" s="112"/>
    </row>
    <row r="259" spans="1:6" s="113" customFormat="1">
      <c r="A259" s="112" t="s">
        <v>47</v>
      </c>
      <c r="B259" s="112">
        <v>911310</v>
      </c>
      <c r="C259" s="112"/>
      <c r="D259" s="112"/>
      <c r="E259" s="112"/>
      <c r="F259" s="112"/>
    </row>
    <row r="260" spans="1:6" s="113" customFormat="1">
      <c r="A260" s="112" t="s">
        <v>47</v>
      </c>
      <c r="B260" s="112">
        <v>911320</v>
      </c>
      <c r="C260" s="112" t="s">
        <v>426</v>
      </c>
      <c r="D260" s="112"/>
      <c r="E260" s="112"/>
      <c r="F260" s="112"/>
    </row>
    <row r="261" spans="1:6" s="113" customFormat="1">
      <c r="A261" s="112" t="s">
        <v>47</v>
      </c>
      <c r="B261" s="112">
        <v>911390</v>
      </c>
      <c r="C261" s="112" t="s">
        <v>427</v>
      </c>
      <c r="D261" s="112"/>
      <c r="E261" s="112"/>
      <c r="F261" s="112"/>
    </row>
    <row r="262" spans="1:6" s="113" customFormat="1">
      <c r="A262" s="112" t="s">
        <v>47</v>
      </c>
      <c r="B262" s="112">
        <v>911410</v>
      </c>
      <c r="C262" s="112" t="s">
        <v>428</v>
      </c>
      <c r="D262" s="112"/>
      <c r="E262" s="112"/>
      <c r="F262" s="112"/>
    </row>
    <row r="263" spans="1:6" s="113" customFormat="1">
      <c r="A263" s="112" t="s">
        <v>47</v>
      </c>
      <c r="B263" s="112">
        <v>911420</v>
      </c>
      <c r="C263" s="112" t="s">
        <v>429</v>
      </c>
      <c r="D263" s="112"/>
      <c r="E263" s="112"/>
      <c r="F263" s="112"/>
    </row>
    <row r="264" spans="1:6" s="113" customFormat="1">
      <c r="A264" s="112" t="s">
        <v>47</v>
      </c>
      <c r="B264" s="112">
        <v>911430</v>
      </c>
      <c r="C264" s="112" t="s">
        <v>430</v>
      </c>
      <c r="D264" s="112"/>
      <c r="E264" s="112"/>
      <c r="F264" s="112"/>
    </row>
    <row r="265" spans="1:6" s="113" customFormat="1">
      <c r="A265" s="112" t="s">
        <v>47</v>
      </c>
      <c r="B265" s="112">
        <v>911440</v>
      </c>
      <c r="C265" s="112" t="s">
        <v>431</v>
      </c>
      <c r="D265" s="112"/>
      <c r="E265" s="112"/>
      <c r="F265" s="112"/>
    </row>
    <row r="266" spans="1:6" s="113" customFormat="1">
      <c r="A266" s="112" t="s">
        <v>47</v>
      </c>
      <c r="B266" s="112">
        <v>911490</v>
      </c>
      <c r="C266" s="112" t="s">
        <v>432</v>
      </c>
      <c r="D266" s="112"/>
      <c r="E266" s="112"/>
      <c r="F266" s="112"/>
    </row>
    <row r="267" spans="1:6" s="113" customFormat="1">
      <c r="A267" s="112"/>
      <c r="B267" s="112"/>
      <c r="C267" s="112"/>
      <c r="D267" s="112"/>
      <c r="E267" s="112"/>
      <c r="F267" s="112"/>
    </row>
    <row r="268" spans="1:6" s="113" customFormat="1">
      <c r="A268" s="163"/>
      <c r="B268" s="167" t="s">
        <v>49</v>
      </c>
      <c r="C268" s="167" t="s">
        <v>50</v>
      </c>
      <c r="D268" s="163"/>
      <c r="E268" s="163"/>
      <c r="F268" s="163"/>
    </row>
    <row r="269" spans="1:6" s="113" customFormat="1">
      <c r="A269" s="112" t="s">
        <v>49</v>
      </c>
      <c r="B269" s="112">
        <v>901710</v>
      </c>
      <c r="C269" s="112" t="s">
        <v>433</v>
      </c>
      <c r="D269" s="112"/>
      <c r="E269" s="112"/>
      <c r="F269" s="112"/>
    </row>
    <row r="270" spans="1:6" s="113" customFormat="1">
      <c r="A270" s="112" t="s">
        <v>49</v>
      </c>
      <c r="B270" s="112">
        <v>901720</v>
      </c>
      <c r="C270" s="112" t="s">
        <v>434</v>
      </c>
      <c r="D270" s="112"/>
      <c r="E270" s="112"/>
      <c r="F270" s="112"/>
    </row>
    <row r="271" spans="1:6" s="113" customFormat="1">
      <c r="A271" s="112" t="s">
        <v>49</v>
      </c>
      <c r="B271" s="112">
        <v>901730</v>
      </c>
      <c r="C271" s="112" t="s">
        <v>435</v>
      </c>
      <c r="D271" s="112"/>
      <c r="E271" s="112"/>
      <c r="F271" s="112"/>
    </row>
    <row r="272" spans="1:6" s="113" customFormat="1">
      <c r="A272" s="112" t="s">
        <v>49</v>
      </c>
      <c r="B272" s="112">
        <v>901780</v>
      </c>
      <c r="C272" s="112" t="s">
        <v>436</v>
      </c>
      <c r="D272" s="112"/>
      <c r="E272" s="112"/>
      <c r="F272" s="112"/>
    </row>
    <row r="273" spans="1:6" s="113" customFormat="1">
      <c r="A273" s="112" t="s">
        <v>49</v>
      </c>
      <c r="B273" s="112">
        <v>901790</v>
      </c>
      <c r="C273" s="112" t="s">
        <v>437</v>
      </c>
      <c r="D273" s="112"/>
      <c r="E273" s="112"/>
      <c r="F273" s="112"/>
    </row>
    <row r="274" spans="1:6" s="113" customFormat="1">
      <c r="A274" s="112"/>
      <c r="B274" s="112"/>
      <c r="C274" s="112"/>
      <c r="D274" s="112"/>
      <c r="E274" s="112"/>
      <c r="F274" s="112"/>
    </row>
    <row r="275" spans="1:6" s="113" customFormat="1">
      <c r="A275" s="163"/>
      <c r="B275" s="167" t="s">
        <v>51</v>
      </c>
      <c r="C275" s="167" t="s">
        <v>52</v>
      </c>
      <c r="D275" s="163"/>
      <c r="E275" s="163"/>
      <c r="F275" s="163"/>
    </row>
    <row r="276" spans="1:6" s="113" customFormat="1">
      <c r="A276" s="112" t="s">
        <v>51</v>
      </c>
      <c r="B276" s="112">
        <v>901510</v>
      </c>
      <c r="C276" s="112" t="s">
        <v>438</v>
      </c>
      <c r="D276" s="112"/>
      <c r="E276" s="112"/>
      <c r="F276" s="112"/>
    </row>
    <row r="277" spans="1:6" s="113" customFormat="1">
      <c r="A277" s="112" t="s">
        <v>51</v>
      </c>
      <c r="B277" s="112">
        <v>901520</v>
      </c>
      <c r="C277" s="112" t="s">
        <v>439</v>
      </c>
      <c r="D277" s="112"/>
      <c r="E277" s="112"/>
      <c r="F277" s="112"/>
    </row>
    <row r="278" spans="1:6" s="113" customFormat="1">
      <c r="A278" s="112" t="s">
        <v>51</v>
      </c>
      <c r="B278" s="112">
        <v>901530</v>
      </c>
      <c r="C278" s="112" t="s">
        <v>440</v>
      </c>
      <c r="D278" s="112"/>
      <c r="E278" s="112"/>
      <c r="F278" s="112"/>
    </row>
    <row r="279" spans="1:6" s="113" customFormat="1">
      <c r="A279" s="112" t="s">
        <v>51</v>
      </c>
      <c r="B279" s="112">
        <v>901540</v>
      </c>
      <c r="C279" s="112" t="s">
        <v>441</v>
      </c>
      <c r="D279" s="112"/>
      <c r="E279" s="112"/>
      <c r="F279" s="112"/>
    </row>
    <row r="280" spans="1:6" s="113" customFormat="1">
      <c r="A280" s="112" t="s">
        <v>51</v>
      </c>
      <c r="B280" s="112">
        <v>901580</v>
      </c>
      <c r="C280" s="112" t="s">
        <v>282</v>
      </c>
      <c r="D280" s="112"/>
      <c r="E280" s="112"/>
      <c r="F280" s="112"/>
    </row>
    <row r="281" spans="1:6" s="113" customFormat="1">
      <c r="A281" s="112" t="s">
        <v>51</v>
      </c>
      <c r="B281" s="112">
        <v>901590</v>
      </c>
      <c r="C281" s="112" t="s">
        <v>442</v>
      </c>
      <c r="D281" s="112"/>
      <c r="E281" s="112"/>
      <c r="F281" s="112"/>
    </row>
    <row r="282" spans="1:6" s="113" customFormat="1">
      <c r="A282" s="112" t="s">
        <v>51</v>
      </c>
      <c r="B282" s="112">
        <v>901600</v>
      </c>
      <c r="C282" s="112" t="s">
        <v>283</v>
      </c>
      <c r="D282" s="112"/>
      <c r="E282" s="112"/>
      <c r="F282" s="112"/>
    </row>
    <row r="283" spans="1:6" s="113" customFormat="1">
      <c r="A283" s="112" t="s">
        <v>51</v>
      </c>
      <c r="B283" s="112">
        <v>902300</v>
      </c>
      <c r="C283" s="112" t="s">
        <v>443</v>
      </c>
      <c r="D283" s="112"/>
      <c r="E283" s="112"/>
      <c r="F283" s="112"/>
    </row>
    <row r="284" spans="1:6" s="113" customFormat="1">
      <c r="A284" s="112" t="s">
        <v>51</v>
      </c>
      <c r="B284" s="112">
        <v>902410</v>
      </c>
      <c r="C284" s="112" t="s">
        <v>444</v>
      </c>
      <c r="D284" s="112"/>
      <c r="E284" s="112"/>
      <c r="F284" s="112"/>
    </row>
    <row r="285" spans="1:6" s="113" customFormat="1">
      <c r="A285" s="112" t="s">
        <v>51</v>
      </c>
      <c r="B285" s="112">
        <v>902480</v>
      </c>
      <c r="C285" s="112"/>
      <c r="D285" s="112"/>
      <c r="E285" s="112"/>
      <c r="F285" s="112"/>
    </row>
    <row r="286" spans="1:6" s="113" customFormat="1">
      <c r="A286" s="112" t="s">
        <v>51</v>
      </c>
      <c r="B286" s="112">
        <v>902490</v>
      </c>
      <c r="C286" s="112" t="s">
        <v>445</v>
      </c>
      <c r="D286" s="112"/>
      <c r="E286" s="112"/>
      <c r="F286" s="112"/>
    </row>
    <row r="287" spans="1:6" s="113" customFormat="1">
      <c r="A287" s="112" t="s">
        <v>51</v>
      </c>
      <c r="B287" s="112">
        <v>902511</v>
      </c>
      <c r="C287" s="112" t="s">
        <v>446</v>
      </c>
      <c r="D287" s="112"/>
      <c r="E287" s="112"/>
      <c r="F287" s="112"/>
    </row>
    <row r="288" spans="1:6" s="113" customFormat="1">
      <c r="A288" s="112" t="s">
        <v>51</v>
      </c>
      <c r="B288" s="112">
        <v>902519</v>
      </c>
      <c r="C288" s="112" t="s">
        <v>447</v>
      </c>
      <c r="D288" s="112"/>
      <c r="E288" s="112"/>
      <c r="F288" s="112"/>
    </row>
    <row r="289" spans="1:6" s="113" customFormat="1">
      <c r="A289" s="112" t="s">
        <v>51</v>
      </c>
      <c r="B289" s="112">
        <v>902520</v>
      </c>
      <c r="C289" s="112" t="s">
        <v>448</v>
      </c>
      <c r="D289" s="112"/>
      <c r="E289" s="112"/>
      <c r="F289" s="112"/>
    </row>
    <row r="290" spans="1:6" s="113" customFormat="1">
      <c r="A290" s="112" t="s">
        <v>51</v>
      </c>
      <c r="B290" s="112">
        <v>902580</v>
      </c>
      <c r="C290" s="112" t="s">
        <v>449</v>
      </c>
      <c r="D290" s="112"/>
      <c r="E290" s="112"/>
      <c r="F290" s="112"/>
    </row>
    <row r="291" spans="1:6" s="113" customFormat="1">
      <c r="A291" s="112" t="s">
        <v>51</v>
      </c>
      <c r="B291" s="112">
        <v>902590</v>
      </c>
      <c r="C291" s="112" t="s">
        <v>450</v>
      </c>
      <c r="D291" s="112"/>
      <c r="E291" s="112"/>
      <c r="F291" s="112"/>
    </row>
    <row r="292" spans="1:6" s="113" customFormat="1">
      <c r="A292" s="112" t="s">
        <v>51</v>
      </c>
      <c r="B292" s="112">
        <v>902610</v>
      </c>
      <c r="C292" s="112" t="s">
        <v>451</v>
      </c>
      <c r="D292" s="112"/>
      <c r="E292" s="112"/>
      <c r="F292" s="112"/>
    </row>
    <row r="293" spans="1:6" s="113" customFormat="1">
      <c r="A293" s="112" t="s">
        <v>51</v>
      </c>
      <c r="B293" s="112">
        <v>902620</v>
      </c>
      <c r="C293" s="112" t="s">
        <v>452</v>
      </c>
      <c r="D293" s="112"/>
      <c r="E293" s="112"/>
      <c r="F293" s="112"/>
    </row>
    <row r="294" spans="1:6" s="113" customFormat="1">
      <c r="A294" s="112" t="s">
        <v>51</v>
      </c>
      <c r="B294" s="112">
        <v>902680</v>
      </c>
      <c r="C294" s="112" t="s">
        <v>453</v>
      </c>
      <c r="D294" s="112"/>
      <c r="E294" s="112"/>
      <c r="F294" s="112"/>
    </row>
    <row r="295" spans="1:6" s="113" customFormat="1">
      <c r="A295" s="112" t="s">
        <v>51</v>
      </c>
      <c r="B295" s="112">
        <v>902690</v>
      </c>
      <c r="C295" s="112"/>
      <c r="D295" s="112"/>
      <c r="E295" s="112"/>
      <c r="F295" s="112"/>
    </row>
    <row r="296" spans="1:6" s="113" customFormat="1">
      <c r="A296" s="112" t="s">
        <v>51</v>
      </c>
      <c r="B296" s="112">
        <v>902710</v>
      </c>
      <c r="C296" s="112" t="s">
        <v>344</v>
      </c>
      <c r="D296" s="112"/>
      <c r="E296" s="112"/>
      <c r="F296" s="112"/>
    </row>
    <row r="297" spans="1:6" s="113" customFormat="1">
      <c r="A297" s="112" t="s">
        <v>51</v>
      </c>
      <c r="B297" s="112">
        <v>902720</v>
      </c>
      <c r="C297" s="112"/>
      <c r="D297" s="112"/>
      <c r="E297" s="112"/>
      <c r="F297" s="112"/>
    </row>
    <row r="298" spans="1:6" s="113" customFormat="1">
      <c r="A298" s="112" t="s">
        <v>51</v>
      </c>
      <c r="B298" s="112">
        <v>902730</v>
      </c>
      <c r="C298" s="112" t="s">
        <v>454</v>
      </c>
      <c r="D298" s="112"/>
      <c r="E298" s="112"/>
      <c r="F298" s="112"/>
    </row>
    <row r="299" spans="1:6" s="113" customFormat="1">
      <c r="A299" s="112" t="s">
        <v>51</v>
      </c>
      <c r="B299" s="112">
        <v>902750</v>
      </c>
      <c r="C299" s="112" t="s">
        <v>455</v>
      </c>
      <c r="D299" s="112"/>
      <c r="E299" s="112"/>
      <c r="F299" s="112"/>
    </row>
    <row r="300" spans="1:6" s="113" customFormat="1">
      <c r="A300" s="112" t="s">
        <v>51</v>
      </c>
      <c r="B300" s="112">
        <v>902754</v>
      </c>
      <c r="C300" s="112" t="s">
        <v>456</v>
      </c>
      <c r="D300" s="112"/>
      <c r="E300" s="112"/>
      <c r="F300" s="112"/>
    </row>
    <row r="301" spans="1:6" s="113" customFormat="1">
      <c r="A301" s="112" t="s">
        <v>51</v>
      </c>
      <c r="B301" s="112">
        <v>902780</v>
      </c>
      <c r="C301" s="112" t="s">
        <v>457</v>
      </c>
      <c r="D301" s="112"/>
      <c r="E301" s="112"/>
      <c r="F301" s="112"/>
    </row>
    <row r="302" spans="1:6" s="113" customFormat="1">
      <c r="A302" s="112" t="s">
        <v>51</v>
      </c>
      <c r="B302" s="112">
        <v>902790</v>
      </c>
      <c r="C302" s="112" t="s">
        <v>458</v>
      </c>
      <c r="D302" s="112"/>
      <c r="E302" s="112"/>
      <c r="F302" s="112"/>
    </row>
    <row r="303" spans="1:6" s="113" customFormat="1">
      <c r="A303" s="112" t="s">
        <v>51</v>
      </c>
      <c r="B303" s="112">
        <v>902810</v>
      </c>
      <c r="C303" s="112" t="s">
        <v>459</v>
      </c>
      <c r="D303" s="112"/>
      <c r="E303" s="112"/>
      <c r="F303" s="112"/>
    </row>
    <row r="304" spans="1:6" s="113" customFormat="1">
      <c r="A304" s="112" t="s">
        <v>51</v>
      </c>
      <c r="B304" s="112">
        <v>902820</v>
      </c>
      <c r="C304" s="112" t="s">
        <v>460</v>
      </c>
      <c r="D304" s="112"/>
      <c r="E304" s="112"/>
      <c r="F304" s="112"/>
    </row>
    <row r="305" spans="1:6" s="113" customFormat="1">
      <c r="A305" s="112" t="s">
        <v>51</v>
      </c>
      <c r="B305" s="112">
        <v>902830</v>
      </c>
      <c r="C305" s="112" t="s">
        <v>461</v>
      </c>
      <c r="D305" s="112"/>
      <c r="E305" s="112"/>
      <c r="F305" s="112"/>
    </row>
    <row r="306" spans="1:6" s="113" customFormat="1">
      <c r="A306" s="112" t="s">
        <v>51</v>
      </c>
      <c r="B306" s="112">
        <v>902890</v>
      </c>
      <c r="C306" s="112" t="s">
        <v>462</v>
      </c>
      <c r="D306" s="112"/>
      <c r="E306" s="112"/>
      <c r="F306" s="112"/>
    </row>
    <row r="307" spans="1:6" s="113" customFormat="1">
      <c r="A307" s="112" t="s">
        <v>51</v>
      </c>
      <c r="B307" s="112">
        <v>902910</v>
      </c>
      <c r="C307" s="112" t="s">
        <v>463</v>
      </c>
      <c r="D307" s="112"/>
      <c r="E307" s="112"/>
      <c r="F307" s="112"/>
    </row>
    <row r="308" spans="1:6" s="113" customFormat="1">
      <c r="A308" s="112" t="s">
        <v>51</v>
      </c>
      <c r="B308" s="112">
        <v>902920</v>
      </c>
      <c r="C308" s="112" t="s">
        <v>464</v>
      </c>
      <c r="D308" s="112"/>
      <c r="E308" s="112"/>
      <c r="F308" s="112"/>
    </row>
    <row r="309" spans="1:6" s="113" customFormat="1">
      <c r="A309" s="112" t="s">
        <v>51</v>
      </c>
      <c r="B309" s="112">
        <v>902990</v>
      </c>
      <c r="C309" s="112" t="s">
        <v>465</v>
      </c>
      <c r="D309" s="112"/>
      <c r="E309" s="112"/>
      <c r="F309" s="112"/>
    </row>
    <row r="310" spans="1:6" s="113" customFormat="1">
      <c r="A310" s="112" t="s">
        <v>51</v>
      </c>
      <c r="B310" s="112">
        <v>903010</v>
      </c>
      <c r="C310" s="112" t="s">
        <v>466</v>
      </c>
      <c r="D310" s="112"/>
      <c r="E310" s="112"/>
      <c r="F310" s="112"/>
    </row>
    <row r="311" spans="1:6" s="113" customFormat="1">
      <c r="A311" s="112" t="s">
        <v>51</v>
      </c>
      <c r="B311" s="112">
        <v>903020</v>
      </c>
      <c r="C311" s="112" t="s">
        <v>467</v>
      </c>
      <c r="D311" s="112"/>
      <c r="E311" s="112"/>
      <c r="F311" s="112"/>
    </row>
    <row r="312" spans="1:6" s="113" customFormat="1">
      <c r="A312" s="112" t="s">
        <v>51</v>
      </c>
      <c r="B312" s="112">
        <v>903031</v>
      </c>
      <c r="C312" s="112" t="s">
        <v>468</v>
      </c>
      <c r="D312" s="112"/>
      <c r="E312" s="112"/>
      <c r="F312" s="112"/>
    </row>
    <row r="313" spans="1:6" s="113" customFormat="1">
      <c r="A313" s="112" t="s">
        <v>51</v>
      </c>
      <c r="B313" s="112">
        <v>903032</v>
      </c>
      <c r="C313" s="112" t="s">
        <v>469</v>
      </c>
      <c r="D313" s="112"/>
      <c r="E313" s="112"/>
      <c r="F313" s="112"/>
    </row>
    <row r="314" spans="1:6" s="113" customFormat="1">
      <c r="A314" s="112" t="s">
        <v>51</v>
      </c>
      <c r="B314" s="112">
        <v>903033</v>
      </c>
      <c r="C314" s="112"/>
      <c r="D314" s="112"/>
      <c r="E314" s="112"/>
      <c r="F314" s="112"/>
    </row>
    <row r="315" spans="1:6" s="113" customFormat="1">
      <c r="A315" s="112" t="s">
        <v>51</v>
      </c>
      <c r="B315" s="112">
        <v>903039</v>
      </c>
      <c r="C315" s="112" t="s">
        <v>470</v>
      </c>
      <c r="D315" s="112"/>
      <c r="E315" s="112"/>
      <c r="F315" s="112"/>
    </row>
    <row r="316" spans="1:6" s="113" customFormat="1">
      <c r="A316" s="112" t="s">
        <v>51</v>
      </c>
      <c r="B316" s="112">
        <v>903040</v>
      </c>
      <c r="C316" s="112" t="s">
        <v>471</v>
      </c>
      <c r="D316" s="112"/>
      <c r="E316" s="112"/>
      <c r="F316" s="112"/>
    </row>
    <row r="317" spans="1:6" s="113" customFormat="1">
      <c r="A317" s="112" t="s">
        <v>51</v>
      </c>
      <c r="B317" s="112">
        <v>903082</v>
      </c>
      <c r="C317" s="112" t="s">
        <v>472</v>
      </c>
      <c r="D317" s="112"/>
      <c r="E317" s="112"/>
      <c r="F317" s="112"/>
    </row>
    <row r="318" spans="1:6" s="113" customFormat="1">
      <c r="A318" s="112" t="s">
        <v>51</v>
      </c>
      <c r="B318" s="112">
        <v>903083</v>
      </c>
      <c r="C318" s="112" t="s">
        <v>473</v>
      </c>
      <c r="D318" s="112"/>
      <c r="E318" s="112"/>
      <c r="F318" s="112"/>
    </row>
    <row r="319" spans="1:6" s="113" customFormat="1">
      <c r="A319" s="112" t="s">
        <v>51</v>
      </c>
      <c r="B319" s="112">
        <v>903084</v>
      </c>
      <c r="C319" s="112" t="s">
        <v>474</v>
      </c>
      <c r="D319" s="112"/>
      <c r="E319" s="112"/>
      <c r="F319" s="112"/>
    </row>
    <row r="320" spans="1:6" s="113" customFormat="1">
      <c r="A320" s="112" t="s">
        <v>51</v>
      </c>
      <c r="B320" s="112">
        <v>903089</v>
      </c>
      <c r="C320" s="112"/>
      <c r="D320" s="112"/>
      <c r="E320" s="112"/>
      <c r="F320" s="112"/>
    </row>
    <row r="321" spans="1:6" s="113" customFormat="1">
      <c r="A321" s="112" t="s">
        <v>51</v>
      </c>
      <c r="B321" s="112">
        <v>903090</v>
      </c>
      <c r="C321" s="112" t="s">
        <v>475</v>
      </c>
      <c r="D321" s="112"/>
      <c r="E321" s="112"/>
      <c r="F321" s="112"/>
    </row>
    <row r="322" spans="1:6" s="113" customFormat="1">
      <c r="A322" s="112" t="s">
        <v>51</v>
      </c>
      <c r="B322" s="112">
        <v>903110</v>
      </c>
      <c r="C322" s="112" t="s">
        <v>476</v>
      </c>
      <c r="D322" s="112"/>
      <c r="E322" s="112"/>
      <c r="F322" s="112"/>
    </row>
    <row r="323" spans="1:6" s="113" customFormat="1">
      <c r="A323" s="112" t="s">
        <v>51</v>
      </c>
      <c r="B323" s="112">
        <v>903120</v>
      </c>
      <c r="C323" s="112" t="s">
        <v>477</v>
      </c>
      <c r="D323" s="112"/>
      <c r="E323" s="112"/>
      <c r="F323" s="112"/>
    </row>
    <row r="324" spans="1:6" s="113" customFormat="1">
      <c r="A324" s="112" t="s">
        <v>51</v>
      </c>
      <c r="B324" s="112">
        <v>903130</v>
      </c>
      <c r="C324" s="112" t="s">
        <v>478</v>
      </c>
      <c r="D324" s="112"/>
      <c r="E324" s="112"/>
      <c r="F324" s="112"/>
    </row>
    <row r="325" spans="1:6" s="113" customFormat="1">
      <c r="A325" s="112" t="s">
        <v>51</v>
      </c>
      <c r="B325" s="112">
        <v>903141</v>
      </c>
      <c r="C325" s="112" t="s">
        <v>479</v>
      </c>
      <c r="D325" s="112"/>
      <c r="E325" s="112"/>
      <c r="F325" s="112"/>
    </row>
    <row r="326" spans="1:6" s="113" customFormat="1">
      <c r="A326" s="112" t="s">
        <v>51</v>
      </c>
      <c r="B326" s="112">
        <v>903149</v>
      </c>
      <c r="C326" s="112" t="s">
        <v>480</v>
      </c>
      <c r="D326" s="112"/>
      <c r="E326" s="112"/>
      <c r="F326" s="112"/>
    </row>
    <row r="327" spans="1:6" s="113" customFormat="1">
      <c r="A327" s="112" t="s">
        <v>51</v>
      </c>
      <c r="B327" s="112">
        <v>903180</v>
      </c>
      <c r="C327" s="112" t="s">
        <v>481</v>
      </c>
      <c r="D327" s="112"/>
      <c r="E327" s="112"/>
      <c r="F327" s="112"/>
    </row>
    <row r="328" spans="1:6" s="113" customFormat="1">
      <c r="A328" s="112" t="s">
        <v>51</v>
      </c>
      <c r="B328" s="112">
        <v>903190</v>
      </c>
      <c r="C328" s="112" t="s">
        <v>482</v>
      </c>
      <c r="D328" s="112"/>
      <c r="E328" s="112"/>
      <c r="F328" s="112"/>
    </row>
    <row r="329" spans="1:6" s="113" customFormat="1">
      <c r="A329" s="112" t="s">
        <v>51</v>
      </c>
      <c r="B329" s="112">
        <v>903210</v>
      </c>
      <c r="C329" s="112" t="s">
        <v>483</v>
      </c>
      <c r="D329" s="112"/>
      <c r="E329" s="112"/>
      <c r="F329" s="112"/>
    </row>
    <row r="330" spans="1:6" s="113" customFormat="1">
      <c r="A330" s="112" t="s">
        <v>51</v>
      </c>
      <c r="B330" s="112">
        <v>903220</v>
      </c>
      <c r="C330" s="112" t="s">
        <v>484</v>
      </c>
      <c r="D330" s="112"/>
      <c r="E330" s="112"/>
      <c r="F330" s="112"/>
    </row>
    <row r="331" spans="1:6" s="113" customFormat="1">
      <c r="A331" s="112" t="s">
        <v>51</v>
      </c>
      <c r="B331" s="112">
        <v>903281</v>
      </c>
      <c r="C331" s="112"/>
      <c r="D331" s="112"/>
      <c r="E331" s="112"/>
      <c r="F331" s="112"/>
    </row>
    <row r="332" spans="1:6" s="113" customFormat="1">
      <c r="A332" s="112" t="s">
        <v>51</v>
      </c>
      <c r="B332" s="112">
        <v>903289</v>
      </c>
      <c r="C332" s="112"/>
      <c r="D332" s="112"/>
      <c r="E332" s="112"/>
      <c r="F332" s="112"/>
    </row>
    <row r="333" spans="1:6" s="113" customFormat="1">
      <c r="A333" s="112" t="s">
        <v>51</v>
      </c>
      <c r="B333" s="112">
        <v>903290</v>
      </c>
      <c r="C333" s="112"/>
      <c r="D333" s="112"/>
      <c r="E333" s="112"/>
      <c r="F333" s="112"/>
    </row>
    <row r="334" spans="1:6" s="113" customFormat="1">
      <c r="A334" s="112" t="s">
        <v>51</v>
      </c>
      <c r="B334" s="112">
        <v>903300</v>
      </c>
      <c r="C334" s="112"/>
      <c r="D334" s="112"/>
      <c r="E334" s="112"/>
      <c r="F334" s="112"/>
    </row>
    <row r="337" spans="1:3">
      <c r="A337" s="170" t="s">
        <v>544</v>
      </c>
    </row>
    <row r="339" spans="1:3" ht="16">
      <c r="A339" s="171" t="s">
        <v>545</v>
      </c>
    </row>
    <row r="341" spans="1:3">
      <c r="A341" s="108" t="s">
        <v>546</v>
      </c>
      <c r="B341" s="108" t="s">
        <v>547</v>
      </c>
      <c r="C341" s="108" t="s">
        <v>548</v>
      </c>
    </row>
    <row r="342" spans="1:3">
      <c r="A342" s="112" t="s">
        <v>7</v>
      </c>
      <c r="B342" s="112">
        <v>852852</v>
      </c>
      <c r="C342" s="112" t="s">
        <v>549</v>
      </c>
    </row>
    <row r="343" spans="1:3">
      <c r="A343" s="163" t="s">
        <v>7</v>
      </c>
      <c r="B343" s="112">
        <v>962000</v>
      </c>
      <c r="C343" s="112" t="s">
        <v>550</v>
      </c>
    </row>
    <row r="344" spans="1:3">
      <c r="A344" s="112" t="s">
        <v>9</v>
      </c>
      <c r="B344" s="112">
        <v>852341</v>
      </c>
      <c r="C344" s="112" t="s">
        <v>551</v>
      </c>
    </row>
    <row r="345" spans="1:3">
      <c r="A345" s="112" t="s">
        <v>9</v>
      </c>
      <c r="B345" s="112">
        <v>852349</v>
      </c>
      <c r="C345" s="112" t="s">
        <v>552</v>
      </c>
    </row>
    <row r="346" spans="1:3">
      <c r="A346" s="112" t="s">
        <v>21</v>
      </c>
      <c r="B346" s="112">
        <v>853540</v>
      </c>
      <c r="C346" s="112" t="s">
        <v>553</v>
      </c>
    </row>
    <row r="347" spans="1:3">
      <c r="A347" s="112" t="s">
        <v>23</v>
      </c>
      <c r="B347" s="112">
        <v>853610</v>
      </c>
      <c r="C347" s="112" t="s">
        <v>554</v>
      </c>
    </row>
    <row r="348" spans="1:3">
      <c r="A348" s="112" t="s">
        <v>23</v>
      </c>
      <c r="B348" s="112">
        <v>853620</v>
      </c>
      <c r="C348" s="112" t="s">
        <v>555</v>
      </c>
    </row>
    <row r="349" spans="1:3">
      <c r="A349" s="112" t="s">
        <v>23</v>
      </c>
      <c r="B349" s="112">
        <v>853630</v>
      </c>
      <c r="C349" s="112" t="s">
        <v>556</v>
      </c>
    </row>
    <row r="350" spans="1:3">
      <c r="A350" s="112" t="s">
        <v>23</v>
      </c>
      <c r="B350" s="112">
        <v>853641</v>
      </c>
      <c r="C350" s="112" t="s">
        <v>557</v>
      </c>
    </row>
    <row r="351" spans="1:3">
      <c r="A351" s="112" t="s">
        <v>23</v>
      </c>
      <c r="B351" s="112">
        <v>853661</v>
      </c>
      <c r="C351" s="112" t="s">
        <v>558</v>
      </c>
    </row>
    <row r="352" spans="1:3">
      <c r="A352" s="112" t="s">
        <v>23</v>
      </c>
      <c r="B352" s="112">
        <v>853690</v>
      </c>
      <c r="C352" s="112" t="s">
        <v>559</v>
      </c>
    </row>
    <row r="353" spans="1:3">
      <c r="A353" s="112" t="s">
        <v>25</v>
      </c>
      <c r="B353" s="112">
        <v>853710</v>
      </c>
      <c r="C353" s="112" t="s">
        <v>560</v>
      </c>
    </row>
    <row r="354" spans="1:3" s="163" customFormat="1">
      <c r="A354" s="163" t="s">
        <v>27</v>
      </c>
      <c r="B354" s="163">
        <v>853810</v>
      </c>
      <c r="C354" s="163" t="s">
        <v>561</v>
      </c>
    </row>
    <row r="355" spans="1:3">
      <c r="A355" s="112" t="s">
        <v>29</v>
      </c>
      <c r="B355" s="112">
        <v>854060</v>
      </c>
      <c r="C355" s="112" t="s">
        <v>562</v>
      </c>
    </row>
    <row r="356" spans="1:3">
      <c r="A356" s="112" t="s">
        <v>29</v>
      </c>
      <c r="B356" s="112">
        <v>854079</v>
      </c>
      <c r="C356" s="112" t="s">
        <v>563</v>
      </c>
    </row>
    <row r="357" spans="1:3">
      <c r="A357" s="112" t="s">
        <v>33</v>
      </c>
      <c r="B357" s="112">
        <v>853950</v>
      </c>
      <c r="C357" s="112" t="s">
        <v>564</v>
      </c>
    </row>
    <row r="358" spans="1:3">
      <c r="A358" s="112" t="s">
        <v>35</v>
      </c>
      <c r="B358" s="112">
        <v>852841</v>
      </c>
      <c r="C358" s="112" t="s">
        <v>565</v>
      </c>
    </row>
    <row r="359" spans="1:3">
      <c r="A359" s="112" t="s">
        <v>35</v>
      </c>
      <c r="B359" s="112">
        <v>852842</v>
      </c>
      <c r="C359" s="112" t="s">
        <v>566</v>
      </c>
    </row>
    <row r="360" spans="1:3">
      <c r="A360" s="112" t="s">
        <v>35</v>
      </c>
      <c r="B360" s="112">
        <v>852862</v>
      </c>
      <c r="C360" s="112" t="s">
        <v>567</v>
      </c>
    </row>
    <row r="361" spans="1:3">
      <c r="A361" s="112" t="s">
        <v>37</v>
      </c>
      <c r="B361" s="112">
        <v>370130</v>
      </c>
      <c r="C361" s="112" t="s">
        <v>568</v>
      </c>
    </row>
    <row r="362" spans="1:3">
      <c r="A362" s="112" t="s">
        <v>37</v>
      </c>
      <c r="B362" s="112">
        <v>370210</v>
      </c>
      <c r="C362" s="112" t="s">
        <v>569</v>
      </c>
    </row>
    <row r="363" spans="1:3">
      <c r="A363" s="112" t="s">
        <v>37</v>
      </c>
      <c r="B363" s="112">
        <v>370231</v>
      </c>
      <c r="C363" s="112" t="s">
        <v>570</v>
      </c>
    </row>
    <row r="364" spans="1:3">
      <c r="A364" s="112" t="s">
        <v>37</v>
      </c>
      <c r="B364" s="112">
        <v>370232</v>
      </c>
      <c r="C364" s="112" t="s">
        <v>571</v>
      </c>
    </row>
    <row r="365" spans="1:3">
      <c r="A365" s="112" t="s">
        <v>37</v>
      </c>
      <c r="B365" s="112">
        <v>370243</v>
      </c>
      <c r="C365" s="112" t="s">
        <v>572</v>
      </c>
    </row>
    <row r="366" spans="1:3">
      <c r="A366" s="112" t="s">
        <v>37</v>
      </c>
      <c r="B366" s="112">
        <v>370252</v>
      </c>
      <c r="C366" s="112" t="s">
        <v>573</v>
      </c>
    </row>
    <row r="367" spans="1:3">
      <c r="A367" s="112" t="s">
        <v>37</v>
      </c>
      <c r="B367" s="112">
        <v>370295</v>
      </c>
      <c r="C367" s="112" t="s">
        <v>574</v>
      </c>
    </row>
    <row r="368" spans="1:3">
      <c r="A368" s="112" t="s">
        <v>37</v>
      </c>
      <c r="B368" s="112">
        <v>370296</v>
      </c>
      <c r="C368" s="112" t="s">
        <v>575</v>
      </c>
    </row>
    <row r="369" spans="1:3">
      <c r="A369" s="112" t="s">
        <v>37</v>
      </c>
      <c r="B369" s="112">
        <v>370297</v>
      </c>
      <c r="C369" s="112" t="s">
        <v>576</v>
      </c>
    </row>
    <row r="370" spans="1:3">
      <c r="A370" s="112" t="s">
        <v>37</v>
      </c>
      <c r="B370" s="112">
        <v>370298</v>
      </c>
      <c r="C370" s="112" t="s">
        <v>574</v>
      </c>
    </row>
    <row r="371" spans="1:3">
      <c r="A371" s="112" t="s">
        <v>37</v>
      </c>
      <c r="B371" s="112">
        <v>370500</v>
      </c>
      <c r="C371" s="112" t="s">
        <v>577</v>
      </c>
    </row>
    <row r="372" spans="1:3">
      <c r="A372" s="112" t="s">
        <v>37</v>
      </c>
      <c r="B372" s="112">
        <v>370510</v>
      </c>
      <c r="C372" s="112" t="s">
        <v>578</v>
      </c>
    </row>
    <row r="373" spans="1:3">
      <c r="A373" s="112" t="s">
        <v>43</v>
      </c>
      <c r="B373" s="112">
        <v>900710</v>
      </c>
      <c r="C373" s="112" t="s">
        <v>579</v>
      </c>
    </row>
    <row r="374" spans="1:3">
      <c r="A374" s="112" t="s">
        <v>43</v>
      </c>
      <c r="B374" s="112">
        <v>900850</v>
      </c>
      <c r="C374" s="112" t="s">
        <v>580</v>
      </c>
    </row>
    <row r="375" spans="1:3">
      <c r="A375" s="112" t="s">
        <v>47</v>
      </c>
      <c r="B375" s="112">
        <v>910910</v>
      </c>
      <c r="C375" s="112" t="s">
        <v>581</v>
      </c>
    </row>
    <row r="391" s="163" customFormat="1"/>
    <row r="394" s="163" customFormat="1"/>
    <row r="423" s="163" customFormat="1"/>
    <row r="472" s="163" customFormat="1"/>
    <row r="512" s="163" customFormat="1"/>
    <row r="571" s="163" customFormat="1"/>
    <row r="578" s="163" customFormat="1"/>
  </sheetData>
  <hyperlinks>
    <hyperlink ref="A1" location="ÍNDICE!A1" display="ÍNDICE" xr:uid="{4581D706-805D-874C-81B7-DE5104C0FE75}"/>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P96"/>
  <sheetViews>
    <sheetView zoomScaleNormal="100" workbookViewId="0"/>
  </sheetViews>
  <sheetFormatPr baseColWidth="10" defaultColWidth="11.5" defaultRowHeight="13"/>
  <cols>
    <col min="1" max="1" width="7.83203125" style="3" customWidth="1"/>
    <col min="2" max="2" width="23.83203125" style="3" customWidth="1"/>
    <col min="3" max="3" width="11.5" style="2"/>
    <col min="4" max="18" width="11.5" style="2" customWidth="1"/>
    <col min="19" max="29" width="8.6640625" style="2" customWidth="1"/>
    <col min="30" max="30" width="10.6640625" style="2" bestFit="1" customWidth="1"/>
    <col min="31" max="94" width="11.5" style="2"/>
    <col min="95" max="16384" width="11.5" style="3"/>
  </cols>
  <sheetData>
    <row r="1" spans="1:32">
      <c r="A1" s="173" t="s">
        <v>60</v>
      </c>
      <c r="B1" s="1"/>
    </row>
    <row r="2" spans="1:32">
      <c r="B2" s="134" t="s">
        <v>1</v>
      </c>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row>
    <row r="3" spans="1:32">
      <c r="B3" s="4"/>
      <c r="C3" s="5"/>
      <c r="D3" s="5"/>
      <c r="E3" s="5"/>
      <c r="F3" s="5"/>
      <c r="G3" s="5"/>
      <c r="H3" s="5"/>
      <c r="I3" s="5"/>
      <c r="J3" s="5"/>
      <c r="K3" s="5"/>
      <c r="L3" s="5"/>
      <c r="M3" s="5"/>
      <c r="N3" s="5"/>
      <c r="O3" s="5"/>
      <c r="P3" s="5"/>
      <c r="Q3" s="5"/>
      <c r="R3" s="5"/>
      <c r="S3" s="5"/>
      <c r="T3" s="5"/>
      <c r="U3" s="5"/>
      <c r="V3" s="5"/>
      <c r="W3" s="5"/>
      <c r="X3" s="5"/>
      <c r="Y3" s="5"/>
      <c r="Z3" s="5"/>
      <c r="AA3" s="5"/>
      <c r="AB3" s="5"/>
      <c r="AC3" s="5"/>
      <c r="AD3" s="5"/>
    </row>
    <row r="4" spans="1:32">
      <c r="B4" s="134" t="s">
        <v>511</v>
      </c>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row>
    <row r="5" spans="1:32" ht="14" thickBot="1">
      <c r="A5" s="6"/>
      <c r="B5" s="7"/>
      <c r="C5" s="8"/>
      <c r="D5" s="8"/>
      <c r="E5" s="8"/>
      <c r="F5" s="8"/>
      <c r="G5" s="8"/>
      <c r="H5" s="8"/>
      <c r="I5" s="8"/>
      <c r="J5" s="8"/>
      <c r="K5" s="8"/>
      <c r="L5" s="8"/>
      <c r="M5" s="8"/>
      <c r="N5" s="8"/>
      <c r="O5" s="8"/>
      <c r="P5" s="8"/>
      <c r="Q5" s="8"/>
      <c r="R5" s="8"/>
      <c r="S5" s="8"/>
      <c r="T5" s="8"/>
      <c r="U5" s="8"/>
      <c r="V5" s="8"/>
      <c r="W5" s="8"/>
      <c r="X5" s="8"/>
      <c r="Y5" s="8"/>
      <c r="Z5" s="8"/>
      <c r="AA5" s="8"/>
      <c r="AB5" s="8"/>
      <c r="AC5" s="8"/>
      <c r="AD5" s="8"/>
    </row>
    <row r="6" spans="1:32" ht="14" thickTop="1">
      <c r="C6" s="9">
        <v>1995</v>
      </c>
      <c r="D6" s="9">
        <v>1996</v>
      </c>
      <c r="E6" s="9">
        <v>1997</v>
      </c>
      <c r="F6" s="9">
        <v>1998</v>
      </c>
      <c r="G6" s="9">
        <v>1999</v>
      </c>
      <c r="H6" s="9">
        <v>2000</v>
      </c>
      <c r="I6" s="9">
        <v>2001</v>
      </c>
      <c r="J6" s="9">
        <v>2002</v>
      </c>
      <c r="K6" s="9">
        <v>2003</v>
      </c>
      <c r="L6" s="9">
        <v>2004</v>
      </c>
      <c r="M6" s="9">
        <v>2005</v>
      </c>
      <c r="N6" s="9">
        <v>2006</v>
      </c>
      <c r="O6" s="9">
        <v>2007</v>
      </c>
      <c r="P6" s="9">
        <v>2008</v>
      </c>
      <c r="Q6" s="9">
        <v>2009</v>
      </c>
      <c r="R6" s="9">
        <v>2010</v>
      </c>
      <c r="S6" s="9">
        <v>2011</v>
      </c>
      <c r="T6" s="9">
        <v>2012</v>
      </c>
      <c r="U6" s="9">
        <v>2013</v>
      </c>
      <c r="V6" s="9">
        <v>2014</v>
      </c>
      <c r="W6" s="9">
        <v>2015</v>
      </c>
      <c r="X6" s="9">
        <v>2016</v>
      </c>
      <c r="Y6" s="9">
        <v>2017</v>
      </c>
      <c r="Z6" s="9">
        <v>2018</v>
      </c>
      <c r="AA6" s="9">
        <v>2019</v>
      </c>
      <c r="AB6" s="9">
        <v>2020</v>
      </c>
      <c r="AC6" s="48">
        <v>2021</v>
      </c>
      <c r="AD6" s="48" t="s">
        <v>505</v>
      </c>
      <c r="AE6" s="10"/>
      <c r="AF6" s="10"/>
    </row>
    <row r="7" spans="1:32" ht="14" thickBot="1">
      <c r="A7" s="11"/>
      <c r="B7" s="11"/>
      <c r="C7" s="135" t="s">
        <v>2</v>
      </c>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6"/>
      <c r="AF7" s="136"/>
    </row>
    <row r="8" spans="1:32" ht="14" thickTop="1">
      <c r="C8" s="5"/>
      <c r="D8" s="5"/>
      <c r="E8" s="5"/>
      <c r="F8" s="5"/>
      <c r="G8" s="5"/>
      <c r="H8" s="5"/>
      <c r="I8" s="5"/>
      <c r="J8" s="5"/>
      <c r="K8" s="5"/>
      <c r="L8" s="5"/>
      <c r="M8" s="5"/>
      <c r="N8" s="5"/>
      <c r="O8" s="5"/>
      <c r="P8" s="5"/>
      <c r="Q8" s="5"/>
      <c r="R8" s="5"/>
      <c r="S8" s="5"/>
      <c r="T8" s="5"/>
      <c r="U8" s="5"/>
      <c r="V8" s="5"/>
      <c r="W8" s="5"/>
      <c r="X8" s="5"/>
      <c r="Y8" s="5"/>
      <c r="Z8" s="5"/>
      <c r="AA8" s="5"/>
      <c r="AB8" s="5"/>
      <c r="AC8" s="5"/>
      <c r="AD8" s="5"/>
      <c r="AE8" s="10"/>
      <c r="AF8" s="10"/>
    </row>
    <row r="9" spans="1:32">
      <c r="A9" s="12" t="s">
        <v>3</v>
      </c>
      <c r="B9" s="12" t="s">
        <v>4</v>
      </c>
      <c r="C9" s="13">
        <v>35.455000000000005</v>
      </c>
      <c r="D9" s="13">
        <v>137.361524</v>
      </c>
      <c r="E9" s="13">
        <v>115.39403800000001</v>
      </c>
      <c r="F9" s="13">
        <v>134.75881000000001</v>
      </c>
      <c r="G9" s="13">
        <v>121.00638000000001</v>
      </c>
      <c r="H9" s="13">
        <v>139.86911300000003</v>
      </c>
      <c r="I9" s="13">
        <v>219.15195600000004</v>
      </c>
      <c r="J9" s="13">
        <v>175.550094</v>
      </c>
      <c r="K9" s="13">
        <v>90.949003999999988</v>
      </c>
      <c r="L9" s="13">
        <v>62.380696000000007</v>
      </c>
      <c r="M9" s="13">
        <v>54.686451999999996</v>
      </c>
      <c r="N9" s="13">
        <v>140.00930600000001</v>
      </c>
      <c r="O9" s="13">
        <v>51.913982000000004</v>
      </c>
      <c r="P9" s="13">
        <v>858.58763199999987</v>
      </c>
      <c r="Q9" s="13">
        <v>626.03459099999986</v>
      </c>
      <c r="R9" s="13">
        <v>633.46736099999998</v>
      </c>
      <c r="S9" s="14">
        <v>589.48886000000016</v>
      </c>
      <c r="T9" s="15">
        <v>790.67355799999996</v>
      </c>
      <c r="U9" s="16">
        <v>913.72015699999986</v>
      </c>
      <c r="V9" s="16">
        <v>822.35270100000002</v>
      </c>
      <c r="W9" s="16">
        <v>1000.9797579999999</v>
      </c>
      <c r="X9" s="16">
        <v>718.32547199999999</v>
      </c>
      <c r="Y9" s="16">
        <v>694.40970100000004</v>
      </c>
      <c r="Z9" s="16">
        <v>788.44672199999991</v>
      </c>
      <c r="AA9" s="16">
        <v>665.900037</v>
      </c>
      <c r="AB9" s="16">
        <v>601.82510500000001</v>
      </c>
      <c r="AC9" s="16">
        <v>444.878984</v>
      </c>
      <c r="AD9" s="17">
        <f>SUM(C9:AC9)</f>
        <v>11627.576994000001</v>
      </c>
    </row>
    <row r="10" spans="1:32">
      <c r="A10" s="18" t="s">
        <v>5</v>
      </c>
      <c r="B10" s="18" t="s">
        <v>6</v>
      </c>
      <c r="C10" s="13">
        <v>2652.074016</v>
      </c>
      <c r="D10" s="13">
        <v>3830.4358979999997</v>
      </c>
      <c r="E10" s="13">
        <v>4966.515832</v>
      </c>
      <c r="F10" s="13">
        <v>5840.6778769999983</v>
      </c>
      <c r="G10" s="13">
        <v>7557.0841289999998</v>
      </c>
      <c r="H10" s="13">
        <v>12225.47251</v>
      </c>
      <c r="I10" s="13">
        <v>11495.913487</v>
      </c>
      <c r="J10" s="13">
        <v>9682.3911810000009</v>
      </c>
      <c r="K10" s="13">
        <v>8352.1400290000001</v>
      </c>
      <c r="L10" s="13">
        <v>10765.386358</v>
      </c>
      <c r="M10" s="13">
        <v>12581.613676999998</v>
      </c>
      <c r="N10" s="13">
        <v>13998.176763999998</v>
      </c>
      <c r="O10" s="13">
        <v>12158.787081000002</v>
      </c>
      <c r="P10" s="13">
        <v>22322.096458000004</v>
      </c>
      <c r="Q10" s="13">
        <v>19729.00834</v>
      </c>
      <c r="R10" s="13">
        <v>22405.760780000001</v>
      </c>
      <c r="S10" s="13">
        <v>20043.112377999994</v>
      </c>
      <c r="T10" s="15">
        <v>21956.906790000005</v>
      </c>
      <c r="U10" s="16">
        <v>23244.365965000001</v>
      </c>
      <c r="V10" s="16">
        <v>20802.657427000006</v>
      </c>
      <c r="W10" s="16">
        <v>21274.341551000001</v>
      </c>
      <c r="X10" s="16">
        <v>21383.637938000003</v>
      </c>
      <c r="Y10" s="16">
        <v>24547.607982000009</v>
      </c>
      <c r="Z10" s="16">
        <v>22583.126287999999</v>
      </c>
      <c r="AA10" s="16">
        <v>17967.942858999999</v>
      </c>
      <c r="AB10" s="16">
        <v>15527.796702999996</v>
      </c>
      <c r="AC10" s="16">
        <v>15672.958377000003</v>
      </c>
      <c r="AD10" s="17">
        <f t="shared" ref="AD10:AD34" si="0">SUM(C10:AC10)</f>
        <v>405567.98867500003</v>
      </c>
    </row>
    <row r="11" spans="1:32">
      <c r="A11" s="18" t="s">
        <v>7</v>
      </c>
      <c r="B11" s="18" t="s">
        <v>8</v>
      </c>
      <c r="C11" s="13">
        <v>3130.9430000000002</v>
      </c>
      <c r="D11" s="13">
        <v>6731.8669420000006</v>
      </c>
      <c r="E11" s="13">
        <v>8052.8134379999992</v>
      </c>
      <c r="F11" s="13">
        <v>9344.0347710000005</v>
      </c>
      <c r="G11" s="13">
        <v>10577.381088999999</v>
      </c>
      <c r="H11" s="13">
        <v>11643.155423000002</v>
      </c>
      <c r="I11" s="13">
        <v>10749.420468000002</v>
      </c>
      <c r="J11" s="13">
        <v>11211.198284999999</v>
      </c>
      <c r="K11" s="13">
        <v>10028.193454</v>
      </c>
      <c r="L11" s="13">
        <v>12369.994235</v>
      </c>
      <c r="M11" s="13">
        <v>15244.288526000002</v>
      </c>
      <c r="N11" s="13">
        <v>21487.604033</v>
      </c>
      <c r="O11" s="13">
        <v>24323.362810999999</v>
      </c>
      <c r="P11" s="13">
        <v>26017.607550000001</v>
      </c>
      <c r="Q11" s="13">
        <v>20160.436744999999</v>
      </c>
      <c r="R11" s="13">
        <v>23177.098793999998</v>
      </c>
      <c r="S11" s="13">
        <v>21559.352847999999</v>
      </c>
      <c r="T11" s="15">
        <v>21218.249221999999</v>
      </c>
      <c r="U11" s="16">
        <v>21051.560335000002</v>
      </c>
      <c r="V11" s="16">
        <v>21265.119483999999</v>
      </c>
      <c r="W11" s="16">
        <v>21080.516841000001</v>
      </c>
      <c r="X11" s="16">
        <v>17356.076434000002</v>
      </c>
      <c r="Y11" s="16">
        <v>17483.952519000002</v>
      </c>
      <c r="Z11" s="16">
        <v>16551.069899999999</v>
      </c>
      <c r="AA11" s="16">
        <v>16885.389121</v>
      </c>
      <c r="AB11" s="16">
        <v>15060.211226999998</v>
      </c>
      <c r="AC11" s="16">
        <v>16928.631093000004</v>
      </c>
      <c r="AD11" s="17">
        <f t="shared" si="0"/>
        <v>430689.52858800004</v>
      </c>
    </row>
    <row r="12" spans="1:32">
      <c r="A12" s="18" t="s">
        <v>9</v>
      </c>
      <c r="B12" s="18" t="s">
        <v>10</v>
      </c>
      <c r="C12" s="13">
        <v>427.38199999999995</v>
      </c>
      <c r="D12" s="13">
        <v>522.61142199999995</v>
      </c>
      <c r="E12" s="13">
        <v>456.12860000000001</v>
      </c>
      <c r="F12" s="13">
        <v>516.86221599999999</v>
      </c>
      <c r="G12" s="13">
        <v>557.68381700000009</v>
      </c>
      <c r="H12" s="13">
        <v>604.61848399999997</v>
      </c>
      <c r="I12" s="13">
        <v>562.51459699999987</v>
      </c>
      <c r="J12" s="13">
        <v>542.93278999999995</v>
      </c>
      <c r="K12" s="13">
        <v>586.07035599999995</v>
      </c>
      <c r="L12" s="13">
        <v>658.57009300000004</v>
      </c>
      <c r="M12" s="13">
        <v>626.47953500000017</v>
      </c>
      <c r="N12" s="13">
        <v>565.80837900000006</v>
      </c>
      <c r="O12" s="13">
        <v>242.39342899999997</v>
      </c>
      <c r="P12" s="13">
        <v>584.94799799999998</v>
      </c>
      <c r="Q12" s="13">
        <v>541.72007399999995</v>
      </c>
      <c r="R12" s="13">
        <v>645.21189499999991</v>
      </c>
      <c r="S12" s="13">
        <v>697.55181300000004</v>
      </c>
      <c r="T12" s="15">
        <v>292.22165799999999</v>
      </c>
      <c r="U12" s="16">
        <v>234.84867300000005</v>
      </c>
      <c r="V12" s="16">
        <v>186.31736000000001</v>
      </c>
      <c r="W12" s="16">
        <v>170.65839</v>
      </c>
      <c r="X12" s="16">
        <v>246.29837200000003</v>
      </c>
      <c r="Y12" s="16">
        <v>485.820584</v>
      </c>
      <c r="Z12" s="16">
        <v>239.570651</v>
      </c>
      <c r="AA12" s="16">
        <v>185.957989</v>
      </c>
      <c r="AB12" s="16">
        <v>466.78476499999999</v>
      </c>
      <c r="AC12" s="16">
        <v>567.57647399999996</v>
      </c>
      <c r="AD12" s="17">
        <f t="shared" si="0"/>
        <v>12415.542414000001</v>
      </c>
    </row>
    <row r="13" spans="1:32">
      <c r="A13" s="18" t="s">
        <v>11</v>
      </c>
      <c r="B13" s="18" t="s">
        <v>12</v>
      </c>
      <c r="C13" s="13">
        <v>1423.614016</v>
      </c>
      <c r="D13" s="13">
        <v>1525.0371440000004</v>
      </c>
      <c r="E13" s="13">
        <v>1619.6675750000002</v>
      </c>
      <c r="F13" s="13">
        <v>1637.418932</v>
      </c>
      <c r="G13" s="13">
        <v>1991.8060460000002</v>
      </c>
      <c r="H13" s="13">
        <v>2250.1218710000003</v>
      </c>
      <c r="I13" s="13">
        <v>1659.0928650000001</v>
      </c>
      <c r="J13" s="13">
        <v>1548.731988</v>
      </c>
      <c r="K13" s="13">
        <v>1274.0732399999999</v>
      </c>
      <c r="L13" s="13">
        <v>2082.8621760000001</v>
      </c>
      <c r="M13" s="13">
        <v>2614.0548560000002</v>
      </c>
      <c r="N13" s="13">
        <v>2308.3490690000003</v>
      </c>
      <c r="O13" s="13">
        <v>1703.6764780000001</v>
      </c>
      <c r="P13" s="13">
        <v>1508.3037559999998</v>
      </c>
      <c r="Q13" s="13">
        <v>920.46545400000002</v>
      </c>
      <c r="R13" s="13">
        <v>1322.7630040000001</v>
      </c>
      <c r="S13" s="13">
        <v>1276.0632919999998</v>
      </c>
      <c r="T13" s="15">
        <v>1801.2857489999999</v>
      </c>
      <c r="U13" s="16">
        <v>1992.459173</v>
      </c>
      <c r="V13" s="16">
        <v>2130.2324209999997</v>
      </c>
      <c r="W13" s="16">
        <v>2360.187453</v>
      </c>
      <c r="X13" s="16">
        <v>1993.4266750000002</v>
      </c>
      <c r="Y13" s="16">
        <v>2031.1408510000001</v>
      </c>
      <c r="Z13" s="16">
        <v>1927.2644239999997</v>
      </c>
      <c r="AA13" s="16">
        <v>1666.6989970000002</v>
      </c>
      <c r="AB13" s="16">
        <v>881.56165499999997</v>
      </c>
      <c r="AC13" s="16">
        <v>864.33375300000012</v>
      </c>
      <c r="AD13" s="17">
        <f t="shared" si="0"/>
        <v>46314.692912999999</v>
      </c>
    </row>
    <row r="14" spans="1:32">
      <c r="A14" s="18" t="s">
        <v>13</v>
      </c>
      <c r="B14" s="18" t="s">
        <v>14</v>
      </c>
      <c r="C14" s="13">
        <v>1419.3120160000001</v>
      </c>
      <c r="D14" s="13">
        <v>1661.2890980000002</v>
      </c>
      <c r="E14" s="13">
        <v>1629.4087890000001</v>
      </c>
      <c r="F14" s="13">
        <v>1604.179005</v>
      </c>
      <c r="G14" s="13">
        <v>2131.6036779999999</v>
      </c>
      <c r="H14" s="13">
        <v>3097.8928270000006</v>
      </c>
      <c r="I14" s="13">
        <v>2701.06898</v>
      </c>
      <c r="J14" s="13">
        <v>2189.219818</v>
      </c>
      <c r="K14" s="13">
        <v>1859.2308419999999</v>
      </c>
      <c r="L14" s="13">
        <v>2840.1624950000005</v>
      </c>
      <c r="M14" s="13">
        <v>3535.4920900000002</v>
      </c>
      <c r="N14" s="13">
        <v>2164.7035390000001</v>
      </c>
      <c r="O14" s="13">
        <v>1316.1556070000001</v>
      </c>
      <c r="P14" s="13">
        <v>1212.69372</v>
      </c>
      <c r="Q14" s="13">
        <v>680.78240000000005</v>
      </c>
      <c r="R14" s="13">
        <v>834.16939900000011</v>
      </c>
      <c r="S14" s="13">
        <v>842.785483</v>
      </c>
      <c r="T14" s="15">
        <v>1263.5388629999998</v>
      </c>
      <c r="U14" s="16">
        <v>1312.7216969999999</v>
      </c>
      <c r="V14" s="16">
        <v>1277.0438960000001</v>
      </c>
      <c r="W14" s="16">
        <v>1197.6082510000001</v>
      </c>
      <c r="X14" s="16">
        <v>947.253558</v>
      </c>
      <c r="Y14" s="16">
        <v>908.41987199999994</v>
      </c>
      <c r="Z14" s="16">
        <v>927.56246499999997</v>
      </c>
      <c r="AA14" s="16">
        <v>1111.4643369999999</v>
      </c>
      <c r="AB14" s="16">
        <v>996.82451999999989</v>
      </c>
      <c r="AC14" s="16">
        <v>1062.599745</v>
      </c>
      <c r="AD14" s="17">
        <f t="shared" si="0"/>
        <v>42725.186990000002</v>
      </c>
    </row>
    <row r="15" spans="1:32">
      <c r="A15" s="18" t="s">
        <v>15</v>
      </c>
      <c r="B15" s="18" t="s">
        <v>16</v>
      </c>
      <c r="C15" s="13">
        <v>429.221</v>
      </c>
      <c r="D15" s="13">
        <v>547.21917600000006</v>
      </c>
      <c r="E15" s="13">
        <v>524.93899899999997</v>
      </c>
      <c r="F15" s="13">
        <v>561.666696</v>
      </c>
      <c r="G15" s="13">
        <v>866.97489100000007</v>
      </c>
      <c r="H15" s="13">
        <v>679.40853199999992</v>
      </c>
      <c r="I15" s="13">
        <v>538.62795400000005</v>
      </c>
      <c r="J15" s="13">
        <v>520.44490100000007</v>
      </c>
      <c r="K15" s="13">
        <v>611.97765800000002</v>
      </c>
      <c r="L15" s="13">
        <v>677.08541700000001</v>
      </c>
      <c r="M15" s="13">
        <v>667.37387200000001</v>
      </c>
      <c r="N15" s="13">
        <v>591.44617200000005</v>
      </c>
      <c r="O15" s="13">
        <v>569.39302000000009</v>
      </c>
      <c r="P15" s="13">
        <v>534.40109800000005</v>
      </c>
      <c r="Q15" s="13">
        <v>566.40774699999997</v>
      </c>
      <c r="R15" s="13">
        <v>598.92530699999998</v>
      </c>
      <c r="S15" s="13">
        <v>611.2137909999999</v>
      </c>
      <c r="T15" s="15">
        <v>619.23135500000001</v>
      </c>
      <c r="U15" s="16">
        <v>694.25534999999991</v>
      </c>
      <c r="V15" s="16">
        <v>681.59934799999996</v>
      </c>
      <c r="W15" s="16">
        <v>749.91894100000002</v>
      </c>
      <c r="X15" s="16">
        <v>724.8228610000001</v>
      </c>
      <c r="Y15" s="16">
        <v>801.17176900000004</v>
      </c>
      <c r="Z15" s="16">
        <v>878.34858200000008</v>
      </c>
      <c r="AA15" s="16">
        <v>991.92483100000004</v>
      </c>
      <c r="AB15" s="16">
        <v>858.9983299999999</v>
      </c>
      <c r="AC15" s="16">
        <v>779.30783799999995</v>
      </c>
      <c r="AD15" s="17">
        <f t="shared" si="0"/>
        <v>17876.305435999999</v>
      </c>
    </row>
    <row r="16" spans="1:32">
      <c r="A16" s="18" t="s">
        <v>17</v>
      </c>
      <c r="B16" s="18" t="s">
        <v>18</v>
      </c>
      <c r="C16" s="13">
        <v>1036.8830080000002</v>
      </c>
      <c r="D16" s="13">
        <v>1034.091645</v>
      </c>
      <c r="E16" s="13">
        <v>2037.6332979999997</v>
      </c>
      <c r="F16" s="13">
        <v>1460.4525299999998</v>
      </c>
      <c r="G16" s="13">
        <v>1731.0620049999998</v>
      </c>
      <c r="H16" s="13">
        <v>2561.2776690000001</v>
      </c>
      <c r="I16" s="13">
        <v>1252.5403239999998</v>
      </c>
      <c r="J16" s="13">
        <v>1526.8027930000001</v>
      </c>
      <c r="K16" s="13">
        <v>2151.6275540000001</v>
      </c>
      <c r="L16" s="13">
        <v>1911.2967389999999</v>
      </c>
      <c r="M16" s="13">
        <v>2167.9511510000002</v>
      </c>
      <c r="N16" s="13">
        <v>2532.7704879999997</v>
      </c>
      <c r="O16" s="13">
        <v>2186.5140249999999</v>
      </c>
      <c r="P16" s="13">
        <v>1937.4366849999997</v>
      </c>
      <c r="Q16" s="13">
        <v>859.64812200000017</v>
      </c>
      <c r="R16" s="13">
        <v>702.35375199999999</v>
      </c>
      <c r="S16" s="13">
        <v>664.70722000000012</v>
      </c>
      <c r="T16" s="15">
        <v>675.35278600000004</v>
      </c>
      <c r="U16" s="16">
        <v>676.438042</v>
      </c>
      <c r="V16" s="16">
        <v>2150.0183650000004</v>
      </c>
      <c r="W16" s="16">
        <v>2089.3713080000002</v>
      </c>
      <c r="X16" s="16">
        <v>703.05513699999983</v>
      </c>
      <c r="Y16" s="16">
        <v>722.73981200000014</v>
      </c>
      <c r="Z16" s="16">
        <v>776.49190699999997</v>
      </c>
      <c r="AA16" s="16">
        <v>691.09692199999995</v>
      </c>
      <c r="AB16" s="16">
        <v>787.59357299999999</v>
      </c>
      <c r="AC16" s="16">
        <v>831.55769400000008</v>
      </c>
      <c r="AD16" s="17">
        <f t="shared" si="0"/>
        <v>37858.764554000001</v>
      </c>
    </row>
    <row r="17" spans="1:30">
      <c r="A17" s="18" t="s">
        <v>19</v>
      </c>
      <c r="B17" s="18" t="s">
        <v>20</v>
      </c>
      <c r="C17" s="13">
        <v>630.93100800000002</v>
      </c>
      <c r="D17" s="13">
        <v>329.71091200000001</v>
      </c>
      <c r="E17" s="13">
        <v>295.474784</v>
      </c>
      <c r="F17" s="13">
        <v>275.34579200000002</v>
      </c>
      <c r="G17" s="13">
        <v>209.49691200000001</v>
      </c>
      <c r="H17" s="13">
        <v>280.597689</v>
      </c>
      <c r="I17" s="13">
        <v>245.610411</v>
      </c>
      <c r="J17" s="13">
        <v>239.39406399999999</v>
      </c>
      <c r="K17" s="13">
        <v>378.57475099999999</v>
      </c>
      <c r="L17" s="13">
        <v>385.28855600000003</v>
      </c>
      <c r="M17" s="13">
        <v>151.96820299999999</v>
      </c>
      <c r="N17" s="13">
        <v>131.37246400000001</v>
      </c>
      <c r="O17" s="13">
        <v>105.633842</v>
      </c>
      <c r="P17" s="13">
        <v>107.883758</v>
      </c>
      <c r="Q17" s="13">
        <v>59.120114000000001</v>
      </c>
      <c r="R17" s="13">
        <v>63.511462000000002</v>
      </c>
      <c r="S17" s="13">
        <v>58.732481999999997</v>
      </c>
      <c r="T17" s="15">
        <v>104.869119</v>
      </c>
      <c r="U17" s="16">
        <v>99.229828999999995</v>
      </c>
      <c r="V17" s="16">
        <v>78.591031000000001</v>
      </c>
      <c r="W17" s="16">
        <v>85.233076999999994</v>
      </c>
      <c r="X17" s="16">
        <v>73.198383000000007</v>
      </c>
      <c r="Y17" s="16">
        <v>84.607494000000003</v>
      </c>
      <c r="Z17" s="16">
        <v>114.811661</v>
      </c>
      <c r="AA17" s="16">
        <v>121.736369</v>
      </c>
      <c r="AB17" s="16">
        <v>107.76299400000001</v>
      </c>
      <c r="AC17" s="16">
        <v>114.896973</v>
      </c>
      <c r="AD17" s="17">
        <f t="shared" si="0"/>
        <v>4933.5841339999988</v>
      </c>
    </row>
    <row r="18" spans="1:30">
      <c r="A18" s="18" t="s">
        <v>21</v>
      </c>
      <c r="B18" s="18" t="s">
        <v>22</v>
      </c>
      <c r="C18" s="13">
        <v>21.641999999999999</v>
      </c>
      <c r="D18" s="13">
        <v>21.945987000000002</v>
      </c>
      <c r="E18" s="13">
        <v>47.400357</v>
      </c>
      <c r="F18" s="13">
        <v>36.780806999999996</v>
      </c>
      <c r="G18" s="13">
        <v>42.491922000000002</v>
      </c>
      <c r="H18" s="13">
        <v>67.818999000000005</v>
      </c>
      <c r="I18" s="13">
        <v>230.544813</v>
      </c>
      <c r="J18" s="13">
        <v>37.854892</v>
      </c>
      <c r="K18" s="13">
        <v>27.586373999999999</v>
      </c>
      <c r="L18" s="13">
        <v>76.565045999999995</v>
      </c>
      <c r="M18" s="13">
        <v>137.71664399999997</v>
      </c>
      <c r="N18" s="13">
        <v>135.25263999999999</v>
      </c>
      <c r="O18" s="13">
        <v>135.72515200000001</v>
      </c>
      <c r="P18" s="13">
        <v>170.639565</v>
      </c>
      <c r="Q18" s="13">
        <v>147.33921600000002</v>
      </c>
      <c r="R18" s="13">
        <v>172.17392899999999</v>
      </c>
      <c r="S18" s="13">
        <v>225.923902</v>
      </c>
      <c r="T18" s="15">
        <v>259.07387</v>
      </c>
      <c r="U18" s="16">
        <v>252.85857300000001</v>
      </c>
      <c r="V18" s="16">
        <v>239.11063300000001</v>
      </c>
      <c r="W18" s="16">
        <v>254.78502400000002</v>
      </c>
      <c r="X18" s="16">
        <v>285.64643799999999</v>
      </c>
      <c r="Y18" s="16">
        <v>329.01575500000001</v>
      </c>
      <c r="Z18" s="16">
        <v>363.74338699999998</v>
      </c>
      <c r="AA18" s="16">
        <v>403.179284</v>
      </c>
      <c r="AB18" s="16">
        <v>455.29598399999998</v>
      </c>
      <c r="AC18" s="16">
        <v>423.336478</v>
      </c>
      <c r="AD18" s="17">
        <f t="shared" si="0"/>
        <v>5001.4476709999999</v>
      </c>
    </row>
    <row r="19" spans="1:30">
      <c r="A19" s="18" t="s">
        <v>23</v>
      </c>
      <c r="B19" s="18" t="s">
        <v>24</v>
      </c>
      <c r="C19" s="13">
        <v>494.45701599999995</v>
      </c>
      <c r="D19" s="13">
        <v>651.2562640000001</v>
      </c>
      <c r="E19" s="13">
        <v>749.25264800000002</v>
      </c>
      <c r="F19" s="13">
        <v>710.11803199999997</v>
      </c>
      <c r="G19" s="13">
        <v>905.73970799999995</v>
      </c>
      <c r="H19" s="13">
        <v>1488.8809469999999</v>
      </c>
      <c r="I19" s="13">
        <v>1004.0765959999999</v>
      </c>
      <c r="J19" s="13">
        <v>909.74279799999999</v>
      </c>
      <c r="K19" s="13">
        <v>1081.986144</v>
      </c>
      <c r="L19" s="13">
        <v>1163.8238690000001</v>
      </c>
      <c r="M19" s="13">
        <v>1267.0030869999998</v>
      </c>
      <c r="N19" s="13">
        <v>1319.7913929999997</v>
      </c>
      <c r="O19" s="13">
        <v>1340.2229709999999</v>
      </c>
      <c r="P19" s="13">
        <v>1173.5935780000002</v>
      </c>
      <c r="Q19" s="13">
        <v>873.3851279999999</v>
      </c>
      <c r="R19" s="13">
        <v>1168.012205</v>
      </c>
      <c r="S19" s="13">
        <v>1215.712767</v>
      </c>
      <c r="T19" s="15">
        <v>1273.1595279999999</v>
      </c>
      <c r="U19" s="16">
        <v>1351.4681070000001</v>
      </c>
      <c r="V19" s="16">
        <v>1415.7909850000001</v>
      </c>
      <c r="W19" s="16">
        <v>1493.760033</v>
      </c>
      <c r="X19" s="16">
        <v>1528.160126</v>
      </c>
      <c r="Y19" s="16">
        <v>1642.5319549999999</v>
      </c>
      <c r="Z19" s="16">
        <v>1737.9677549999999</v>
      </c>
      <c r="AA19" s="16">
        <v>1695.9403589999999</v>
      </c>
      <c r="AB19" s="16">
        <v>3406.2420849999999</v>
      </c>
      <c r="AC19" s="16">
        <v>4090.7886699999995</v>
      </c>
      <c r="AD19" s="17">
        <f t="shared" si="0"/>
        <v>37152.864753999995</v>
      </c>
    </row>
    <row r="20" spans="1:30">
      <c r="A20" s="18" t="s">
        <v>25</v>
      </c>
      <c r="B20" s="18" t="s">
        <v>26</v>
      </c>
      <c r="C20" s="13">
        <v>2.6070000000000002</v>
      </c>
      <c r="D20" s="13">
        <v>3.7173699999999998</v>
      </c>
      <c r="E20" s="13">
        <v>8.7899139999999996</v>
      </c>
      <c r="F20" s="13">
        <v>3.8994680000000002</v>
      </c>
      <c r="G20" s="13">
        <v>19.149128000000001</v>
      </c>
      <c r="H20" s="13">
        <v>71.694012000000001</v>
      </c>
      <c r="I20" s="13">
        <v>63.527217</v>
      </c>
      <c r="J20" s="13">
        <v>17.641152000000002</v>
      </c>
      <c r="K20" s="13">
        <v>10.069264</v>
      </c>
      <c r="L20" s="13">
        <v>18.613564</v>
      </c>
      <c r="M20" s="13">
        <v>22.343485999999999</v>
      </c>
      <c r="N20" s="13">
        <v>15.464143999999999</v>
      </c>
      <c r="O20" s="13">
        <v>34.041094000000001</v>
      </c>
      <c r="P20" s="13">
        <v>68.080810999999997</v>
      </c>
      <c r="Q20" s="13">
        <v>76.941587999999996</v>
      </c>
      <c r="R20" s="13">
        <v>83.564762999999999</v>
      </c>
      <c r="S20" s="13">
        <v>108.98156400000001</v>
      </c>
      <c r="T20" s="15">
        <v>109.642205</v>
      </c>
      <c r="U20" s="16">
        <v>112.26195800000001</v>
      </c>
      <c r="V20" s="16">
        <v>144.305035</v>
      </c>
      <c r="W20" s="16">
        <v>102.73357799999999</v>
      </c>
      <c r="X20" s="16">
        <v>77.232759000000001</v>
      </c>
      <c r="Y20" s="16">
        <v>81.559068999999994</v>
      </c>
      <c r="Z20" s="16">
        <v>102.57534200000001</v>
      </c>
      <c r="AA20" s="16">
        <v>92.577599000000006</v>
      </c>
      <c r="AB20" s="16">
        <v>4447.8824330000007</v>
      </c>
      <c r="AC20" s="16">
        <v>5170.0438280000008</v>
      </c>
      <c r="AD20" s="17">
        <f t="shared" si="0"/>
        <v>11069.939345000003</v>
      </c>
    </row>
    <row r="21" spans="1:30">
      <c r="A21" s="18" t="s">
        <v>27</v>
      </c>
      <c r="B21" s="18" t="s">
        <v>28</v>
      </c>
      <c r="C21" s="13">
        <v>50.942999999999998</v>
      </c>
      <c r="D21" s="13">
        <v>73.775512000000006</v>
      </c>
      <c r="E21" s="13">
        <v>120.318568</v>
      </c>
      <c r="F21" s="13">
        <v>129.05572000000001</v>
      </c>
      <c r="G21" s="13">
        <v>146.35030399999999</v>
      </c>
      <c r="H21" s="13">
        <v>169.746915</v>
      </c>
      <c r="I21" s="13">
        <v>197.39489900000001</v>
      </c>
      <c r="J21" s="13">
        <v>218.24085700000001</v>
      </c>
      <c r="K21" s="13">
        <v>291.33722899999998</v>
      </c>
      <c r="L21" s="13">
        <v>397.126688</v>
      </c>
      <c r="M21" s="13">
        <v>472.36308300000002</v>
      </c>
      <c r="N21" s="13">
        <v>549.21810900000003</v>
      </c>
      <c r="O21" s="13">
        <v>589.23098700000003</v>
      </c>
      <c r="P21" s="13">
        <v>554.93948599999999</v>
      </c>
      <c r="Q21" s="13">
        <v>452.72511800000001</v>
      </c>
      <c r="R21" s="13">
        <v>601.92911800000002</v>
      </c>
      <c r="S21" s="13">
        <v>630.98933</v>
      </c>
      <c r="T21" s="15">
        <v>959.31080799999995</v>
      </c>
      <c r="U21" s="16">
        <v>1150.54233</v>
      </c>
      <c r="V21" s="16">
        <v>1256.336127</v>
      </c>
      <c r="W21" s="16">
        <v>1169.6147800000001</v>
      </c>
      <c r="X21" s="16">
        <v>1156.862799</v>
      </c>
      <c r="Y21" s="16">
        <v>1157.585204</v>
      </c>
      <c r="Z21" s="16">
        <v>1333.855282</v>
      </c>
      <c r="AA21" s="16">
        <v>1370.872239</v>
      </c>
      <c r="AB21" s="16">
        <v>1382.652313</v>
      </c>
      <c r="AC21" s="16">
        <v>1727.0692169999998</v>
      </c>
      <c r="AD21" s="17">
        <f t="shared" si="0"/>
        <v>18310.386022000002</v>
      </c>
    </row>
    <row r="22" spans="1:30">
      <c r="A22" s="18" t="s">
        <v>29</v>
      </c>
      <c r="B22" s="18" t="s">
        <v>30</v>
      </c>
      <c r="C22" s="13">
        <v>161.30500000000001</v>
      </c>
      <c r="D22" s="13">
        <v>254.20668899999995</v>
      </c>
      <c r="E22" s="13">
        <v>293.83501800000005</v>
      </c>
      <c r="F22" s="13">
        <v>310.93863200000004</v>
      </c>
      <c r="G22" s="13">
        <v>371.58202</v>
      </c>
      <c r="H22" s="13">
        <v>441.83089500000006</v>
      </c>
      <c r="I22" s="13">
        <v>410.04301799999996</v>
      </c>
      <c r="J22" s="13">
        <v>537.28365900000006</v>
      </c>
      <c r="K22" s="13">
        <v>606.02749800000004</v>
      </c>
      <c r="L22" s="13">
        <v>642.42267800000002</v>
      </c>
      <c r="M22" s="13">
        <v>542.90337399999999</v>
      </c>
      <c r="N22" s="13">
        <v>334.21312999999998</v>
      </c>
      <c r="O22" s="13">
        <v>130.46693300000001</v>
      </c>
      <c r="P22" s="13">
        <v>114.70053999999999</v>
      </c>
      <c r="Q22" s="13">
        <v>8.3322449999999986</v>
      </c>
      <c r="R22" s="13">
        <v>0.54278900000000008</v>
      </c>
      <c r="S22" s="13">
        <v>1.0243100000000001</v>
      </c>
      <c r="T22" s="15">
        <v>4.7201749999999993</v>
      </c>
      <c r="U22" s="16">
        <v>3.524143</v>
      </c>
      <c r="V22" s="16">
        <v>1.7674400000000001</v>
      </c>
      <c r="W22" s="16">
        <v>1.3867040000000002</v>
      </c>
      <c r="X22" s="16">
        <v>1.781423</v>
      </c>
      <c r="Y22" s="16">
        <v>1.500116</v>
      </c>
      <c r="Z22" s="16">
        <v>1.461897</v>
      </c>
      <c r="AA22" s="16">
        <v>0.75391300000000006</v>
      </c>
      <c r="AB22" s="16">
        <v>1.7845499999999999</v>
      </c>
      <c r="AC22" s="16">
        <v>0.36548700000000001</v>
      </c>
      <c r="AD22" s="17">
        <f t="shared" si="0"/>
        <v>5180.7042759999986</v>
      </c>
    </row>
    <row r="23" spans="1:30">
      <c r="A23" s="18" t="s">
        <v>31</v>
      </c>
      <c r="B23" s="18" t="s">
        <v>32</v>
      </c>
      <c r="C23" s="13">
        <v>435.01500799999997</v>
      </c>
      <c r="D23" s="13">
        <v>1618.342187</v>
      </c>
      <c r="E23" s="13">
        <v>1574.5380120000002</v>
      </c>
      <c r="F23" s="13">
        <v>1758.841729</v>
      </c>
      <c r="G23" s="13">
        <v>1972.3194140000001</v>
      </c>
      <c r="H23" s="13">
        <v>2557.2312919999999</v>
      </c>
      <c r="I23" s="13">
        <v>1513.7294800000002</v>
      </c>
      <c r="J23" s="13">
        <v>1240.665238</v>
      </c>
      <c r="K23" s="13">
        <v>1557.6856420000001</v>
      </c>
      <c r="L23" s="13">
        <v>1880.4977159999999</v>
      </c>
      <c r="M23" s="13">
        <v>1690.1285249999999</v>
      </c>
      <c r="N23" s="13">
        <v>1823.3854000000001</v>
      </c>
      <c r="O23" s="13">
        <v>1192.5815680000001</v>
      </c>
      <c r="P23" s="13">
        <v>1710.4678710000001</v>
      </c>
      <c r="Q23" s="13">
        <v>1749.8603269999999</v>
      </c>
      <c r="R23" s="13">
        <v>2136.2294250000004</v>
      </c>
      <c r="S23" s="13">
        <v>2627.4343960000006</v>
      </c>
      <c r="T23" s="15">
        <v>2797.9382229999997</v>
      </c>
      <c r="U23" s="16">
        <v>2921.3250399999997</v>
      </c>
      <c r="V23" s="16">
        <v>2811.0663749999999</v>
      </c>
      <c r="W23" s="16">
        <v>3256.4879550000005</v>
      </c>
      <c r="X23" s="16">
        <v>3187.3463559999996</v>
      </c>
      <c r="Y23" s="16">
        <v>2819.3788500000001</v>
      </c>
      <c r="Z23" s="16">
        <v>2751.1365900000001</v>
      </c>
      <c r="AA23" s="16">
        <v>2739.4324689999999</v>
      </c>
      <c r="AB23" s="16">
        <v>3396.6756569999998</v>
      </c>
      <c r="AC23" s="16">
        <v>4170.6336709999996</v>
      </c>
      <c r="AD23" s="17">
        <f t="shared" si="0"/>
        <v>59890.374416000006</v>
      </c>
    </row>
    <row r="24" spans="1:30">
      <c r="A24" s="18" t="s">
        <v>33</v>
      </c>
      <c r="B24" s="18" t="s">
        <v>34</v>
      </c>
      <c r="C24" s="13">
        <v>132.886</v>
      </c>
      <c r="D24" s="13">
        <v>527.04457200000002</v>
      </c>
      <c r="E24" s="13">
        <v>695.59476799999993</v>
      </c>
      <c r="F24" s="13">
        <v>748.60207700000001</v>
      </c>
      <c r="G24" s="13">
        <v>1127.5973320000001</v>
      </c>
      <c r="H24" s="13">
        <v>1245.5024329999999</v>
      </c>
      <c r="I24" s="13">
        <v>662.94236300000011</v>
      </c>
      <c r="J24" s="13">
        <v>673.65665999999999</v>
      </c>
      <c r="K24" s="13">
        <v>869.54922700000009</v>
      </c>
      <c r="L24" s="13">
        <v>808.4814530000001</v>
      </c>
      <c r="M24" s="13">
        <v>767.12199899999996</v>
      </c>
      <c r="N24" s="13">
        <v>868.60262299999999</v>
      </c>
      <c r="O24" s="13">
        <v>540.47147099999995</v>
      </c>
      <c r="P24" s="13">
        <v>1053.6137000000001</v>
      </c>
      <c r="Q24" s="13">
        <v>885.50398299999995</v>
      </c>
      <c r="R24" s="13">
        <v>1157.6767410000002</v>
      </c>
      <c r="S24" s="13">
        <v>1361.8057939999999</v>
      </c>
      <c r="T24" s="15">
        <v>1572.2706149999999</v>
      </c>
      <c r="U24" s="16">
        <v>1617.5839080000001</v>
      </c>
      <c r="V24" s="16">
        <v>1909.544605</v>
      </c>
      <c r="W24" s="16">
        <v>1937.050751</v>
      </c>
      <c r="X24" s="16">
        <v>1951.2906750000002</v>
      </c>
      <c r="Y24" s="16">
        <v>2084.37853</v>
      </c>
      <c r="Z24" s="16">
        <v>2202.9093029999999</v>
      </c>
      <c r="AA24" s="16">
        <v>2435.0972510000001</v>
      </c>
      <c r="AB24" s="16">
        <v>285.72984600000001</v>
      </c>
      <c r="AC24" s="16">
        <v>272.32594499999999</v>
      </c>
      <c r="AD24" s="17">
        <f t="shared" si="0"/>
        <v>30394.834624999996</v>
      </c>
    </row>
    <row r="25" spans="1:30">
      <c r="A25" s="18" t="s">
        <v>35</v>
      </c>
      <c r="B25" s="18" t="s">
        <v>36</v>
      </c>
      <c r="C25" s="13">
        <v>1262.654976</v>
      </c>
      <c r="D25" s="13">
        <v>4497.8921499999997</v>
      </c>
      <c r="E25" s="13">
        <v>6490.1331850000006</v>
      </c>
      <c r="F25" s="13">
        <v>8069.0913810000011</v>
      </c>
      <c r="G25" s="13">
        <v>10556.801165000003</v>
      </c>
      <c r="H25" s="13">
        <v>12842.137240000002</v>
      </c>
      <c r="I25" s="13">
        <v>14112.376873999998</v>
      </c>
      <c r="J25" s="13">
        <v>13072.2219</v>
      </c>
      <c r="K25" s="13">
        <v>14224.401088999999</v>
      </c>
      <c r="L25" s="13">
        <v>14768.768066000001</v>
      </c>
      <c r="M25" s="13">
        <v>12417.568973999996</v>
      </c>
      <c r="N25" s="13">
        <v>13072.548256999999</v>
      </c>
      <c r="O25" s="13">
        <v>12259.677903999998</v>
      </c>
      <c r="P25" s="13">
        <v>11140.83237</v>
      </c>
      <c r="Q25" s="13">
        <v>11049.100060000001</v>
      </c>
      <c r="R25" s="13">
        <v>16728.962686999992</v>
      </c>
      <c r="S25" s="13">
        <v>19591.842713999995</v>
      </c>
      <c r="T25" s="15">
        <v>22123.199454000001</v>
      </c>
      <c r="U25" s="16">
        <v>20957.710303999997</v>
      </c>
      <c r="V25" s="16">
        <v>24145.313330000001</v>
      </c>
      <c r="W25" s="16">
        <v>22169.972669000002</v>
      </c>
      <c r="X25" s="16">
        <v>24158.808331</v>
      </c>
      <c r="Y25" s="16">
        <v>26529.249316999994</v>
      </c>
      <c r="Z25" s="16">
        <v>32751.573250999998</v>
      </c>
      <c r="AA25" s="16">
        <v>35316.586137999991</v>
      </c>
      <c r="AB25" s="16">
        <v>35473.932585999995</v>
      </c>
      <c r="AC25" s="16">
        <v>37332.13195000001</v>
      </c>
      <c r="AD25" s="17">
        <f t="shared" si="0"/>
        <v>477115.48832199996</v>
      </c>
    </row>
    <row r="26" spans="1:30">
      <c r="A26" s="18" t="s">
        <v>37</v>
      </c>
      <c r="B26" s="18" t="s">
        <v>38</v>
      </c>
      <c r="C26" s="13">
        <v>155.52199999999999</v>
      </c>
      <c r="D26" s="13">
        <v>171.61004999999997</v>
      </c>
      <c r="E26" s="13">
        <v>228.47310300000004</v>
      </c>
      <c r="F26" s="13">
        <v>183.73178499999995</v>
      </c>
      <c r="G26" s="13">
        <v>217.44471699999997</v>
      </c>
      <c r="H26" s="13">
        <v>262.50008300000002</v>
      </c>
      <c r="I26" s="13">
        <v>234.43560499999995</v>
      </c>
      <c r="J26" s="13">
        <v>213.56404900000001</v>
      </c>
      <c r="K26" s="13">
        <v>176.94749799999997</v>
      </c>
      <c r="L26" s="13">
        <v>398.05836700000003</v>
      </c>
      <c r="M26" s="13">
        <v>482.92341199999998</v>
      </c>
      <c r="N26" s="13">
        <v>374.24680799999999</v>
      </c>
      <c r="O26" s="13">
        <v>348.79895899999997</v>
      </c>
      <c r="P26" s="13">
        <v>246.70471999999998</v>
      </c>
      <c r="Q26" s="13">
        <v>213.51599499999995</v>
      </c>
      <c r="R26" s="13">
        <v>217.504119</v>
      </c>
      <c r="S26" s="13">
        <v>178.07550600000002</v>
      </c>
      <c r="T26" s="15">
        <v>160.96415800000005</v>
      </c>
      <c r="U26" s="16">
        <v>163.54604400000002</v>
      </c>
      <c r="V26" s="16">
        <v>52.899628</v>
      </c>
      <c r="W26" s="16">
        <v>43.505369000000002</v>
      </c>
      <c r="X26" s="16">
        <v>20.795354000000003</v>
      </c>
      <c r="Y26" s="16">
        <v>13.490361999999999</v>
      </c>
      <c r="Z26" s="16">
        <v>23.403813</v>
      </c>
      <c r="AA26" s="16">
        <v>1.4676090000000002</v>
      </c>
      <c r="AB26" s="16">
        <v>5.8523490000000002</v>
      </c>
      <c r="AC26" s="16">
        <v>3.094E-3</v>
      </c>
      <c r="AD26" s="17">
        <f t="shared" si="0"/>
        <v>4789.9845559999985</v>
      </c>
    </row>
    <row r="27" spans="1:30">
      <c r="A27" s="18" t="s">
        <v>39</v>
      </c>
      <c r="B27" s="18" t="s">
        <v>40</v>
      </c>
      <c r="C27" s="13">
        <v>11.098000000000001</v>
      </c>
      <c r="D27" s="13">
        <v>18.463756999999998</v>
      </c>
      <c r="E27" s="13">
        <v>17.603759</v>
      </c>
      <c r="F27" s="13">
        <v>28.444413000000001</v>
      </c>
      <c r="G27" s="13">
        <v>49.631468999999996</v>
      </c>
      <c r="H27" s="13">
        <v>144.381865</v>
      </c>
      <c r="I27" s="13">
        <v>138.51701500000001</v>
      </c>
      <c r="J27" s="13">
        <v>69.842661000000007</v>
      </c>
      <c r="K27" s="13">
        <v>62.336083000000002</v>
      </c>
      <c r="L27" s="13">
        <v>111.538157</v>
      </c>
      <c r="M27" s="13">
        <v>156.60606799999999</v>
      </c>
      <c r="N27" s="13">
        <v>255.17348700000002</v>
      </c>
      <c r="O27" s="13">
        <v>248.82481399999998</v>
      </c>
      <c r="P27" s="13">
        <v>351.74109599999997</v>
      </c>
      <c r="Q27" s="13">
        <v>249.71039200000001</v>
      </c>
      <c r="R27" s="13">
        <v>334.627882</v>
      </c>
      <c r="S27" s="13">
        <v>385.64933300000001</v>
      </c>
      <c r="T27" s="15">
        <v>411.18197700000002</v>
      </c>
      <c r="U27" s="16">
        <v>490.64694500000002</v>
      </c>
      <c r="V27" s="16">
        <v>483.18516899999997</v>
      </c>
      <c r="W27" s="16">
        <v>472.71295400000002</v>
      </c>
      <c r="X27" s="16">
        <v>594.44985400000007</v>
      </c>
      <c r="Y27" s="16">
        <v>654.85067900000001</v>
      </c>
      <c r="Z27" s="16">
        <v>791.43577900000003</v>
      </c>
      <c r="AA27" s="16">
        <v>819.989195</v>
      </c>
      <c r="AB27" s="16">
        <v>731.83408400000008</v>
      </c>
      <c r="AC27" s="16">
        <v>1138.8412269999999</v>
      </c>
      <c r="AD27" s="17">
        <f t="shared" si="0"/>
        <v>9223.3181140000015</v>
      </c>
    </row>
    <row r="28" spans="1:30">
      <c r="A28" s="18" t="s">
        <v>41</v>
      </c>
      <c r="B28" s="18" t="s">
        <v>42</v>
      </c>
      <c r="C28" s="13">
        <v>71.639999999999986</v>
      </c>
      <c r="D28" s="13">
        <v>75.014926000000003</v>
      </c>
      <c r="E28" s="13">
        <v>101.301833</v>
      </c>
      <c r="F28" s="13">
        <v>123.785509</v>
      </c>
      <c r="G28" s="13">
        <v>123.02227999999995</v>
      </c>
      <c r="H28" s="13">
        <v>126.79596399999997</v>
      </c>
      <c r="I28" s="13">
        <v>162.32400899999999</v>
      </c>
      <c r="J28" s="13">
        <v>151.92170899999996</v>
      </c>
      <c r="K28" s="13">
        <v>163.64125299999998</v>
      </c>
      <c r="L28" s="13">
        <v>174.775553</v>
      </c>
      <c r="M28" s="13">
        <v>166.44737600000002</v>
      </c>
      <c r="N28" s="13">
        <v>185.90852899999999</v>
      </c>
      <c r="O28" s="13">
        <v>237.40889200000001</v>
      </c>
      <c r="P28" s="13">
        <v>438.93201500000004</v>
      </c>
      <c r="Q28" s="13">
        <v>342.11550000000005</v>
      </c>
      <c r="R28" s="13">
        <v>417.53983999999997</v>
      </c>
      <c r="S28" s="13">
        <v>461.13181600000007</v>
      </c>
      <c r="T28" s="15">
        <v>638.9852259999999</v>
      </c>
      <c r="U28" s="16">
        <v>789.89659899999992</v>
      </c>
      <c r="V28" s="16">
        <v>713.70953599999996</v>
      </c>
      <c r="W28" s="16">
        <v>733.70486399999993</v>
      </c>
      <c r="X28" s="16">
        <v>1016.535159</v>
      </c>
      <c r="Y28" s="16">
        <v>1341.7893880000001</v>
      </c>
      <c r="Z28" s="16">
        <v>1550.4559700000002</v>
      </c>
      <c r="AA28" s="16">
        <v>1399.1782499999999</v>
      </c>
      <c r="AB28" s="16">
        <v>1178.8654650000003</v>
      </c>
      <c r="AC28" s="16">
        <v>1288.1036679999997</v>
      </c>
      <c r="AD28" s="17">
        <f t="shared" si="0"/>
        <v>14174.931129000002</v>
      </c>
    </row>
    <row r="29" spans="1:30">
      <c r="A29" s="18" t="s">
        <v>43</v>
      </c>
      <c r="B29" s="18" t="s">
        <v>44</v>
      </c>
      <c r="C29" s="13">
        <v>198.13900000000001</v>
      </c>
      <c r="D29" s="13">
        <v>274.54561399999994</v>
      </c>
      <c r="E29" s="13">
        <v>295.98379499999999</v>
      </c>
      <c r="F29" s="13">
        <v>467.68647299999998</v>
      </c>
      <c r="G29" s="13">
        <v>481.20200299999993</v>
      </c>
      <c r="H29" s="13">
        <v>576.90288899999996</v>
      </c>
      <c r="I29" s="13">
        <v>565.32030100000009</v>
      </c>
      <c r="J29" s="13">
        <v>511.83693899999997</v>
      </c>
      <c r="K29" s="13">
        <v>461.08110300000004</v>
      </c>
      <c r="L29" s="13">
        <v>389.45805399999995</v>
      </c>
      <c r="M29" s="13">
        <v>314.6030780000001</v>
      </c>
      <c r="N29" s="13">
        <v>379.77463299999994</v>
      </c>
      <c r="O29" s="13">
        <v>251.999922</v>
      </c>
      <c r="P29" s="13">
        <v>991.40797300000008</v>
      </c>
      <c r="Q29" s="13">
        <v>711.95450099999994</v>
      </c>
      <c r="R29" s="13">
        <v>726.81799399999989</v>
      </c>
      <c r="S29" s="13">
        <v>678.09921499999984</v>
      </c>
      <c r="T29" s="15">
        <v>886.34525900000017</v>
      </c>
      <c r="U29" s="16">
        <v>979.65747199999998</v>
      </c>
      <c r="V29" s="16">
        <v>917.67081899999994</v>
      </c>
      <c r="W29" s="16">
        <v>1094.0704900000001</v>
      </c>
      <c r="X29" s="16">
        <v>821.21811799999978</v>
      </c>
      <c r="Y29" s="16">
        <v>830.48231699999997</v>
      </c>
      <c r="Z29" s="16">
        <v>942.36875099999986</v>
      </c>
      <c r="AA29" s="16">
        <v>818.01695199999995</v>
      </c>
      <c r="AB29" s="16">
        <v>235.15525600000001</v>
      </c>
      <c r="AC29" s="16">
        <v>234.25658900000002</v>
      </c>
      <c r="AD29" s="17">
        <f t="shared" si="0"/>
        <v>16036.055509999998</v>
      </c>
    </row>
    <row r="30" spans="1:30">
      <c r="A30" s="18" t="s">
        <v>45</v>
      </c>
      <c r="B30" s="18" t="s">
        <v>46</v>
      </c>
      <c r="C30" s="13">
        <v>532.85</v>
      </c>
      <c r="D30" s="13">
        <v>783.38983300000018</v>
      </c>
      <c r="E30" s="13">
        <v>1046.607293</v>
      </c>
      <c r="F30" s="13">
        <v>1213.9925349999999</v>
      </c>
      <c r="G30" s="13">
        <v>1379.9892479999999</v>
      </c>
      <c r="H30" s="13">
        <v>1688.689678</v>
      </c>
      <c r="I30" s="13">
        <v>1840.8808900000001</v>
      </c>
      <c r="J30" s="13">
        <v>2142.521839</v>
      </c>
      <c r="K30" s="13">
        <v>2645.3889580000005</v>
      </c>
      <c r="L30" s="13">
        <v>2989.0995370000005</v>
      </c>
      <c r="M30" s="13">
        <v>3742.953226000001</v>
      </c>
      <c r="N30" s="13">
        <v>3967.5534650000009</v>
      </c>
      <c r="O30" s="13">
        <v>4450.7358199999999</v>
      </c>
      <c r="P30" s="13">
        <v>4905.2126090000011</v>
      </c>
      <c r="Q30" s="13">
        <v>4913.0221309999997</v>
      </c>
      <c r="R30" s="13">
        <v>5602.5979110000017</v>
      </c>
      <c r="S30" s="13">
        <v>5881.0958299999993</v>
      </c>
      <c r="T30" s="15">
        <v>6056.6078899999993</v>
      </c>
      <c r="U30" s="16">
        <v>6562.7388689999989</v>
      </c>
      <c r="V30" s="16">
        <v>6882.7243719999979</v>
      </c>
      <c r="W30" s="16">
        <v>7476.8619500000004</v>
      </c>
      <c r="X30" s="16">
        <v>8355.688204</v>
      </c>
      <c r="Y30" s="16">
        <v>8669.5666380000021</v>
      </c>
      <c r="Z30" s="16">
        <v>9700.5748140000014</v>
      </c>
      <c r="AA30" s="16">
        <v>9545.8228470000013</v>
      </c>
      <c r="AB30" s="16">
        <v>10172.330299000001</v>
      </c>
      <c r="AC30" s="16">
        <v>11107.532329</v>
      </c>
      <c r="AD30" s="17">
        <f t="shared" si="0"/>
        <v>134257.02901500004</v>
      </c>
    </row>
    <row r="31" spans="1:30">
      <c r="A31" s="18" t="s">
        <v>47</v>
      </c>
      <c r="B31" s="18" t="s">
        <v>48</v>
      </c>
      <c r="C31" s="13">
        <v>36.923000000000002</v>
      </c>
      <c r="D31" s="13">
        <v>36.966361999999997</v>
      </c>
      <c r="E31" s="13">
        <v>43.488393999999992</v>
      </c>
      <c r="F31" s="13">
        <v>53.921959999999999</v>
      </c>
      <c r="G31" s="13">
        <v>65.498443000000009</v>
      </c>
      <c r="H31" s="13">
        <v>88.542474999999982</v>
      </c>
      <c r="I31" s="13">
        <v>126.49720900000001</v>
      </c>
      <c r="J31" s="13">
        <v>112.46946</v>
      </c>
      <c r="K31" s="13">
        <v>137.08881800000003</v>
      </c>
      <c r="L31" s="13">
        <v>203.60035100000005</v>
      </c>
      <c r="M31" s="13">
        <v>121.745079</v>
      </c>
      <c r="N31" s="13">
        <v>182.54081199999996</v>
      </c>
      <c r="O31" s="13">
        <v>214.90883200000005</v>
      </c>
      <c r="P31" s="13">
        <v>133.60000499999998</v>
      </c>
      <c r="Q31" s="13">
        <v>140.51452600000002</v>
      </c>
      <c r="R31" s="13">
        <v>140.277263</v>
      </c>
      <c r="S31" s="13">
        <v>131.08991400000002</v>
      </c>
      <c r="T31" s="15">
        <v>121.28053799999999</v>
      </c>
      <c r="U31" s="16">
        <v>118.03160500000004</v>
      </c>
      <c r="V31" s="16">
        <v>121.259811</v>
      </c>
      <c r="W31" s="16">
        <v>117.57502799999999</v>
      </c>
      <c r="X31" s="16">
        <v>111.37434699999999</v>
      </c>
      <c r="Y31" s="16">
        <v>100.94913699999999</v>
      </c>
      <c r="Z31" s="16">
        <v>115.12829000000001</v>
      </c>
      <c r="AA31" s="16">
        <v>93.901447999999988</v>
      </c>
      <c r="AB31" s="16">
        <v>91.672619999999995</v>
      </c>
      <c r="AC31" s="16">
        <v>103.98676100000003</v>
      </c>
      <c r="AD31" s="17">
        <f t="shared" si="0"/>
        <v>3064.8324880000005</v>
      </c>
    </row>
    <row r="32" spans="1:30">
      <c r="A32" s="18" t="s">
        <v>49</v>
      </c>
      <c r="B32" s="18" t="s">
        <v>50</v>
      </c>
      <c r="C32" s="13">
        <v>7.9680000000000009</v>
      </c>
      <c r="D32" s="13">
        <v>9.2297989999999999</v>
      </c>
      <c r="E32" s="13">
        <v>11.23441</v>
      </c>
      <c r="F32" s="13">
        <v>11.140355999999999</v>
      </c>
      <c r="G32" s="13">
        <v>11.192466</v>
      </c>
      <c r="H32" s="13">
        <v>9.6743850000000009</v>
      </c>
      <c r="I32" s="13">
        <v>10.545193000000001</v>
      </c>
      <c r="J32" s="13">
        <v>17.671139999999998</v>
      </c>
      <c r="K32" s="13">
        <v>15.312582999999998</v>
      </c>
      <c r="L32" s="13">
        <v>16.403252999999999</v>
      </c>
      <c r="M32" s="13">
        <v>17.352953000000003</v>
      </c>
      <c r="N32" s="13">
        <v>17.75488</v>
      </c>
      <c r="O32" s="13">
        <v>14.067637000000001</v>
      </c>
      <c r="P32" s="13">
        <v>16.560579000000001</v>
      </c>
      <c r="Q32" s="13">
        <v>13.529215000000001</v>
      </c>
      <c r="R32" s="13">
        <v>16.148471999999998</v>
      </c>
      <c r="S32" s="13">
        <v>16.982742000000002</v>
      </c>
      <c r="T32" s="15">
        <v>23.995048999999998</v>
      </c>
      <c r="U32" s="16">
        <v>27.049278000000001</v>
      </c>
      <c r="V32" s="16">
        <v>24.659476999999999</v>
      </c>
      <c r="W32" s="16">
        <v>24.407724999999999</v>
      </c>
      <c r="X32" s="16">
        <v>24.209023999999999</v>
      </c>
      <c r="Y32" s="16">
        <v>22.914543999999999</v>
      </c>
      <c r="Z32" s="16">
        <v>21.940116</v>
      </c>
      <c r="AA32" s="16">
        <v>20.894528000000001</v>
      </c>
      <c r="AB32" s="16">
        <v>27.948784000000003</v>
      </c>
      <c r="AC32" s="16">
        <v>28.635458</v>
      </c>
      <c r="AD32" s="17">
        <f t="shared" si="0"/>
        <v>479.42204599999991</v>
      </c>
    </row>
    <row r="33" spans="1:31">
      <c r="A33" s="18" t="s">
        <v>51</v>
      </c>
      <c r="B33" s="18" t="s">
        <v>52</v>
      </c>
      <c r="C33" s="13">
        <v>424.37599999999998</v>
      </c>
      <c r="D33" s="13">
        <v>626.00862800000004</v>
      </c>
      <c r="E33" s="13">
        <v>972.54833099999985</v>
      </c>
      <c r="F33" s="13">
        <v>1313.591549</v>
      </c>
      <c r="G33" s="13">
        <v>1575.5484789999996</v>
      </c>
      <c r="H33" s="13">
        <v>1876.7559670000003</v>
      </c>
      <c r="I33" s="13">
        <v>2235.6318719999995</v>
      </c>
      <c r="J33" s="13">
        <v>2293.9562589999996</v>
      </c>
      <c r="K33" s="13">
        <v>2188.6641060000002</v>
      </c>
      <c r="L33" s="13">
        <v>2440.754586</v>
      </c>
      <c r="M33" s="13">
        <v>3345.3700330000001</v>
      </c>
      <c r="N33" s="13">
        <v>4040.9289749999994</v>
      </c>
      <c r="O33" s="13">
        <v>3676.997284</v>
      </c>
      <c r="P33" s="13">
        <v>3781.5616090000008</v>
      </c>
      <c r="Q33" s="13">
        <v>3137.6909949999995</v>
      </c>
      <c r="R33" s="13">
        <v>4021.7219069999996</v>
      </c>
      <c r="S33" s="13">
        <v>4466.7489609999984</v>
      </c>
      <c r="T33" s="15">
        <v>4928.8907400000007</v>
      </c>
      <c r="U33" s="16">
        <v>5395.6457839999994</v>
      </c>
      <c r="V33" s="16">
        <v>6107.7969059999996</v>
      </c>
      <c r="W33" s="16">
        <v>6149.5306999999984</v>
      </c>
      <c r="X33" s="16">
        <v>6307.1012360000013</v>
      </c>
      <c r="Y33" s="16">
        <v>6816.2491180000006</v>
      </c>
      <c r="Z33" s="16">
        <v>7124.5538879999995</v>
      </c>
      <c r="AA33" s="16">
        <v>7184.9316889999991</v>
      </c>
      <c r="AB33" s="16">
        <v>6176.4546100000025</v>
      </c>
      <c r="AC33" s="16">
        <v>6250.9740549999988</v>
      </c>
      <c r="AD33" s="17">
        <f t="shared" si="0"/>
        <v>104860.98426699999</v>
      </c>
    </row>
    <row r="34" spans="1:31">
      <c r="A34" s="18"/>
      <c r="B34" s="18" t="s">
        <v>53</v>
      </c>
      <c r="C34" s="13">
        <v>15185.841064</v>
      </c>
      <c r="D34" s="13">
        <v>25963.033460999995</v>
      </c>
      <c r="E34" s="13">
        <v>32395.078741000005</v>
      </c>
      <c r="F34" s="13">
        <v>36539.01905499999</v>
      </c>
      <c r="G34" s="13">
        <v>44789.659044999993</v>
      </c>
      <c r="H34" s="13">
        <v>57141.500157000009</v>
      </c>
      <c r="I34" s="13">
        <v>52932.728395999999</v>
      </c>
      <c r="J34" s="13">
        <v>49857.757126000004</v>
      </c>
      <c r="K34" s="13">
        <v>49851.939757</v>
      </c>
      <c r="L34" s="13">
        <v>58233.013703000004</v>
      </c>
      <c r="M34" s="13">
        <v>63309.058758999978</v>
      </c>
      <c r="N34" s="13">
        <v>71442.59749900001</v>
      </c>
      <c r="O34" s="13">
        <v>74202.496352999995</v>
      </c>
      <c r="P34" s="13">
        <v>81936.547181999995</v>
      </c>
      <c r="Q34" s="13">
        <v>69108.864507000006</v>
      </c>
      <c r="R34" s="13">
        <v>83909.58879899999</v>
      </c>
      <c r="S34" s="13">
        <v>84305.59626099997</v>
      </c>
      <c r="T34" s="13">
        <v>91049.894815000021</v>
      </c>
      <c r="U34" s="13">
        <v>93114.086179999998</v>
      </c>
      <c r="V34" s="13">
        <v>96621.072281000015</v>
      </c>
      <c r="W34" s="13">
        <v>96506.976144000029</v>
      </c>
      <c r="X34" s="13">
        <v>93744.595033000049</v>
      </c>
      <c r="Y34" s="13">
        <v>100855.36156300004</v>
      </c>
      <c r="Z34" s="13">
        <v>106301.77682799999</v>
      </c>
      <c r="AA34" s="16">
        <v>104226.753232</v>
      </c>
      <c r="AB34" s="16">
        <v>102759.66779300003</v>
      </c>
      <c r="AC34" s="16">
        <v>110605.76935799996</v>
      </c>
      <c r="AD34" s="17">
        <f t="shared" si="0"/>
        <v>1946890.2730920003</v>
      </c>
    </row>
    <row r="35" spans="1:31" ht="14" thickBot="1">
      <c r="A35" s="6"/>
      <c r="B35" s="19"/>
      <c r="C35" s="20"/>
      <c r="D35" s="20"/>
      <c r="E35" s="20"/>
      <c r="F35" s="20"/>
      <c r="G35" s="20"/>
      <c r="H35" s="20"/>
      <c r="I35" s="20"/>
      <c r="J35" s="20"/>
      <c r="K35" s="20"/>
      <c r="L35" s="20"/>
      <c r="M35" s="20"/>
      <c r="N35" s="20"/>
      <c r="O35" s="20"/>
      <c r="P35" s="20"/>
      <c r="Q35" s="20"/>
      <c r="R35" s="21"/>
      <c r="S35" s="21"/>
      <c r="T35" s="21"/>
      <c r="U35" s="21"/>
      <c r="V35" s="21"/>
      <c r="W35" s="21"/>
      <c r="X35" s="21"/>
      <c r="Y35" s="21"/>
      <c r="Z35" s="21"/>
      <c r="AA35" s="21"/>
      <c r="AB35" s="21"/>
      <c r="AC35" s="21"/>
      <c r="AD35" s="21"/>
      <c r="AE35" s="22"/>
    </row>
    <row r="36" spans="1:31" ht="14" thickTop="1">
      <c r="B36" s="23"/>
      <c r="C36" s="24"/>
      <c r="D36" s="24"/>
      <c r="E36" s="24"/>
      <c r="F36" s="24"/>
      <c r="G36" s="24"/>
      <c r="H36" s="24"/>
      <c r="I36" s="24"/>
      <c r="J36" s="24"/>
      <c r="K36" s="24"/>
      <c r="L36" s="17"/>
      <c r="M36" s="17"/>
      <c r="N36" s="17"/>
      <c r="O36" s="17"/>
      <c r="P36" s="17"/>
      <c r="Q36" s="17"/>
      <c r="R36" s="17"/>
      <c r="S36" s="17"/>
      <c r="T36" s="17"/>
      <c r="U36" s="17"/>
      <c r="V36" s="17"/>
      <c r="W36" s="17"/>
      <c r="X36" s="17"/>
      <c r="Y36" s="17"/>
      <c r="Z36" s="17" t="s">
        <v>54</v>
      </c>
      <c r="AA36" s="17"/>
      <c r="AB36" s="17"/>
      <c r="AC36" s="17"/>
    </row>
    <row r="37" spans="1:31" ht="14" thickBot="1">
      <c r="A37" s="6"/>
      <c r="B37" s="25"/>
      <c r="C37" s="137" t="s">
        <v>55</v>
      </c>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row>
    <row r="38" spans="1:31" ht="14" thickTop="1">
      <c r="B38" s="26"/>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row>
    <row r="39" spans="1:31">
      <c r="A39" s="12" t="s">
        <v>3</v>
      </c>
      <c r="B39" s="12" t="s">
        <v>4</v>
      </c>
      <c r="C39" s="24">
        <f>C9/C$34*100</f>
        <v>0.23347406212521651</v>
      </c>
      <c r="D39" s="24">
        <f t="shared" ref="D39:AD48" si="1">D9/D$34*100</f>
        <v>0.5290657742529804</v>
      </c>
      <c r="E39" s="24">
        <f t="shared" si="1"/>
        <v>0.35620854304007138</v>
      </c>
      <c r="F39" s="24">
        <f t="shared" si="1"/>
        <v>0.36880795786322473</v>
      </c>
      <c r="G39" s="24">
        <f t="shared" si="1"/>
        <v>0.27016588779661255</v>
      </c>
      <c r="H39" s="24">
        <f t="shared" si="1"/>
        <v>0.24477676052553834</v>
      </c>
      <c r="I39" s="24">
        <f t="shared" si="1"/>
        <v>0.41401976176342509</v>
      </c>
      <c r="J39" s="24">
        <f t="shared" si="1"/>
        <v>0.35210186763185447</v>
      </c>
      <c r="K39" s="24">
        <f t="shared" si="1"/>
        <v>0.18243824501779654</v>
      </c>
      <c r="L39" s="24">
        <f t="shared" si="1"/>
        <v>0.10712256164201635</v>
      </c>
      <c r="M39" s="24">
        <f t="shared" si="1"/>
        <v>8.6380137490554315E-2</v>
      </c>
      <c r="N39" s="24">
        <f t="shared" si="1"/>
        <v>0.19597454586104562</v>
      </c>
      <c r="O39" s="24">
        <f t="shared" si="1"/>
        <v>6.9962581518864392E-2</v>
      </c>
      <c r="P39" s="24">
        <f t="shared" si="1"/>
        <v>1.0478689443587101</v>
      </c>
      <c r="Q39" s="24">
        <f t="shared" si="1"/>
        <v>0.9058672797851991</v>
      </c>
      <c r="R39" s="24">
        <f t="shared" si="1"/>
        <v>0.75494037101937206</v>
      </c>
      <c r="S39" s="24">
        <f t="shared" si="1"/>
        <v>0.6992286231806174</v>
      </c>
      <c r="T39" s="24">
        <f t="shared" si="1"/>
        <v>0.86839590491184226</v>
      </c>
      <c r="U39" s="24">
        <f t="shared" si="1"/>
        <v>0.98129101029212285</v>
      </c>
      <c r="V39" s="24">
        <f t="shared" si="1"/>
        <v>0.85111113092222535</v>
      </c>
      <c r="W39" s="24">
        <f t="shared" si="1"/>
        <v>1.0372097417148556</v>
      </c>
      <c r="X39" s="24">
        <f t="shared" si="1"/>
        <v>0.76625801385896919</v>
      </c>
      <c r="Y39" s="24">
        <f t="shared" si="1"/>
        <v>0.68852036246603698</v>
      </c>
      <c r="Z39" s="24">
        <f t="shared" si="1"/>
        <v>0.74170606129729555</v>
      </c>
      <c r="AA39" s="24">
        <f t="shared" si="1"/>
        <v>0.63889550077201618</v>
      </c>
      <c r="AB39" s="24">
        <f t="shared" si="1"/>
        <v>0.58566275847866867</v>
      </c>
      <c r="AC39" s="24">
        <f t="shared" si="1"/>
        <v>0.40222041452471718</v>
      </c>
      <c r="AD39" s="24">
        <f t="shared" si="1"/>
        <v>0.59723843478520167</v>
      </c>
    </row>
    <row r="40" spans="1:31">
      <c r="A40" s="18" t="s">
        <v>5</v>
      </c>
      <c r="B40" s="18" t="s">
        <v>6</v>
      </c>
      <c r="C40" s="24">
        <f t="shared" ref="C40:R64" si="2">C10/C$34*100</f>
        <v>17.464123355584725</v>
      </c>
      <c r="D40" s="24">
        <f t="shared" si="2"/>
        <v>14.753422028877461</v>
      </c>
      <c r="E40" s="24">
        <f t="shared" si="2"/>
        <v>15.331081216710412</v>
      </c>
      <c r="F40" s="24">
        <f t="shared" si="2"/>
        <v>15.984769235891024</v>
      </c>
      <c r="G40" s="24">
        <f t="shared" si="2"/>
        <v>16.872385925973283</v>
      </c>
      <c r="H40" s="24">
        <f t="shared" si="2"/>
        <v>21.395084966984964</v>
      </c>
      <c r="I40" s="24">
        <f t="shared" si="2"/>
        <v>21.717968892509834</v>
      </c>
      <c r="J40" s="24">
        <f t="shared" si="2"/>
        <v>19.420029578407956</v>
      </c>
      <c r="K40" s="24">
        <f t="shared" si="2"/>
        <v>16.753891763714627</v>
      </c>
      <c r="L40" s="24">
        <f t="shared" si="2"/>
        <v>18.486740893929376</v>
      </c>
      <c r="M40" s="24">
        <f t="shared" si="2"/>
        <v>19.873322907697474</v>
      </c>
      <c r="N40" s="24">
        <f t="shared" si="2"/>
        <v>19.593599972615682</v>
      </c>
      <c r="O40" s="24">
        <f t="shared" si="2"/>
        <v>16.385954217978846</v>
      </c>
      <c r="P40" s="24">
        <f t="shared" si="2"/>
        <v>27.24315000535411</v>
      </c>
      <c r="Q40" s="24">
        <f t="shared" si="2"/>
        <v>28.547724638134746</v>
      </c>
      <c r="R40" s="24">
        <f t="shared" si="2"/>
        <v>26.702265022024545</v>
      </c>
      <c r="S40" s="24">
        <f t="shared" si="1"/>
        <v>23.774355756821805</v>
      </c>
      <c r="T40" s="24">
        <f t="shared" si="1"/>
        <v>24.115246738739462</v>
      </c>
      <c r="U40" s="24">
        <f t="shared" si="1"/>
        <v>24.963318568219663</v>
      </c>
      <c r="V40" s="24">
        <f t="shared" si="1"/>
        <v>21.530145480584498</v>
      </c>
      <c r="W40" s="24">
        <f t="shared" si="1"/>
        <v>22.044356170952991</v>
      </c>
      <c r="X40" s="24">
        <f t="shared" si="1"/>
        <v>22.810528895529945</v>
      </c>
      <c r="Y40" s="24">
        <f t="shared" si="1"/>
        <v>24.339417956145212</v>
      </c>
      <c r="Z40" s="24">
        <f t="shared" si="1"/>
        <v>21.244354480113998</v>
      </c>
      <c r="AA40" s="24">
        <f t="shared" si="1"/>
        <v>17.239280992476917</v>
      </c>
      <c r="AB40" s="24">
        <f t="shared" si="1"/>
        <v>15.110789122323093</v>
      </c>
      <c r="AC40" s="24">
        <f t="shared" si="1"/>
        <v>14.170109270042703</v>
      </c>
      <c r="AD40" s="24">
        <f t="shared" si="1"/>
        <v>20.831579174253491</v>
      </c>
    </row>
    <row r="41" spans="1:31">
      <c r="A41" s="18" t="s">
        <v>7</v>
      </c>
      <c r="B41" s="18" t="s">
        <v>8</v>
      </c>
      <c r="C41" s="24">
        <f t="shared" si="2"/>
        <v>20.617514609857899</v>
      </c>
      <c r="D41" s="24">
        <f t="shared" si="1"/>
        <v>25.928661040753116</v>
      </c>
      <c r="E41" s="24">
        <f t="shared" si="1"/>
        <v>24.858138183217815</v>
      </c>
      <c r="F41" s="24">
        <f t="shared" si="1"/>
        <v>25.572757596297222</v>
      </c>
      <c r="G41" s="24">
        <f t="shared" si="1"/>
        <v>23.615676731035048</v>
      </c>
      <c r="H41" s="24">
        <f t="shared" si="1"/>
        <v>20.376005864406206</v>
      </c>
      <c r="I41" s="24">
        <f t="shared" si="1"/>
        <v>20.307701480228836</v>
      </c>
      <c r="J41" s="24">
        <f t="shared" si="1"/>
        <v>22.486367079584376</v>
      </c>
      <c r="K41" s="24">
        <f t="shared" si="1"/>
        <v>20.115954369843518</v>
      </c>
      <c r="L41" s="24">
        <f t="shared" si="1"/>
        <v>21.242236058895113</v>
      </c>
      <c r="M41" s="24">
        <f t="shared" si="1"/>
        <v>24.079158377683012</v>
      </c>
      <c r="N41" s="24">
        <f t="shared" si="1"/>
        <v>30.076739627644088</v>
      </c>
      <c r="O41" s="24">
        <f t="shared" si="1"/>
        <v>32.779709587245726</v>
      </c>
      <c r="P41" s="24">
        <f t="shared" si="1"/>
        <v>31.75336091745346</v>
      </c>
      <c r="Q41" s="24">
        <f t="shared" si="1"/>
        <v>29.171998250612202</v>
      </c>
      <c r="R41" s="24">
        <f t="shared" si="1"/>
        <v>27.621513972043459</v>
      </c>
      <c r="S41" s="24">
        <f t="shared" si="1"/>
        <v>25.572860882514654</v>
      </c>
      <c r="T41" s="24">
        <f t="shared" si="1"/>
        <v>23.30397993881526</v>
      </c>
      <c r="U41" s="24">
        <f t="shared" si="1"/>
        <v>22.608351967612041</v>
      </c>
      <c r="V41" s="24">
        <f t="shared" si="1"/>
        <v>22.008780260847573</v>
      </c>
      <c r="W41" s="24">
        <f t="shared" si="1"/>
        <v>21.843516068253273</v>
      </c>
      <c r="X41" s="24">
        <f t="shared" si="1"/>
        <v>18.514215595992816</v>
      </c>
      <c r="Y41" s="24">
        <f t="shared" si="1"/>
        <v>17.335669862309228</v>
      </c>
      <c r="Z41" s="24">
        <f t="shared" si="1"/>
        <v>15.569890169173947</v>
      </c>
      <c r="AA41" s="24">
        <f t="shared" si="1"/>
        <v>16.200628530963197</v>
      </c>
      <c r="AB41" s="24">
        <f t="shared" si="1"/>
        <v>14.655760913257737</v>
      </c>
      <c r="AC41" s="24">
        <f t="shared" si="1"/>
        <v>15.305378002667073</v>
      </c>
      <c r="AD41" s="24">
        <f t="shared" si="1"/>
        <v>22.12192102146518</v>
      </c>
    </row>
    <row r="42" spans="1:31">
      <c r="A42" s="18" t="s">
        <v>9</v>
      </c>
      <c r="B42" s="18" t="s">
        <v>10</v>
      </c>
      <c r="C42" s="24">
        <f t="shared" si="2"/>
        <v>2.8143452720123894</v>
      </c>
      <c r="D42" s="24">
        <f t="shared" si="1"/>
        <v>2.0129058601146639</v>
      </c>
      <c r="E42" s="24">
        <f t="shared" si="1"/>
        <v>1.408018185869425</v>
      </c>
      <c r="F42" s="24">
        <f t="shared" si="1"/>
        <v>1.414548691693114</v>
      </c>
      <c r="G42" s="24">
        <f t="shared" si="1"/>
        <v>1.2451173527346957</v>
      </c>
      <c r="H42" s="24">
        <f t="shared" si="1"/>
        <v>1.0581074741453604</v>
      </c>
      <c r="I42" s="24">
        <f t="shared" si="1"/>
        <v>1.0626971517351593</v>
      </c>
      <c r="J42" s="24">
        <f t="shared" si="1"/>
        <v>1.0889635260324806</v>
      </c>
      <c r="K42" s="24">
        <f t="shared" si="1"/>
        <v>1.1756219694895753</v>
      </c>
      <c r="L42" s="24">
        <f t="shared" si="1"/>
        <v>1.1309222228456852</v>
      </c>
      <c r="M42" s="24">
        <f t="shared" si="1"/>
        <v>0.9895574934778828</v>
      </c>
      <c r="N42" s="24">
        <f t="shared" si="1"/>
        <v>0.79197621420178599</v>
      </c>
      <c r="O42" s="24">
        <f t="shared" si="1"/>
        <v>0.3266647901532494</v>
      </c>
      <c r="P42" s="24">
        <f t="shared" si="1"/>
        <v>0.71390364631877312</v>
      </c>
      <c r="Q42" s="24">
        <f t="shared" si="1"/>
        <v>0.78386481656796625</v>
      </c>
      <c r="R42" s="24">
        <f t="shared" si="1"/>
        <v>0.76893702404568254</v>
      </c>
      <c r="S42" s="24">
        <f t="shared" si="1"/>
        <v>0.82740867028620935</v>
      </c>
      <c r="T42" s="24">
        <f t="shared" si="1"/>
        <v>0.32094672771863314</v>
      </c>
      <c r="U42" s="24">
        <f t="shared" si="1"/>
        <v>0.25221605305346728</v>
      </c>
      <c r="V42" s="24">
        <f t="shared" si="1"/>
        <v>0.19283304935608572</v>
      </c>
      <c r="W42" s="24">
        <f t="shared" si="1"/>
        <v>0.176835288824465</v>
      </c>
      <c r="X42" s="24">
        <f t="shared" si="1"/>
        <v>0.26273341083109686</v>
      </c>
      <c r="Y42" s="24">
        <f t="shared" si="1"/>
        <v>0.48170030474436265</v>
      </c>
      <c r="Z42" s="24">
        <f t="shared" si="1"/>
        <v>0.22536843517454436</v>
      </c>
      <c r="AA42" s="24">
        <f t="shared" si="1"/>
        <v>0.1784167531210275</v>
      </c>
      <c r="AB42" s="24">
        <f t="shared" si="1"/>
        <v>0.45424900160274484</v>
      </c>
      <c r="AC42" s="24">
        <f t="shared" si="1"/>
        <v>0.51315268389202517</v>
      </c>
      <c r="AD42" s="24">
        <f t="shared" si="1"/>
        <v>0.63771146148272451</v>
      </c>
    </row>
    <row r="43" spans="1:31">
      <c r="A43" s="18" t="s">
        <v>11</v>
      </c>
      <c r="B43" s="18" t="s">
        <v>12</v>
      </c>
      <c r="C43" s="24">
        <f t="shared" si="2"/>
        <v>9.3746142212357348</v>
      </c>
      <c r="D43" s="24">
        <f t="shared" si="1"/>
        <v>5.8738788989769368</v>
      </c>
      <c r="E43" s="24">
        <f t="shared" si="1"/>
        <v>4.999733409970414</v>
      </c>
      <c r="F43" s="24">
        <f t="shared" si="1"/>
        <v>4.4812886999929908</v>
      </c>
      <c r="G43" s="24">
        <f t="shared" si="1"/>
        <v>4.4470221217777981</v>
      </c>
      <c r="H43" s="24">
        <f t="shared" si="1"/>
        <v>3.9378067863420512</v>
      </c>
      <c r="I43" s="24">
        <f t="shared" si="1"/>
        <v>3.1343422401883481</v>
      </c>
      <c r="J43" s="24">
        <f t="shared" si="1"/>
        <v>3.106300959519821</v>
      </c>
      <c r="K43" s="24">
        <f t="shared" si="1"/>
        <v>2.5557144741215407</v>
      </c>
      <c r="L43" s="24">
        <f t="shared" si="1"/>
        <v>3.5767720809075985</v>
      </c>
      <c r="M43" s="24">
        <f t="shared" si="1"/>
        <v>4.1290376246959877</v>
      </c>
      <c r="N43" s="24">
        <f t="shared" si="1"/>
        <v>3.2310542306812269</v>
      </c>
      <c r="O43" s="24">
        <f t="shared" si="1"/>
        <v>2.295982698338316</v>
      </c>
      <c r="P43" s="24">
        <f t="shared" si="1"/>
        <v>1.8408192776902212</v>
      </c>
      <c r="Q43" s="24">
        <f t="shared" si="1"/>
        <v>1.3319064935682259</v>
      </c>
      <c r="R43" s="24">
        <f t="shared" si="1"/>
        <v>1.5764145944852543</v>
      </c>
      <c r="S43" s="24">
        <f t="shared" si="1"/>
        <v>1.5136163535923068</v>
      </c>
      <c r="T43" s="24">
        <f t="shared" si="1"/>
        <v>1.9783501701566457</v>
      </c>
      <c r="U43" s="24">
        <f t="shared" si="1"/>
        <v>2.1398042495400236</v>
      </c>
      <c r="V43" s="24">
        <f t="shared" si="1"/>
        <v>2.2047286070317162</v>
      </c>
      <c r="W43" s="24">
        <f t="shared" si="1"/>
        <v>2.44561330932006</v>
      </c>
      <c r="X43" s="24">
        <f t="shared" si="1"/>
        <v>2.1264443825249577</v>
      </c>
      <c r="Y43" s="24">
        <f t="shared" si="1"/>
        <v>2.0139145996033467</v>
      </c>
      <c r="Z43" s="24">
        <f t="shared" si="1"/>
        <v>1.8130124269873507</v>
      </c>
      <c r="AA43" s="24">
        <f t="shared" si="1"/>
        <v>1.599108621651169</v>
      </c>
      <c r="AB43" s="24">
        <f t="shared" si="1"/>
        <v>0.85788682849367082</v>
      </c>
      <c r="AC43" s="24">
        <f t="shared" si="1"/>
        <v>0.78145449194643113</v>
      </c>
      <c r="AD43" s="24">
        <f t="shared" si="1"/>
        <v>2.3789061742778248</v>
      </c>
    </row>
    <row r="44" spans="1:31">
      <c r="A44" s="18" t="s">
        <v>13</v>
      </c>
      <c r="B44" s="18" t="s">
        <v>14</v>
      </c>
      <c r="C44" s="24">
        <f t="shared" si="2"/>
        <v>9.3462852009208941</v>
      </c>
      <c r="D44" s="24">
        <f t="shared" si="1"/>
        <v>6.3986710200696777</v>
      </c>
      <c r="E44" s="24">
        <f t="shared" si="1"/>
        <v>5.0298034526391824</v>
      </c>
      <c r="F44" s="24">
        <f t="shared" si="1"/>
        <v>4.3903176562713018</v>
      </c>
      <c r="G44" s="24">
        <f t="shared" si="1"/>
        <v>4.7591424526326183</v>
      </c>
      <c r="H44" s="24">
        <f t="shared" si="1"/>
        <v>5.4214411915828906</v>
      </c>
      <c r="I44" s="24">
        <f t="shared" si="1"/>
        <v>5.1028334677796678</v>
      </c>
      <c r="J44" s="24">
        <f t="shared" si="1"/>
        <v>4.3909312094954984</v>
      </c>
      <c r="K44" s="24">
        <f t="shared" si="1"/>
        <v>3.729505513853018</v>
      </c>
      <c r="L44" s="24">
        <f t="shared" si="1"/>
        <v>4.8772376945582732</v>
      </c>
      <c r="M44" s="24">
        <f t="shared" si="1"/>
        <v>5.5844963727207473</v>
      </c>
      <c r="N44" s="24">
        <f t="shared" si="1"/>
        <v>3.0299899706618305</v>
      </c>
      <c r="O44" s="24">
        <f t="shared" si="1"/>
        <v>1.7737349438201051</v>
      </c>
      <c r="P44" s="24">
        <f t="shared" si="1"/>
        <v>1.4800400574682837</v>
      </c>
      <c r="Q44" s="24">
        <f t="shared" si="1"/>
        <v>0.98508694196682101</v>
      </c>
      <c r="R44" s="24">
        <f t="shared" si="1"/>
        <v>0.99412881285617927</v>
      </c>
      <c r="S44" s="24">
        <f t="shared" si="1"/>
        <v>0.99967916766858234</v>
      </c>
      <c r="T44" s="24">
        <f t="shared" si="1"/>
        <v>1.3877433527708347</v>
      </c>
      <c r="U44" s="24">
        <f t="shared" si="1"/>
        <v>1.4097992590104587</v>
      </c>
      <c r="V44" s="24">
        <f t="shared" si="1"/>
        <v>1.3217032949976104</v>
      </c>
      <c r="W44" s="24">
        <f t="shared" si="1"/>
        <v>1.2409551089996067</v>
      </c>
      <c r="X44" s="24">
        <f t="shared" si="1"/>
        <v>1.010462051349784</v>
      </c>
      <c r="Y44" s="24">
        <f t="shared" si="1"/>
        <v>0.90071549783949634</v>
      </c>
      <c r="Z44" s="24">
        <f t="shared" si="1"/>
        <v>0.87257475150281705</v>
      </c>
      <c r="AA44" s="24">
        <f t="shared" si="1"/>
        <v>1.0663906363138584</v>
      </c>
      <c r="AB44" s="24">
        <f t="shared" si="1"/>
        <v>0.97005424541466212</v>
      </c>
      <c r="AC44" s="24">
        <f t="shared" si="1"/>
        <v>0.96070914850803268</v>
      </c>
      <c r="AD44" s="24">
        <f t="shared" si="1"/>
        <v>2.194534924772364</v>
      </c>
    </row>
    <row r="45" spans="1:31">
      <c r="A45" s="18" t="s">
        <v>15</v>
      </c>
      <c r="B45" s="18" t="s">
        <v>16</v>
      </c>
      <c r="C45" s="24">
        <f t="shared" si="2"/>
        <v>2.8264552367634344</v>
      </c>
      <c r="D45" s="24">
        <f t="shared" si="1"/>
        <v>2.1076858250096144</v>
      </c>
      <c r="E45" s="24">
        <f t="shared" si="1"/>
        <v>1.6204282236722096</v>
      </c>
      <c r="F45" s="24">
        <f t="shared" si="1"/>
        <v>1.5371696080689985</v>
      </c>
      <c r="G45" s="24">
        <f t="shared" si="1"/>
        <v>1.9356586084501197</v>
      </c>
      <c r="H45" s="24">
        <f t="shared" si="1"/>
        <v>1.188993166320941</v>
      </c>
      <c r="I45" s="24">
        <f t="shared" si="1"/>
        <v>1.0175707361434687</v>
      </c>
      <c r="J45" s="24">
        <f t="shared" si="1"/>
        <v>1.0438594333169402</v>
      </c>
      <c r="K45" s="24">
        <f t="shared" si="1"/>
        <v>1.2275904628446652</v>
      </c>
      <c r="L45" s="24">
        <f t="shared" si="1"/>
        <v>1.1627174586107991</v>
      </c>
      <c r="M45" s="24">
        <f t="shared" si="1"/>
        <v>1.0541522573262496</v>
      </c>
      <c r="N45" s="24">
        <f t="shared" si="1"/>
        <v>0.82786207767470732</v>
      </c>
      <c r="O45" s="24">
        <f t="shared" si="1"/>
        <v>0.7673502213338671</v>
      </c>
      <c r="P45" s="24">
        <f t="shared" si="1"/>
        <v>0.65221334847436496</v>
      </c>
      <c r="Q45" s="24">
        <f t="shared" si="1"/>
        <v>0.81958769116026908</v>
      </c>
      <c r="R45" s="24">
        <f t="shared" si="1"/>
        <v>0.71377457043042714</v>
      </c>
      <c r="S45" s="24">
        <f t="shared" si="1"/>
        <v>0.7249978863891261</v>
      </c>
      <c r="T45" s="24">
        <f t="shared" si="1"/>
        <v>0.68010112066377115</v>
      </c>
      <c r="U45" s="24">
        <f t="shared" si="1"/>
        <v>0.74559648113597576</v>
      </c>
      <c r="V45" s="24">
        <f t="shared" si="1"/>
        <v>0.70543550377678077</v>
      </c>
      <c r="W45" s="24">
        <f t="shared" si="1"/>
        <v>0.77706189849014706</v>
      </c>
      <c r="X45" s="24">
        <f t="shared" si="1"/>
        <v>0.77318896171544327</v>
      </c>
      <c r="Y45" s="24">
        <f t="shared" si="1"/>
        <v>0.79437697370163329</v>
      </c>
      <c r="Z45" s="24">
        <f t="shared" si="1"/>
        <v>0.82627836355096773</v>
      </c>
      <c r="AA45" s="24">
        <f t="shared" si="1"/>
        <v>0.95169886832419948</v>
      </c>
      <c r="AB45" s="24">
        <f t="shared" si="1"/>
        <v>0.83592945408345787</v>
      </c>
      <c r="AC45" s="24">
        <f t="shared" si="1"/>
        <v>0.70458154445596621</v>
      </c>
      <c r="AD45" s="24">
        <f t="shared" si="1"/>
        <v>0.91819789143069253</v>
      </c>
    </row>
    <row r="46" spans="1:31">
      <c r="A46" s="18" t="s">
        <v>17</v>
      </c>
      <c r="B46" s="18" t="s">
        <v>18</v>
      </c>
      <c r="C46" s="24">
        <f t="shared" si="2"/>
        <v>6.8279590417817921</v>
      </c>
      <c r="D46" s="24">
        <f t="shared" si="1"/>
        <v>3.9829384596116095</v>
      </c>
      <c r="E46" s="24">
        <f t="shared" si="1"/>
        <v>6.2899470450155786</v>
      </c>
      <c r="F46" s="24">
        <f t="shared" si="1"/>
        <v>3.9969669897313564</v>
      </c>
      <c r="G46" s="24">
        <f t="shared" si="1"/>
        <v>3.8648697978718891</v>
      </c>
      <c r="H46" s="24">
        <f t="shared" si="1"/>
        <v>4.4823423640659099</v>
      </c>
      <c r="I46" s="24">
        <f t="shared" si="1"/>
        <v>2.3662871005429813</v>
      </c>
      <c r="J46" s="24">
        <f t="shared" si="1"/>
        <v>3.0623174426829509</v>
      </c>
      <c r="K46" s="24">
        <f t="shared" si="1"/>
        <v>4.3160357741102295</v>
      </c>
      <c r="L46" s="24">
        <f t="shared" si="1"/>
        <v>3.2821532279747614</v>
      </c>
      <c r="M46" s="24">
        <f t="shared" si="1"/>
        <v>3.4243932756176152</v>
      </c>
      <c r="N46" s="24">
        <f t="shared" si="1"/>
        <v>3.5451825334814444</v>
      </c>
      <c r="O46" s="24">
        <f t="shared" si="1"/>
        <v>2.9466852632534102</v>
      </c>
      <c r="P46" s="24">
        <f t="shared" si="1"/>
        <v>2.364557394268159</v>
      </c>
      <c r="Q46" s="24">
        <f t="shared" si="1"/>
        <v>1.2439042778845351</v>
      </c>
      <c r="R46" s="24">
        <f t="shared" si="1"/>
        <v>0.8370363412010553</v>
      </c>
      <c r="S46" s="24">
        <f t="shared" si="1"/>
        <v>0.78844969904743534</v>
      </c>
      <c r="T46" s="24">
        <f t="shared" si="1"/>
        <v>0.74173922701637096</v>
      </c>
      <c r="U46" s="24">
        <f t="shared" si="1"/>
        <v>0.72646155887989838</v>
      </c>
      <c r="V46" s="24">
        <f t="shared" si="1"/>
        <v>2.2252064836821206</v>
      </c>
      <c r="W46" s="24">
        <f t="shared" si="1"/>
        <v>2.1649951034445496</v>
      </c>
      <c r="X46" s="24">
        <f t="shared" si="1"/>
        <v>0.74996871739913085</v>
      </c>
      <c r="Y46" s="24">
        <f t="shared" si="1"/>
        <v>0.71661020376049656</v>
      </c>
      <c r="Z46" s="24">
        <f t="shared" si="1"/>
        <v>0.73045995106590844</v>
      </c>
      <c r="AA46" s="24">
        <f t="shared" si="1"/>
        <v>0.66307056544462839</v>
      </c>
      <c r="AB46" s="24">
        <f t="shared" si="1"/>
        <v>0.76644231138089636</v>
      </c>
      <c r="AC46" s="24">
        <f t="shared" si="1"/>
        <v>0.7518212646832918</v>
      </c>
      <c r="AD46" s="24">
        <f t="shared" si="1"/>
        <v>1.9445761827077035</v>
      </c>
    </row>
    <row r="47" spans="1:31">
      <c r="A47" s="18" t="s">
        <v>19</v>
      </c>
      <c r="B47" s="18" t="s">
        <v>20</v>
      </c>
      <c r="C47" s="24">
        <f t="shared" si="2"/>
        <v>4.1547320648291493</v>
      </c>
      <c r="D47" s="24">
        <f t="shared" si="1"/>
        <v>1.2699244581542084</v>
      </c>
      <c r="E47" s="24">
        <f t="shared" si="1"/>
        <v>0.91209774905112329</v>
      </c>
      <c r="F47" s="24">
        <f t="shared" si="1"/>
        <v>0.75356645887383711</v>
      </c>
      <c r="G47" s="24">
        <f t="shared" si="1"/>
        <v>0.46773500059359524</v>
      </c>
      <c r="H47" s="24">
        <f t="shared" si="1"/>
        <v>0.49105761701922335</v>
      </c>
      <c r="I47" s="24">
        <f t="shared" si="1"/>
        <v>0.46400481978284003</v>
      </c>
      <c r="J47" s="24">
        <f t="shared" si="1"/>
        <v>0.48015409797718295</v>
      </c>
      <c r="K47" s="24">
        <f t="shared" si="1"/>
        <v>0.75939823574636756</v>
      </c>
      <c r="L47" s="24">
        <f t="shared" si="1"/>
        <v>0.66163251993971772</v>
      </c>
      <c r="M47" s="24">
        <f t="shared" si="1"/>
        <v>0.24004179809164558</v>
      </c>
      <c r="N47" s="24">
        <f t="shared" si="1"/>
        <v>0.18388534095759723</v>
      </c>
      <c r="O47" s="24">
        <f t="shared" si="1"/>
        <v>0.14235887900249766</v>
      </c>
      <c r="P47" s="24">
        <f t="shared" si="1"/>
        <v>0.13166744476108475</v>
      </c>
      <c r="Q47" s="24">
        <f t="shared" si="1"/>
        <v>8.5546354178647727E-2</v>
      </c>
      <c r="R47" s="24">
        <f t="shared" si="1"/>
        <v>7.5690350660801847E-2</v>
      </c>
      <c r="S47" s="24">
        <f t="shared" si="1"/>
        <v>6.9666172359627604E-2</v>
      </c>
      <c r="T47" s="24">
        <f t="shared" si="1"/>
        <v>0.11517763882438151</v>
      </c>
      <c r="U47" s="24">
        <f t="shared" si="1"/>
        <v>0.1065680103525664</v>
      </c>
      <c r="V47" s="24">
        <f t="shared" si="1"/>
        <v>8.1339431600837744E-2</v>
      </c>
      <c r="W47" s="24">
        <f t="shared" si="1"/>
        <v>8.831804746718204E-2</v>
      </c>
      <c r="X47" s="24">
        <f t="shared" si="1"/>
        <v>7.8082776904879317E-2</v>
      </c>
      <c r="Y47" s="24">
        <f t="shared" si="1"/>
        <v>8.3889931768425921E-2</v>
      </c>
      <c r="Z47" s="24">
        <f t="shared" si="1"/>
        <v>0.10800540162726471</v>
      </c>
      <c r="AA47" s="24">
        <f t="shared" si="1"/>
        <v>0.11679954064099556</v>
      </c>
      <c r="AB47" s="24">
        <f t="shared" si="1"/>
        <v>0.10486895911057122</v>
      </c>
      <c r="AC47" s="24">
        <f t="shared" si="1"/>
        <v>0.10387972857736798</v>
      </c>
      <c r="AD47" s="24">
        <f t="shared" si="1"/>
        <v>0.25340843303740018</v>
      </c>
    </row>
    <row r="48" spans="1:31">
      <c r="A48" s="18" t="s">
        <v>21</v>
      </c>
      <c r="B48" s="18" t="s">
        <v>22</v>
      </c>
      <c r="C48" s="24">
        <f t="shared" si="2"/>
        <v>0.14251433232305558</v>
      </c>
      <c r="D48" s="24">
        <f t="shared" si="1"/>
        <v>8.4527823118072304E-2</v>
      </c>
      <c r="E48" s="24">
        <f t="shared" si="1"/>
        <v>0.14631962273951488</v>
      </c>
      <c r="F48" s="24">
        <f t="shared" si="1"/>
        <v>0.1006617253315861</v>
      </c>
      <c r="G48" s="24">
        <f t="shared" si="1"/>
        <v>9.4869938521542518E-2</v>
      </c>
      <c r="H48" s="24">
        <f t="shared" si="1"/>
        <v>0.11868606671799457</v>
      </c>
      <c r="I48" s="24">
        <f t="shared" si="1"/>
        <v>0.435543037334576</v>
      </c>
      <c r="J48" s="24">
        <f t="shared" si="1"/>
        <v>7.5925782028929842E-2</v>
      </c>
      <c r="K48" s="24">
        <f t="shared" si="1"/>
        <v>5.5336611041552165E-2</v>
      </c>
      <c r="L48" s="24">
        <f t="shared" si="1"/>
        <v>0.13148048011132829</v>
      </c>
      <c r="M48" s="24">
        <f t="shared" si="1"/>
        <v>0.21753070840027652</v>
      </c>
      <c r="N48" s="24">
        <f t="shared" si="1"/>
        <v>0.18931652086403092</v>
      </c>
      <c r="O48" s="24">
        <f t="shared" si="1"/>
        <v>0.18291184080158329</v>
      </c>
      <c r="P48" s="24">
        <f t="shared" si="1"/>
        <v>0.20825818376379729</v>
      </c>
      <c r="Q48" s="24">
        <f t="shared" si="1"/>
        <v>0.21319872211918067</v>
      </c>
      <c r="R48" s="24">
        <f t="shared" si="1"/>
        <v>0.2051898137797237</v>
      </c>
      <c r="S48" s="24">
        <f t="shared" si="1"/>
        <v>0.26798209373974041</v>
      </c>
      <c r="T48" s="24">
        <f t="shared" si="1"/>
        <v>0.2845405483733946</v>
      </c>
      <c r="U48" s="24">
        <f t="shared" si="1"/>
        <v>0.27155780975092852</v>
      </c>
      <c r="V48" s="24">
        <f t="shared" si="1"/>
        <v>0.24747255164443019</v>
      </c>
      <c r="W48" s="24">
        <f t="shared" si="1"/>
        <v>0.26400684611631609</v>
      </c>
      <c r="X48" s="24">
        <f t="shared" si="1"/>
        <v>0.30470710113948063</v>
      </c>
      <c r="Y48" s="24">
        <f t="shared" si="1"/>
        <v>0.32622534875796155</v>
      </c>
      <c r="Z48" s="24">
        <f t="shared" si="1"/>
        <v>0.34217996900329295</v>
      </c>
      <c r="AA48" s="24">
        <f t="shared" si="1"/>
        <v>0.38682897768345215</v>
      </c>
      <c r="AB48" s="24">
        <f t="shared" si="1"/>
        <v>0.44306875817967045</v>
      </c>
      <c r="AC48" s="24">
        <f t="shared" si="1"/>
        <v>0.3827435769917012</v>
      </c>
      <c r="AD48" s="24">
        <f t="shared" si="1"/>
        <v>0.25689417324258501</v>
      </c>
    </row>
    <row r="49" spans="1:30">
      <c r="A49" s="18" t="s">
        <v>23</v>
      </c>
      <c r="B49" s="18" t="s">
        <v>24</v>
      </c>
      <c r="C49" s="24">
        <f t="shared" si="2"/>
        <v>3.256039714337418</v>
      </c>
      <c r="D49" s="24">
        <f t="shared" ref="D49:AD58" si="3">D19/D$34*100</f>
        <v>2.5083981999956801</v>
      </c>
      <c r="E49" s="24">
        <f t="shared" si="3"/>
        <v>2.312859474706964</v>
      </c>
      <c r="F49" s="24">
        <f t="shared" si="3"/>
        <v>1.9434512758295508</v>
      </c>
      <c r="G49" s="24">
        <f t="shared" si="3"/>
        <v>2.0222071953930412</v>
      </c>
      <c r="H49" s="24">
        <f t="shared" si="3"/>
        <v>2.6056035331750169</v>
      </c>
      <c r="I49" s="24">
        <f t="shared" si="3"/>
        <v>1.8968918218012651</v>
      </c>
      <c r="J49" s="24">
        <f t="shared" si="3"/>
        <v>1.8246765407054062</v>
      </c>
      <c r="K49" s="24">
        <f t="shared" si="3"/>
        <v>2.1703992849106175</v>
      </c>
      <c r="L49" s="24">
        <f t="shared" si="3"/>
        <v>1.9985636926430326</v>
      </c>
      <c r="M49" s="24">
        <f t="shared" si="3"/>
        <v>2.0012982531032866</v>
      </c>
      <c r="N49" s="24">
        <f t="shared" si="3"/>
        <v>1.8473451962863934</v>
      </c>
      <c r="O49" s="24">
        <f t="shared" si="3"/>
        <v>1.8061696531397289</v>
      </c>
      <c r="P49" s="24">
        <f t="shared" si="3"/>
        <v>1.432320031002988</v>
      </c>
      <c r="Q49" s="24">
        <f t="shared" si="3"/>
        <v>1.26378162082454</v>
      </c>
      <c r="R49" s="24">
        <f t="shared" si="3"/>
        <v>1.3919889511053354</v>
      </c>
      <c r="S49" s="24">
        <f t="shared" si="3"/>
        <v>1.4420309219287171</v>
      </c>
      <c r="T49" s="24">
        <f t="shared" si="3"/>
        <v>1.3983097186294093</v>
      </c>
      <c r="U49" s="24">
        <f t="shared" si="3"/>
        <v>1.4514110189380587</v>
      </c>
      <c r="V49" s="24">
        <f t="shared" si="3"/>
        <v>1.4653024972466666</v>
      </c>
      <c r="W49" s="24">
        <f t="shared" si="3"/>
        <v>1.5478259631419082</v>
      </c>
      <c r="X49" s="24">
        <f t="shared" si="3"/>
        <v>1.6301314496713712</v>
      </c>
      <c r="Y49" s="24">
        <f t="shared" si="3"/>
        <v>1.6286015235530935</v>
      </c>
      <c r="Z49" s="24">
        <f t="shared" si="3"/>
        <v>1.6349376340266568</v>
      </c>
      <c r="AA49" s="24">
        <f t="shared" si="3"/>
        <v>1.6271641458743122</v>
      </c>
      <c r="AB49" s="24">
        <f t="shared" si="3"/>
        <v>3.3147655672277607</v>
      </c>
      <c r="AC49" s="24">
        <f t="shared" si="3"/>
        <v>3.6985310022655868</v>
      </c>
      <c r="AD49" s="24">
        <f t="shared" si="3"/>
        <v>1.9083183714814489</v>
      </c>
    </row>
    <row r="50" spans="1:30">
      <c r="A50" s="18" t="s">
        <v>25</v>
      </c>
      <c r="B50" s="18" t="s">
        <v>26</v>
      </c>
      <c r="C50" s="24">
        <f t="shared" si="2"/>
        <v>1.7167307289816372E-2</v>
      </c>
      <c r="D50" s="24">
        <f t="shared" si="3"/>
        <v>1.4317934017933593E-2</v>
      </c>
      <c r="E50" s="24">
        <f t="shared" si="3"/>
        <v>2.7133485521908206E-2</v>
      </c>
      <c r="F50" s="24">
        <f t="shared" si="3"/>
        <v>1.0672065372445728E-2</v>
      </c>
      <c r="G50" s="24">
        <f t="shared" si="3"/>
        <v>4.275345784785043E-2</v>
      </c>
      <c r="H50" s="24">
        <f t="shared" si="3"/>
        <v>0.1254675005084151</v>
      </c>
      <c r="I50" s="24">
        <f t="shared" si="3"/>
        <v>0.12001500569693022</v>
      </c>
      <c r="J50" s="24">
        <f t="shared" si="3"/>
        <v>3.5382963488344382E-2</v>
      </c>
      <c r="K50" s="24">
        <f t="shared" si="3"/>
        <v>2.019833942085697E-2</v>
      </c>
      <c r="L50" s="24">
        <f t="shared" si="3"/>
        <v>3.1963937320731661E-2</v>
      </c>
      <c r="M50" s="24">
        <f t="shared" si="3"/>
        <v>3.5292715510201238E-2</v>
      </c>
      <c r="N50" s="24">
        <f t="shared" si="3"/>
        <v>2.1645551171647213E-2</v>
      </c>
      <c r="O50" s="24">
        <f t="shared" si="3"/>
        <v>4.5875941744679218E-2</v>
      </c>
      <c r="P50" s="24">
        <f t="shared" si="3"/>
        <v>8.3089675293220241E-2</v>
      </c>
      <c r="Q50" s="24">
        <f t="shared" si="3"/>
        <v>0.11133389117138021</v>
      </c>
      <c r="R50" s="24">
        <f t="shared" si="3"/>
        <v>9.9589050781995855E-2</v>
      </c>
      <c r="S50" s="24">
        <f t="shared" si="3"/>
        <v>0.12926966753500707</v>
      </c>
      <c r="T50" s="24">
        <f t="shared" si="3"/>
        <v>0.12041991396341185</v>
      </c>
      <c r="U50" s="24">
        <f t="shared" si="3"/>
        <v>0.12056388308744719</v>
      </c>
      <c r="V50" s="24">
        <f t="shared" si="3"/>
        <v>0.14935151472995686</v>
      </c>
      <c r="W50" s="24">
        <f t="shared" si="3"/>
        <v>0.10645197073288165</v>
      </c>
      <c r="X50" s="24">
        <f t="shared" si="3"/>
        <v>8.2386359419241689E-2</v>
      </c>
      <c r="Y50" s="24">
        <f t="shared" si="3"/>
        <v>8.086736067973295E-2</v>
      </c>
      <c r="Z50" s="24">
        <f t="shared" si="3"/>
        <v>9.6494475502484328E-2</v>
      </c>
      <c r="AA50" s="24">
        <f t="shared" si="3"/>
        <v>8.8823259028255483E-2</v>
      </c>
      <c r="AB50" s="24">
        <f t="shared" si="3"/>
        <v>4.3284320867598112</v>
      </c>
      <c r="AC50" s="24">
        <f t="shared" si="3"/>
        <v>4.6742985090280538</v>
      </c>
      <c r="AD50" s="24">
        <f t="shared" si="3"/>
        <v>0.56859595520085549</v>
      </c>
    </row>
    <row r="51" spans="1:30">
      <c r="A51" s="18" t="s">
        <v>27</v>
      </c>
      <c r="B51" s="18" t="s">
        <v>28</v>
      </c>
      <c r="C51" s="24">
        <f t="shared" si="2"/>
        <v>0.335463803323788</v>
      </c>
      <c r="D51" s="24">
        <f t="shared" si="3"/>
        <v>0.28415597934971987</v>
      </c>
      <c r="E51" s="24">
        <f t="shared" si="3"/>
        <v>0.37141001866966256</v>
      </c>
      <c r="F51" s="24">
        <f t="shared" si="3"/>
        <v>0.35319973917674197</v>
      </c>
      <c r="G51" s="24">
        <f t="shared" si="3"/>
        <v>0.32675020779453229</v>
      </c>
      <c r="H51" s="24">
        <f t="shared" si="3"/>
        <v>0.29706415570751427</v>
      </c>
      <c r="I51" s="24">
        <f t="shared" si="3"/>
        <v>0.37291653950510639</v>
      </c>
      <c r="J51" s="24">
        <f t="shared" si="3"/>
        <v>0.43772698488715406</v>
      </c>
      <c r="K51" s="24">
        <f t="shared" si="3"/>
        <v>0.58440500092895908</v>
      </c>
      <c r="L51" s="24">
        <f t="shared" si="3"/>
        <v>0.68196142144630434</v>
      </c>
      <c r="M51" s="24">
        <f t="shared" si="3"/>
        <v>0.74612242269807738</v>
      </c>
      <c r="N51" s="24">
        <f t="shared" si="3"/>
        <v>0.76875439615376173</v>
      </c>
      <c r="O51" s="24">
        <f t="shared" si="3"/>
        <v>0.79408512645838714</v>
      </c>
      <c r="P51" s="24">
        <f t="shared" si="3"/>
        <v>0.67727955971509424</v>
      </c>
      <c r="Q51" s="24">
        <f t="shared" si="3"/>
        <v>0.65508979380516907</v>
      </c>
      <c r="R51" s="24">
        <f t="shared" si="3"/>
        <v>0.71735438895056725</v>
      </c>
      <c r="S51" s="24">
        <f t="shared" si="3"/>
        <v>0.74845485707322801</v>
      </c>
      <c r="T51" s="24">
        <f t="shared" si="3"/>
        <v>1.0536100123445262</v>
      </c>
      <c r="U51" s="24">
        <f t="shared" si="3"/>
        <v>1.2356265063653982</v>
      </c>
      <c r="V51" s="24">
        <f t="shared" si="3"/>
        <v>1.3002713562795467</v>
      </c>
      <c r="W51" s="24">
        <f t="shared" si="3"/>
        <v>1.2119484277020494</v>
      </c>
      <c r="X51" s="24">
        <f t="shared" si="3"/>
        <v>1.23405813273049</v>
      </c>
      <c r="Y51" s="24">
        <f t="shared" si="3"/>
        <v>1.1477676407683153</v>
      </c>
      <c r="Z51" s="24">
        <f t="shared" si="3"/>
        <v>1.2547817372405965</v>
      </c>
      <c r="AA51" s="24">
        <f t="shared" si="3"/>
        <v>1.3152786559018619</v>
      </c>
      <c r="AB51" s="24">
        <f t="shared" si="3"/>
        <v>1.3455204193392558</v>
      </c>
      <c r="AC51" s="24">
        <f t="shared" si="3"/>
        <v>1.561463951676842</v>
      </c>
      <c r="AD51" s="24">
        <f t="shared" si="3"/>
        <v>0.94049399059968208</v>
      </c>
    </row>
    <row r="52" spans="1:30">
      <c r="A52" s="18" t="s">
        <v>29</v>
      </c>
      <c r="B52" s="18" t="s">
        <v>30</v>
      </c>
      <c r="C52" s="24">
        <f t="shared" si="2"/>
        <v>1.0622065601779171</v>
      </c>
      <c r="D52" s="24">
        <f t="shared" si="3"/>
        <v>0.97911012356030336</v>
      </c>
      <c r="E52" s="24">
        <f t="shared" si="3"/>
        <v>0.90703597404168446</v>
      </c>
      <c r="F52" s="24">
        <f t="shared" si="3"/>
        <v>0.85097695570853404</v>
      </c>
      <c r="G52" s="24">
        <f t="shared" si="3"/>
        <v>0.8296156477250094</v>
      </c>
      <c r="H52" s="24">
        <f t="shared" si="3"/>
        <v>0.77322242815824005</v>
      </c>
      <c r="I52" s="24">
        <f t="shared" si="3"/>
        <v>0.77464931513144131</v>
      </c>
      <c r="J52" s="24">
        <f t="shared" si="3"/>
        <v>1.0776330303871922</v>
      </c>
      <c r="K52" s="24">
        <f t="shared" si="3"/>
        <v>1.2156547988985809</v>
      </c>
      <c r="L52" s="24">
        <f t="shared" si="3"/>
        <v>1.103193252673619</v>
      </c>
      <c r="M52" s="24">
        <f t="shared" si="3"/>
        <v>0.85754453571436351</v>
      </c>
      <c r="N52" s="24">
        <f t="shared" si="3"/>
        <v>0.46780652117901789</v>
      </c>
      <c r="O52" s="24">
        <f t="shared" si="3"/>
        <v>0.1758255306928434</v>
      </c>
      <c r="P52" s="24">
        <f t="shared" si="3"/>
        <v>0.13998703136126009</v>
      </c>
      <c r="Q52" s="24">
        <f t="shared" si="3"/>
        <v>1.2056694983255048E-2</v>
      </c>
      <c r="R52" s="24">
        <f t="shared" si="3"/>
        <v>6.4687362644597882E-4</v>
      </c>
      <c r="S52" s="24">
        <f t="shared" si="3"/>
        <v>1.2149964479568588E-3</v>
      </c>
      <c r="T52" s="24">
        <f t="shared" si="3"/>
        <v>5.1841630455375038E-3</v>
      </c>
      <c r="U52" s="24">
        <f t="shared" si="3"/>
        <v>3.784758187056076E-3</v>
      </c>
      <c r="V52" s="24">
        <f t="shared" si="3"/>
        <v>1.8292490015633549E-3</v>
      </c>
      <c r="W52" s="24">
        <f t="shared" si="3"/>
        <v>1.4368950882171158E-3</v>
      </c>
      <c r="X52" s="24">
        <f t="shared" si="3"/>
        <v>1.9002940909530861E-3</v>
      </c>
      <c r="Y52" s="24">
        <f t="shared" si="3"/>
        <v>1.4873934084931534E-3</v>
      </c>
      <c r="Z52" s="24">
        <f t="shared" si="3"/>
        <v>1.3752328922642569E-3</v>
      </c>
      <c r="AA52" s="24">
        <f t="shared" si="3"/>
        <v>7.2333923548578076E-4</v>
      </c>
      <c r="AB52" s="24">
        <f t="shared" si="3"/>
        <v>1.7366249213600154E-3</v>
      </c>
      <c r="AC52" s="24">
        <f t="shared" si="3"/>
        <v>3.3044117148809911E-4</v>
      </c>
      <c r="AD52" s="24">
        <f t="shared" si="3"/>
        <v>0.26610150287371559</v>
      </c>
    </row>
    <row r="53" spans="1:30">
      <c r="A53" s="18" t="s">
        <v>31</v>
      </c>
      <c r="B53" s="18" t="s">
        <v>32</v>
      </c>
      <c r="C53" s="24">
        <f t="shared" si="2"/>
        <v>2.86460925125352</v>
      </c>
      <c r="D53" s="24">
        <f t="shared" si="3"/>
        <v>6.233255406888297</v>
      </c>
      <c r="E53" s="24">
        <f t="shared" si="3"/>
        <v>4.8604234753942004</v>
      </c>
      <c r="F53" s="24">
        <f t="shared" si="3"/>
        <v>4.8135986528607164</v>
      </c>
      <c r="G53" s="24">
        <f t="shared" si="3"/>
        <v>4.4035151328533644</v>
      </c>
      <c r="H53" s="24">
        <f t="shared" si="3"/>
        <v>4.4752610361538281</v>
      </c>
      <c r="I53" s="24">
        <f t="shared" si="3"/>
        <v>2.8597231351376724</v>
      </c>
      <c r="J53" s="24">
        <f t="shared" si="3"/>
        <v>2.4884096467969945</v>
      </c>
      <c r="K53" s="24">
        <f t="shared" si="3"/>
        <v>3.1246239355837231</v>
      </c>
      <c r="L53" s="24">
        <f t="shared" si="3"/>
        <v>3.2292639456905214</v>
      </c>
      <c r="M53" s="24">
        <f t="shared" si="3"/>
        <v>2.6696472165758305</v>
      </c>
      <c r="N53" s="24">
        <f t="shared" si="3"/>
        <v>2.5522383897443288</v>
      </c>
      <c r="O53" s="24">
        <f t="shared" si="3"/>
        <v>1.6071987151572216</v>
      </c>
      <c r="P53" s="24">
        <f t="shared" si="3"/>
        <v>2.087551806644544</v>
      </c>
      <c r="Q53" s="24">
        <f t="shared" si="3"/>
        <v>2.5320345508248905</v>
      </c>
      <c r="R53" s="24">
        <f t="shared" si="3"/>
        <v>2.5458704488675306</v>
      </c>
      <c r="S53" s="24">
        <f t="shared" si="3"/>
        <v>3.1165598875142053</v>
      </c>
      <c r="T53" s="24">
        <f t="shared" si="3"/>
        <v>3.0729724934718465</v>
      </c>
      <c r="U53" s="24">
        <f t="shared" si="3"/>
        <v>3.1373610157680658</v>
      </c>
      <c r="V53" s="24">
        <f t="shared" si="3"/>
        <v>2.9093719502767099</v>
      </c>
      <c r="W53" s="24">
        <f t="shared" si="3"/>
        <v>3.374354979417165</v>
      </c>
      <c r="X53" s="24">
        <f t="shared" si="3"/>
        <v>3.4000321350558798</v>
      </c>
      <c r="Y53" s="24">
        <f t="shared" si="3"/>
        <v>2.7954674955370162</v>
      </c>
      <c r="Z53" s="24">
        <f t="shared" si="3"/>
        <v>2.5880438428150039</v>
      </c>
      <c r="AA53" s="24">
        <f t="shared" si="3"/>
        <v>2.6283390627186218</v>
      </c>
      <c r="AB53" s="24">
        <f t="shared" si="3"/>
        <v>3.3054560509501578</v>
      </c>
      <c r="AC53" s="24">
        <f t="shared" si="3"/>
        <v>3.7707198233944057</v>
      </c>
      <c r="AD53" s="24">
        <f t="shared" si="3"/>
        <v>3.0762069770313083</v>
      </c>
    </row>
    <row r="54" spans="1:30">
      <c r="A54" s="18" t="s">
        <v>33</v>
      </c>
      <c r="B54" s="18" t="s">
        <v>34</v>
      </c>
      <c r="C54" s="24">
        <f t="shared" si="2"/>
        <v>0.8750651309990557</v>
      </c>
      <c r="D54" s="24">
        <f t="shared" si="3"/>
        <v>2.0299807138934383</v>
      </c>
      <c r="E54" s="24">
        <f t="shared" si="3"/>
        <v>2.147223575411898</v>
      </c>
      <c r="F54" s="24">
        <f t="shared" si="3"/>
        <v>2.0487744235092196</v>
      </c>
      <c r="G54" s="24">
        <f t="shared" si="3"/>
        <v>2.5175394411176639</v>
      </c>
      <c r="H54" s="24">
        <f t="shared" si="3"/>
        <v>2.1796810191855318</v>
      </c>
      <c r="I54" s="24">
        <f t="shared" si="3"/>
        <v>1.2524243187322592</v>
      </c>
      <c r="J54" s="24">
        <f t="shared" si="3"/>
        <v>1.3511571695805367</v>
      </c>
      <c r="K54" s="24">
        <f t="shared" si="3"/>
        <v>1.7442635757777141</v>
      </c>
      <c r="L54" s="24">
        <f t="shared" si="3"/>
        <v>1.388355851070008</v>
      </c>
      <c r="M54" s="24">
        <f t="shared" si="3"/>
        <v>1.2117096890039396</v>
      </c>
      <c r="N54" s="24">
        <f t="shared" si="3"/>
        <v>1.2158049306818077</v>
      </c>
      <c r="O54" s="24">
        <f t="shared" si="3"/>
        <v>0.72837370380214816</v>
      </c>
      <c r="P54" s="24">
        <f t="shared" si="3"/>
        <v>1.285889796722433</v>
      </c>
      <c r="Q54" s="24">
        <f t="shared" si="3"/>
        <v>1.2813175116056315</v>
      </c>
      <c r="R54" s="24">
        <f t="shared" si="3"/>
        <v>1.3796715698049007</v>
      </c>
      <c r="S54" s="24">
        <f t="shared" si="3"/>
        <v>1.6153207549638973</v>
      </c>
      <c r="T54" s="24">
        <f t="shared" si="3"/>
        <v>1.7268230986917912</v>
      </c>
      <c r="U54" s="24">
        <f t="shared" si="3"/>
        <v>1.7372064468022899</v>
      </c>
      <c r="V54" s="24">
        <f t="shared" si="3"/>
        <v>1.9763231352334112</v>
      </c>
      <c r="W54" s="24">
        <f t="shared" si="3"/>
        <v>2.0071613767171472</v>
      </c>
      <c r="X54" s="24">
        <f t="shared" si="3"/>
        <v>2.0814967244918017</v>
      </c>
      <c r="Y54" s="24">
        <f t="shared" si="3"/>
        <v>2.066700766025193</v>
      </c>
      <c r="Z54" s="24">
        <f t="shared" si="3"/>
        <v>2.0723165395103269</v>
      </c>
      <c r="AA54" s="24">
        <f t="shared" si="3"/>
        <v>2.3363456842790433</v>
      </c>
      <c r="AB54" s="24">
        <f t="shared" si="3"/>
        <v>0.27805641273147819</v>
      </c>
      <c r="AC54" s="24">
        <f t="shared" si="3"/>
        <v>0.24621314654804041</v>
      </c>
      <c r="AD54" s="24">
        <f t="shared" si="3"/>
        <v>1.5611991618165371</v>
      </c>
    </row>
    <row r="55" spans="1:30">
      <c r="A55" s="18" t="s">
        <v>35</v>
      </c>
      <c r="B55" s="18" t="s">
        <v>36</v>
      </c>
      <c r="C55" s="24">
        <f t="shared" si="2"/>
        <v>8.3146858358295805</v>
      </c>
      <c r="D55" s="24">
        <f t="shared" si="3"/>
        <v>17.324216589546229</v>
      </c>
      <c r="E55" s="24">
        <f t="shared" si="3"/>
        <v>20.034318289172511</v>
      </c>
      <c r="F55" s="24">
        <f t="shared" si="3"/>
        <v>22.083492085143508</v>
      </c>
      <c r="G55" s="24">
        <f t="shared" si="3"/>
        <v>23.569728794750649</v>
      </c>
      <c r="H55" s="24">
        <f t="shared" si="3"/>
        <v>22.474273872256397</v>
      </c>
      <c r="I55" s="24">
        <f t="shared" si="3"/>
        <v>26.660966289934219</v>
      </c>
      <c r="J55" s="24">
        <f t="shared" si="3"/>
        <v>26.219033212753668</v>
      </c>
      <c r="K55" s="24">
        <f t="shared" si="3"/>
        <v>28.533295110151997</v>
      </c>
      <c r="L55" s="24">
        <f t="shared" si="3"/>
        <v>25.361503942288934</v>
      </c>
      <c r="M55" s="24">
        <f t="shared" si="3"/>
        <v>19.614205640412752</v>
      </c>
      <c r="N55" s="24">
        <f t="shared" si="3"/>
        <v>18.297974478297736</v>
      </c>
      <c r="O55" s="24">
        <f t="shared" si="3"/>
        <v>16.521921103135963</v>
      </c>
      <c r="P55" s="24">
        <f t="shared" si="3"/>
        <v>13.596902424083893</v>
      </c>
      <c r="Q55" s="24">
        <f t="shared" si="3"/>
        <v>15.987963539584479</v>
      </c>
      <c r="R55" s="24">
        <f t="shared" si="3"/>
        <v>19.936890320214946</v>
      </c>
      <c r="S55" s="24">
        <f t="shared" si="3"/>
        <v>23.239077336391777</v>
      </c>
      <c r="T55" s="24">
        <f t="shared" si="3"/>
        <v>24.297885789929889</v>
      </c>
      <c r="U55" s="24">
        <f t="shared" si="3"/>
        <v>22.507561598667667</v>
      </c>
      <c r="V55" s="24">
        <f t="shared" si="3"/>
        <v>24.98969713333231</v>
      </c>
      <c r="W55" s="24">
        <f t="shared" si="3"/>
        <v>22.972404229016288</v>
      </c>
      <c r="X55" s="24">
        <f t="shared" si="3"/>
        <v>25.770881321206407</v>
      </c>
      <c r="Y55" s="24">
        <f t="shared" si="3"/>
        <v>26.304252848697889</v>
      </c>
      <c r="Z55" s="24">
        <f t="shared" si="3"/>
        <v>30.809996058667199</v>
      </c>
      <c r="AA55" s="24">
        <f t="shared" si="3"/>
        <v>33.884377132412666</v>
      </c>
      <c r="AB55" s="24">
        <f t="shared" si="3"/>
        <v>34.521260478828125</v>
      </c>
      <c r="AC55" s="24">
        <f t="shared" si="3"/>
        <v>33.752427352289679</v>
      </c>
      <c r="AD55" s="24">
        <f t="shared" si="3"/>
        <v>24.506542300622705</v>
      </c>
    </row>
    <row r="56" spans="1:30">
      <c r="A56" s="18" t="s">
        <v>37</v>
      </c>
      <c r="B56" s="18" t="s">
        <v>38</v>
      </c>
      <c r="C56" s="24">
        <f t="shared" si="2"/>
        <v>1.0241250342642201</v>
      </c>
      <c r="D56" s="24">
        <f t="shared" si="3"/>
        <v>0.66097842633751402</v>
      </c>
      <c r="E56" s="24">
        <f t="shared" si="3"/>
        <v>0.70527102226437521</v>
      </c>
      <c r="F56" s="24">
        <f t="shared" si="3"/>
        <v>0.50283721279829519</v>
      </c>
      <c r="G56" s="24">
        <f t="shared" si="3"/>
        <v>0.48547973268011291</v>
      </c>
      <c r="H56" s="24">
        <f t="shared" si="3"/>
        <v>0.45938605440662894</v>
      </c>
      <c r="I56" s="24">
        <f t="shared" si="3"/>
        <v>0.44289348405799484</v>
      </c>
      <c r="J56" s="24">
        <f t="shared" si="3"/>
        <v>0.42834668326592223</v>
      </c>
      <c r="K56" s="24">
        <f t="shared" si="3"/>
        <v>0.35494606400978357</v>
      </c>
      <c r="L56" s="24">
        <f t="shared" si="3"/>
        <v>0.68356133692509402</v>
      </c>
      <c r="M56" s="24">
        <f t="shared" si="3"/>
        <v>0.76280301976744824</v>
      </c>
      <c r="N56" s="24">
        <f t="shared" si="3"/>
        <v>0.52384266684205927</v>
      </c>
      <c r="O56" s="24">
        <f t="shared" si="3"/>
        <v>0.47006364494891828</v>
      </c>
      <c r="P56" s="24">
        <f t="shared" si="3"/>
        <v>0.30109240440900181</v>
      </c>
      <c r="Q56" s="24">
        <f t="shared" si="3"/>
        <v>0.30895601674713236</v>
      </c>
      <c r="R56" s="24">
        <f t="shared" si="3"/>
        <v>0.25921247155794924</v>
      </c>
      <c r="S56" s="24">
        <f t="shared" si="3"/>
        <v>0.21122619837560924</v>
      </c>
      <c r="T56" s="24">
        <f t="shared" si="3"/>
        <v>0.17678675887221562</v>
      </c>
      <c r="U56" s="24">
        <f t="shared" si="3"/>
        <v>0.17564049727540376</v>
      </c>
      <c r="V56" s="24">
        <f t="shared" si="3"/>
        <v>5.4749576620463994E-2</v>
      </c>
      <c r="W56" s="24">
        <f t="shared" si="3"/>
        <v>4.5080025028537578E-2</v>
      </c>
      <c r="X56" s="24">
        <f t="shared" si="3"/>
        <v>2.2182989848832997E-2</v>
      </c>
      <c r="Y56" s="24">
        <f t="shared" si="3"/>
        <v>1.3375949271247366E-2</v>
      </c>
      <c r="Z56" s="24">
        <f t="shared" si="3"/>
        <v>2.2016389281872675E-2</v>
      </c>
      <c r="AA56" s="24">
        <f t="shared" si="3"/>
        <v>1.4080924086095493E-3</v>
      </c>
      <c r="AB56" s="24">
        <f t="shared" si="3"/>
        <v>5.6951809262258644E-3</v>
      </c>
      <c r="AC56" s="24">
        <f t="shared" si="3"/>
        <v>2.7973224344071841E-6</v>
      </c>
      <c r="AD56" s="24">
        <f t="shared" si="3"/>
        <v>0.24603258962266372</v>
      </c>
    </row>
    <row r="57" spans="1:30">
      <c r="A57" s="18" t="s">
        <v>39</v>
      </c>
      <c r="B57" s="18" t="s">
        <v>40</v>
      </c>
      <c r="C57" s="24">
        <f t="shared" si="2"/>
        <v>7.3081233717829722E-2</v>
      </c>
      <c r="D57" s="24">
        <f t="shared" si="3"/>
        <v>7.1115561391295323E-2</v>
      </c>
      <c r="E57" s="24">
        <f t="shared" si="3"/>
        <v>5.4340843375448415E-2</v>
      </c>
      <c r="F57" s="24">
        <f t="shared" si="3"/>
        <v>7.7846679346219819E-2</v>
      </c>
      <c r="G57" s="24">
        <f t="shared" si="3"/>
        <v>0.11081010674838015</v>
      </c>
      <c r="H57" s="24">
        <f t="shared" si="3"/>
        <v>0.25267426406954907</v>
      </c>
      <c r="I57" s="24">
        <f t="shared" si="3"/>
        <v>0.26168500887339002</v>
      </c>
      <c r="J57" s="24">
        <f t="shared" si="3"/>
        <v>0.14008384056164894</v>
      </c>
      <c r="K57" s="24">
        <f t="shared" si="3"/>
        <v>0.12504244228780892</v>
      </c>
      <c r="L57" s="24">
        <f t="shared" si="3"/>
        <v>0.19153766893959304</v>
      </c>
      <c r="M57" s="24">
        <f t="shared" si="3"/>
        <v>0.2473675506630984</v>
      </c>
      <c r="N57" s="24">
        <f t="shared" si="3"/>
        <v>0.35717274557881484</v>
      </c>
      <c r="O57" s="24">
        <f t="shared" si="3"/>
        <v>0.33533213332375983</v>
      </c>
      <c r="P57" s="24">
        <f t="shared" si="3"/>
        <v>0.42928474300814962</v>
      </c>
      <c r="Q57" s="24">
        <f t="shared" si="3"/>
        <v>0.3613290332309062</v>
      </c>
      <c r="R57" s="24">
        <f t="shared" si="3"/>
        <v>0.39879575956638225</v>
      </c>
      <c r="S57" s="24">
        <f t="shared" si="3"/>
        <v>0.45744215105967118</v>
      </c>
      <c r="T57" s="24">
        <f t="shared" si="3"/>
        <v>0.45160071610786728</v>
      </c>
      <c r="U57" s="24">
        <f t="shared" si="3"/>
        <v>0.52693095655959543</v>
      </c>
      <c r="V57" s="24">
        <f t="shared" si="3"/>
        <v>0.50008259853996218</v>
      </c>
      <c r="W57" s="24">
        <f t="shared" si="3"/>
        <v>0.4898225733387972</v>
      </c>
      <c r="X57" s="24">
        <f t="shared" si="3"/>
        <v>0.63411640296780991</v>
      </c>
      <c r="Y57" s="24">
        <f t="shared" si="3"/>
        <v>0.6492968433720232</v>
      </c>
      <c r="Z57" s="24">
        <f t="shared" si="3"/>
        <v>0.7445179211637929</v>
      </c>
      <c r="AA57" s="24">
        <f t="shared" si="3"/>
        <v>0.78673581357252187</v>
      </c>
      <c r="AB57" s="24">
        <f t="shared" si="3"/>
        <v>0.71218027434091458</v>
      </c>
      <c r="AC57" s="24">
        <f t="shared" si="3"/>
        <v>1.0296399849757287</v>
      </c>
      <c r="AD57" s="24">
        <f t="shared" si="3"/>
        <v>0.47374617057137836</v>
      </c>
    </row>
    <row r="58" spans="1:30">
      <c r="A58" s="18" t="s">
        <v>41</v>
      </c>
      <c r="B58" s="18" t="s">
        <v>42</v>
      </c>
      <c r="C58" s="24">
        <f t="shared" si="2"/>
        <v>0.47175523369483874</v>
      </c>
      <c r="D58" s="24">
        <f t="shared" si="3"/>
        <v>0.28892974356283374</v>
      </c>
      <c r="E58" s="24">
        <f t="shared" si="3"/>
        <v>0.31270747575553792</v>
      </c>
      <c r="F58" s="24">
        <f t="shared" si="3"/>
        <v>0.33877622388732742</v>
      </c>
      <c r="G58" s="24">
        <f t="shared" si="3"/>
        <v>0.27466670348260513</v>
      </c>
      <c r="H58" s="24">
        <f t="shared" si="3"/>
        <v>0.22189820647273831</v>
      </c>
      <c r="I58" s="24">
        <f t="shared" si="3"/>
        <v>0.30666095234241963</v>
      </c>
      <c r="J58" s="24">
        <f t="shared" si="3"/>
        <v>0.30471027530593686</v>
      </c>
      <c r="K58" s="24">
        <f t="shared" si="3"/>
        <v>0.32825453492413431</v>
      </c>
      <c r="L58" s="24">
        <f t="shared" si="3"/>
        <v>0.30013138920027427</v>
      </c>
      <c r="M58" s="24">
        <f t="shared" si="3"/>
        <v>0.26291241611033739</v>
      </c>
      <c r="N58" s="24">
        <f t="shared" si="3"/>
        <v>0.26022084233793735</v>
      </c>
      <c r="O58" s="24">
        <f t="shared" si="3"/>
        <v>0.31994731130147697</v>
      </c>
      <c r="P58" s="24">
        <f t="shared" ref="D58:AD64" si="4">P28/P$34*100</f>
        <v>0.53569747578578164</v>
      </c>
      <c r="Q58" s="24">
        <f t="shared" si="4"/>
        <v>0.49503851993595893</v>
      </c>
      <c r="R58" s="24">
        <f t="shared" si="4"/>
        <v>0.49760682417380175</v>
      </c>
      <c r="S58" s="24">
        <f t="shared" si="4"/>
        <v>0.5469765192958147</v>
      </c>
      <c r="T58" s="24">
        <f t="shared" si="4"/>
        <v>0.70179677560125009</v>
      </c>
      <c r="U58" s="24">
        <f t="shared" si="4"/>
        <v>0.84831053109734755</v>
      </c>
      <c r="V58" s="24">
        <f t="shared" si="4"/>
        <v>0.73866861456923294</v>
      </c>
      <c r="W58" s="24">
        <f t="shared" si="4"/>
        <v>0.76026096072601423</v>
      </c>
      <c r="X58" s="24">
        <f t="shared" si="4"/>
        <v>1.0843666865723389</v>
      </c>
      <c r="Y58" s="24">
        <f t="shared" si="4"/>
        <v>1.330409575857642</v>
      </c>
      <c r="Z58" s="24">
        <f t="shared" si="4"/>
        <v>1.458541913658407</v>
      </c>
      <c r="AA58" s="24">
        <f t="shared" si="4"/>
        <v>1.3424367608243024</v>
      </c>
      <c r="AB58" s="24">
        <f t="shared" si="4"/>
        <v>1.1472063800115793</v>
      </c>
      <c r="AC58" s="24">
        <f t="shared" si="4"/>
        <v>1.1645899445179646</v>
      </c>
      <c r="AD58" s="24">
        <f t="shared" si="4"/>
        <v>0.72808063838583703</v>
      </c>
    </row>
    <row r="59" spans="1:30">
      <c r="A59" s="18" t="s">
        <v>43</v>
      </c>
      <c r="B59" s="18" t="s">
        <v>44</v>
      </c>
      <c r="C59" s="24">
        <f t="shared" si="2"/>
        <v>1.3047614495960591</v>
      </c>
      <c r="D59" s="24">
        <f t="shared" si="4"/>
        <v>1.0574481383787637</v>
      </c>
      <c r="E59" s="24">
        <f t="shared" si="4"/>
        <v>0.91366900931589856</v>
      </c>
      <c r="F59" s="24">
        <f t="shared" si="4"/>
        <v>1.2799645012254424</v>
      </c>
      <c r="G59" s="24">
        <f t="shared" si="4"/>
        <v>1.07435960277469</v>
      </c>
      <c r="H59" s="24">
        <f t="shared" si="4"/>
        <v>1.0096040310718508</v>
      </c>
      <c r="I59" s="24">
        <f t="shared" si="4"/>
        <v>1.0679976606736183</v>
      </c>
      <c r="J59" s="24">
        <f t="shared" si="4"/>
        <v>1.026594392737104</v>
      </c>
      <c r="K59" s="24">
        <f t="shared" si="4"/>
        <v>0.92490102741740743</v>
      </c>
      <c r="L59" s="24">
        <f t="shared" si="4"/>
        <v>0.66879254435690683</v>
      </c>
      <c r="M59" s="24">
        <f t="shared" si="4"/>
        <v>0.49693216763434556</v>
      </c>
      <c r="N59" s="24">
        <f t="shared" si="4"/>
        <v>0.53158010248061838</v>
      </c>
      <c r="O59" s="24">
        <f t="shared" si="4"/>
        <v>0.33961111065748084</v>
      </c>
      <c r="P59" s="24">
        <f t="shared" si="4"/>
        <v>1.2099704064876617</v>
      </c>
      <c r="Q59" s="24">
        <f t="shared" si="4"/>
        <v>1.0301927344326232</v>
      </c>
      <c r="R59" s="24">
        <f t="shared" si="4"/>
        <v>0.86619181955598124</v>
      </c>
      <c r="S59" s="24">
        <f t="shared" si="4"/>
        <v>0.80433475958189815</v>
      </c>
      <c r="T59" s="24">
        <f t="shared" si="4"/>
        <v>0.97347202959533696</v>
      </c>
      <c r="U59" s="24">
        <f t="shared" si="4"/>
        <v>1.052104479773567</v>
      </c>
      <c r="V59" s="24">
        <f t="shared" si="4"/>
        <v>0.94976261113224536</v>
      </c>
      <c r="W59" s="24">
        <f t="shared" si="4"/>
        <v>1.1336698482475662</v>
      </c>
      <c r="X59" s="24">
        <f t="shared" si="4"/>
        <v>0.87601649749611044</v>
      </c>
      <c r="Y59" s="24">
        <f t="shared" si="4"/>
        <v>0.82343893683949865</v>
      </c>
      <c r="Z59" s="24">
        <f t="shared" si="4"/>
        <v>0.88650329196734468</v>
      </c>
      <c r="AA59" s="24">
        <f t="shared" si="4"/>
        <v>0.7848435518078194</v>
      </c>
      <c r="AB59" s="24">
        <f t="shared" si="4"/>
        <v>0.2288400313571457</v>
      </c>
      <c r="AC59" s="24">
        <f t="shared" si="4"/>
        <v>0.21179418610775802</v>
      </c>
      <c r="AD59" s="24">
        <f t="shared" si="4"/>
        <v>0.82367536227565386</v>
      </c>
    </row>
    <row r="60" spans="1:30">
      <c r="A60" s="18" t="s">
        <v>45</v>
      </c>
      <c r="B60" s="18" t="s">
        <v>46</v>
      </c>
      <c r="C60" s="24">
        <f t="shared" si="2"/>
        <v>3.5088606403447082</v>
      </c>
      <c r="D60" s="24">
        <f t="shared" si="4"/>
        <v>3.0173278256439415</v>
      </c>
      <c r="E60" s="24">
        <f t="shared" si="4"/>
        <v>3.230760145291415</v>
      </c>
      <c r="F60" s="24">
        <f t="shared" si="4"/>
        <v>3.3224551900877524</v>
      </c>
      <c r="G60" s="24">
        <f t="shared" si="4"/>
        <v>3.0810443245694952</v>
      </c>
      <c r="H60" s="24">
        <f t="shared" si="4"/>
        <v>2.9552771162118856</v>
      </c>
      <c r="I60" s="24">
        <f t="shared" si="4"/>
        <v>3.4777744238460815</v>
      </c>
      <c r="J60" s="24">
        <f t="shared" si="4"/>
        <v>4.2972687952758104</v>
      </c>
      <c r="K60" s="24">
        <f t="shared" si="4"/>
        <v>5.3064915244918751</v>
      </c>
      <c r="L60" s="24">
        <f t="shared" si="4"/>
        <v>5.1329981859517098</v>
      </c>
      <c r="M60" s="24">
        <f t="shared" si="4"/>
        <v>5.9121921876115477</v>
      </c>
      <c r="N60" s="24">
        <f t="shared" si="4"/>
        <v>5.5534843411251043</v>
      </c>
      <c r="O60" s="24">
        <f t="shared" si="4"/>
        <v>5.9980944560500049</v>
      </c>
      <c r="P60" s="24">
        <f t="shared" si="4"/>
        <v>5.986599115660062</v>
      </c>
      <c r="Q60" s="24">
        <f t="shared" si="4"/>
        <v>7.1091055627203401</v>
      </c>
      <c r="R60" s="24">
        <f t="shared" si="4"/>
        <v>6.676945973863206</v>
      </c>
      <c r="S60" s="24">
        <f t="shared" si="4"/>
        <v>6.9759257876462142</v>
      </c>
      <c r="T60" s="24">
        <f t="shared" si="4"/>
        <v>6.6519658285230694</v>
      </c>
      <c r="U60" s="24">
        <f t="shared" si="4"/>
        <v>7.0480623697616345</v>
      </c>
      <c r="V60" s="24">
        <f t="shared" si="4"/>
        <v>7.1234195704050842</v>
      </c>
      <c r="W60" s="24">
        <f t="shared" si="4"/>
        <v>7.7474833931628133</v>
      </c>
      <c r="X60" s="24">
        <f t="shared" si="4"/>
        <v>8.9132479595848952</v>
      </c>
      <c r="Y60" s="24">
        <f t="shared" si="4"/>
        <v>8.5960394208536872</v>
      </c>
      <c r="Z60" s="24">
        <f t="shared" si="4"/>
        <v>9.1255058038172514</v>
      </c>
      <c r="AA60" s="24">
        <f t="shared" si="4"/>
        <v>9.1587069068071241</v>
      </c>
      <c r="AB60" s="24">
        <f t="shared" si="4"/>
        <v>9.8991467347785047</v>
      </c>
      <c r="AC60" s="24">
        <f t="shared" si="4"/>
        <v>10.042452933036451</v>
      </c>
      <c r="AD60" s="24">
        <f t="shared" si="4"/>
        <v>6.8959730741156005</v>
      </c>
    </row>
    <row r="61" spans="1:30">
      <c r="A61" s="18" t="s">
        <v>47</v>
      </c>
      <c r="B61" s="18" t="s">
        <v>48</v>
      </c>
      <c r="C61" s="24">
        <f t="shared" si="2"/>
        <v>0.24314096166547366</v>
      </c>
      <c r="D61" s="24">
        <f t="shared" si="4"/>
        <v>0.14238075090697125</v>
      </c>
      <c r="E61" s="24">
        <f t="shared" si="4"/>
        <v>0.13424382866203691</v>
      </c>
      <c r="F61" s="24">
        <f t="shared" si="4"/>
        <v>0.14757363879647264</v>
      </c>
      <c r="G61" s="24">
        <f t="shared" si="4"/>
        <v>0.1462356365209076</v>
      </c>
      <c r="H61" s="24">
        <f t="shared" si="4"/>
        <v>0.15495301095827682</v>
      </c>
      <c r="I61" s="24">
        <f t="shared" si="4"/>
        <v>0.23897730729776462</v>
      </c>
      <c r="J61" s="24">
        <f t="shared" si="4"/>
        <v>0.22558066484171832</v>
      </c>
      <c r="K61" s="24">
        <f t="shared" si="4"/>
        <v>0.27499194347949241</v>
      </c>
      <c r="L61" s="24">
        <f t="shared" si="4"/>
        <v>0.34963045539494569</v>
      </c>
      <c r="M61" s="24">
        <f t="shared" si="4"/>
        <v>0.19230277844352375</v>
      </c>
      <c r="N61" s="24">
        <f t="shared" si="4"/>
        <v>0.25550696417855612</v>
      </c>
      <c r="O61" s="24">
        <f t="shared" si="4"/>
        <v>0.28962480046173178</v>
      </c>
      <c r="P61" s="24">
        <f t="shared" si="4"/>
        <v>0.16305300820553681</v>
      </c>
      <c r="Q61" s="24">
        <f t="shared" si="4"/>
        <v>0.20332344772611244</v>
      </c>
      <c r="R61" s="24">
        <f t="shared" si="4"/>
        <v>0.1671766779074858</v>
      </c>
      <c r="S61" s="24">
        <f t="shared" si="4"/>
        <v>0.15549372736082837</v>
      </c>
      <c r="T61" s="24">
        <f t="shared" si="4"/>
        <v>0.13320228238201062</v>
      </c>
      <c r="U61" s="24">
        <f t="shared" si="4"/>
        <v>0.12676020336153188</v>
      </c>
      <c r="V61" s="24">
        <f t="shared" si="4"/>
        <v>0.12550037806177924</v>
      </c>
      <c r="W61" s="24">
        <f t="shared" si="4"/>
        <v>0.12183059991908139</v>
      </c>
      <c r="X61" s="24">
        <f t="shared" si="4"/>
        <v>0.11880615299558753</v>
      </c>
      <c r="Y61" s="24">
        <f t="shared" si="4"/>
        <v>0.10009298012078553</v>
      </c>
      <c r="Z61" s="24">
        <f t="shared" si="4"/>
        <v>0.10830326024209513</v>
      </c>
      <c r="AA61" s="24">
        <f t="shared" si="4"/>
        <v>9.0093421399190327E-2</v>
      </c>
      <c r="AB61" s="24">
        <f t="shared" si="4"/>
        <v>8.9210701016147823E-2</v>
      </c>
      <c r="AC61" s="24">
        <f t="shared" si="4"/>
        <v>9.4015675315655509E-2</v>
      </c>
      <c r="AD61" s="24">
        <f t="shared" si="4"/>
        <v>0.15742194259014472</v>
      </c>
    </row>
    <row r="62" spans="1:30">
      <c r="A62" s="18" t="s">
        <v>49</v>
      </c>
      <c r="B62" s="18" t="s">
        <v>50</v>
      </c>
      <c r="C62" s="24">
        <f t="shared" si="2"/>
        <v>5.2469928839760975E-2</v>
      </c>
      <c r="D62" s="24">
        <f t="shared" si="4"/>
        <v>3.5549771230948081E-2</v>
      </c>
      <c r="E62" s="24">
        <f t="shared" si="4"/>
        <v>3.4679372412765454E-2</v>
      </c>
      <c r="F62" s="24">
        <f t="shared" si="4"/>
        <v>3.0488930157733823E-2</v>
      </c>
      <c r="G62" s="24">
        <f t="shared" si="4"/>
        <v>2.4988951107564744E-2</v>
      </c>
      <c r="H62" s="24">
        <f t="shared" si="4"/>
        <v>1.6930575804658603E-2</v>
      </c>
      <c r="I62" s="24">
        <f t="shared" si="4"/>
        <v>1.9921876917262549E-2</v>
      </c>
      <c r="J62" s="24">
        <f t="shared" si="4"/>
        <v>3.5443110598300034E-2</v>
      </c>
      <c r="K62" s="24">
        <f t="shared" si="4"/>
        <v>3.0716122731914097E-2</v>
      </c>
      <c r="L62" s="24">
        <f t="shared" si="4"/>
        <v>2.8168305153602156E-2</v>
      </c>
      <c r="M62" s="24">
        <f t="shared" si="4"/>
        <v>2.7409905217605397E-2</v>
      </c>
      <c r="N62" s="24">
        <f t="shared" si="4"/>
        <v>2.4851951946803889E-2</v>
      </c>
      <c r="O62" s="24">
        <f t="shared" si="4"/>
        <v>1.8958441685137793E-2</v>
      </c>
      <c r="P62" s="24">
        <f t="shared" si="4"/>
        <v>2.0211467982919919E-2</v>
      </c>
      <c r="Q62" s="24">
        <f t="shared" si="4"/>
        <v>1.9576670947371207E-2</v>
      </c>
      <c r="R62" s="24">
        <f t="shared" si="4"/>
        <v>1.9245085372403173E-2</v>
      </c>
      <c r="S62" s="24">
        <f t="shared" si="4"/>
        <v>2.0144264145197998E-2</v>
      </c>
      <c r="T62" s="24">
        <f t="shared" si="4"/>
        <v>2.6353736101238121E-2</v>
      </c>
      <c r="U62" s="24">
        <f t="shared" si="4"/>
        <v>2.9049609043803219E-2</v>
      </c>
      <c r="V62" s="24">
        <f t="shared" si="4"/>
        <v>2.5521841579530004E-2</v>
      </c>
      <c r="W62" s="24">
        <f t="shared" si="4"/>
        <v>2.5291150935638822E-2</v>
      </c>
      <c r="X62" s="24">
        <f t="shared" si="4"/>
        <v>2.5824447789739687E-2</v>
      </c>
      <c r="Y62" s="24">
        <f t="shared" si="4"/>
        <v>2.2720204107033279E-2</v>
      </c>
      <c r="Z62" s="24">
        <f t="shared" si="4"/>
        <v>2.063946309712196E-2</v>
      </c>
      <c r="AA62" s="24">
        <f t="shared" si="4"/>
        <v>2.0047183042812947E-2</v>
      </c>
      <c r="AB62" s="24">
        <f t="shared" si="4"/>
        <v>2.7198203925980258E-2</v>
      </c>
      <c r="AC62" s="24">
        <f t="shared" si="4"/>
        <v>2.5889660337079727E-2</v>
      </c>
      <c r="AD62" s="24">
        <f t="shared" si="4"/>
        <v>2.4625016243909541E-2</v>
      </c>
    </row>
    <row r="63" spans="1:30">
      <c r="A63" s="27" t="s">
        <v>51</v>
      </c>
      <c r="B63" s="27" t="s">
        <v>52</v>
      </c>
      <c r="C63" s="24">
        <f t="shared" si="2"/>
        <v>2.7945505172317269</v>
      </c>
      <c r="D63" s="24">
        <f t="shared" si="4"/>
        <v>2.4111536463578114</v>
      </c>
      <c r="E63" s="24">
        <f t="shared" si="4"/>
        <v>3.0021483780779299</v>
      </c>
      <c r="F63" s="24">
        <f t="shared" si="4"/>
        <v>3.5950378060854056</v>
      </c>
      <c r="G63" s="24">
        <f t="shared" si="4"/>
        <v>3.517661247246942</v>
      </c>
      <c r="H63" s="24">
        <f t="shared" si="4"/>
        <v>3.28440093774838</v>
      </c>
      <c r="I63" s="24">
        <f t="shared" si="4"/>
        <v>4.2235341720434363</v>
      </c>
      <c r="J63" s="24">
        <f t="shared" si="4"/>
        <v>4.6010017121362621</v>
      </c>
      <c r="K63" s="24">
        <f t="shared" si="4"/>
        <v>4.3903288752022478</v>
      </c>
      <c r="L63" s="24">
        <f t="shared" si="4"/>
        <v>4.1913588715300492</v>
      </c>
      <c r="M63" s="24">
        <f t="shared" si="4"/>
        <v>5.2841885483322315</v>
      </c>
      <c r="N63" s="24">
        <f t="shared" si="4"/>
        <v>5.6561898873519549</v>
      </c>
      <c r="O63" s="24">
        <f t="shared" si="4"/>
        <v>4.9553552302440016</v>
      </c>
      <c r="P63" s="24">
        <f t="shared" si="4"/>
        <v>4.6152318337265044</v>
      </c>
      <c r="Q63" s="24">
        <f t="shared" si="4"/>
        <v>4.540214945482405</v>
      </c>
      <c r="R63" s="24">
        <f t="shared" si="4"/>
        <v>4.7929229121045687</v>
      </c>
      <c r="S63" s="24">
        <f t="shared" si="4"/>
        <v>5.2982828650798952</v>
      </c>
      <c r="T63" s="24">
        <f t="shared" si="4"/>
        <v>5.4133953147499847</v>
      </c>
      <c r="U63" s="24">
        <f t="shared" si="4"/>
        <v>5.7946611574639837</v>
      </c>
      <c r="V63" s="24">
        <f t="shared" si="4"/>
        <v>6.3213921785476428</v>
      </c>
      <c r="W63" s="24">
        <f t="shared" si="4"/>
        <v>6.3721100232424224</v>
      </c>
      <c r="X63" s="24">
        <f t="shared" si="4"/>
        <v>6.7279625388319939</v>
      </c>
      <c r="Y63" s="24">
        <f t="shared" si="4"/>
        <v>6.7584400198121148</v>
      </c>
      <c r="Z63" s="24">
        <f t="shared" si="4"/>
        <v>6.7021964266202039</v>
      </c>
      <c r="AA63" s="24">
        <f t="shared" si="4"/>
        <v>6.8935580032958947</v>
      </c>
      <c r="AB63" s="24">
        <f t="shared" si="4"/>
        <v>6.0105825005603428</v>
      </c>
      <c r="AC63" s="24">
        <f t="shared" si="4"/>
        <v>5.6515804657235762</v>
      </c>
      <c r="AD63" s="24">
        <f t="shared" si="4"/>
        <v>5.3860757186106083</v>
      </c>
    </row>
    <row r="64" spans="1:30">
      <c r="A64" s="27"/>
      <c r="B64" s="27" t="s">
        <v>53</v>
      </c>
      <c r="C64" s="24">
        <f t="shared" si="2"/>
        <v>100</v>
      </c>
      <c r="D64" s="24">
        <f t="shared" si="4"/>
        <v>100</v>
      </c>
      <c r="E64" s="24">
        <f t="shared" si="4"/>
        <v>100</v>
      </c>
      <c r="F64" s="24">
        <f t="shared" si="4"/>
        <v>100</v>
      </c>
      <c r="G64" s="24">
        <f t="shared" si="4"/>
        <v>100</v>
      </c>
      <c r="H64" s="24">
        <f t="shared" si="4"/>
        <v>100</v>
      </c>
      <c r="I64" s="24">
        <f t="shared" si="4"/>
        <v>100</v>
      </c>
      <c r="J64" s="24">
        <f t="shared" si="4"/>
        <v>100</v>
      </c>
      <c r="K64" s="24">
        <f t="shared" si="4"/>
        <v>100</v>
      </c>
      <c r="L64" s="24">
        <f t="shared" si="4"/>
        <v>100</v>
      </c>
      <c r="M64" s="24">
        <f t="shared" si="4"/>
        <v>100</v>
      </c>
      <c r="N64" s="24">
        <f t="shared" si="4"/>
        <v>100</v>
      </c>
      <c r="O64" s="24">
        <f t="shared" si="4"/>
        <v>100</v>
      </c>
      <c r="P64" s="24">
        <f t="shared" si="4"/>
        <v>100</v>
      </c>
      <c r="Q64" s="24">
        <f t="shared" si="4"/>
        <v>100</v>
      </c>
      <c r="R64" s="24">
        <f t="shared" si="4"/>
        <v>100</v>
      </c>
      <c r="S64" s="24">
        <f t="shared" si="4"/>
        <v>100</v>
      </c>
      <c r="T64" s="24">
        <f t="shared" si="4"/>
        <v>100</v>
      </c>
      <c r="U64" s="24">
        <f t="shared" si="4"/>
        <v>100</v>
      </c>
      <c r="V64" s="24">
        <f t="shared" si="4"/>
        <v>100</v>
      </c>
      <c r="W64" s="24">
        <f t="shared" si="4"/>
        <v>100</v>
      </c>
      <c r="X64" s="24">
        <f t="shared" si="4"/>
        <v>100</v>
      </c>
      <c r="Y64" s="24">
        <f t="shared" si="4"/>
        <v>100</v>
      </c>
      <c r="Z64" s="24">
        <f t="shared" si="4"/>
        <v>100</v>
      </c>
      <c r="AA64" s="24">
        <f t="shared" si="4"/>
        <v>100</v>
      </c>
      <c r="AB64" s="24">
        <f t="shared" si="4"/>
        <v>100</v>
      </c>
      <c r="AC64" s="24">
        <f t="shared" si="4"/>
        <v>100</v>
      </c>
      <c r="AD64" s="24">
        <f t="shared" si="4"/>
        <v>100</v>
      </c>
    </row>
    <row r="65" spans="1:30" ht="14" thickBot="1">
      <c r="A65" s="6"/>
      <c r="B65" s="19"/>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row>
    <row r="66" spans="1:30" ht="14" thickTop="1">
      <c r="B66" s="23"/>
    </row>
    <row r="67" spans="1:30" ht="14" thickBot="1">
      <c r="A67" s="137" t="s">
        <v>56</v>
      </c>
      <c r="B67" s="137"/>
      <c r="C67" s="137"/>
      <c r="D67" s="137"/>
      <c r="E67" s="137"/>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row>
    <row r="68" spans="1:30" ht="14" thickTop="1">
      <c r="B68" s="23"/>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row>
    <row r="69" spans="1:30">
      <c r="A69" s="12" t="s">
        <v>3</v>
      </c>
      <c r="B69" s="12" t="s">
        <v>4</v>
      </c>
      <c r="C69" s="30" t="s">
        <v>57</v>
      </c>
      <c r="D69" s="31">
        <f>D9/C9*100-100</f>
        <v>287.42497250035251</v>
      </c>
      <c r="E69" s="31">
        <f t="shared" ref="E69:AC79" si="5">E9/D9*100-100</f>
        <v>-15.992459431361567</v>
      </c>
      <c r="F69" s="31">
        <f t="shared" si="5"/>
        <v>16.781431983513741</v>
      </c>
      <c r="G69" s="31">
        <f t="shared" si="5"/>
        <v>-10.205217751626037</v>
      </c>
      <c r="H69" s="31">
        <f t="shared" si="5"/>
        <v>15.588213613199571</v>
      </c>
      <c r="I69" s="31">
        <f t="shared" si="5"/>
        <v>56.683596041679351</v>
      </c>
      <c r="J69" s="31">
        <f t="shared" si="5"/>
        <v>-19.895721122379598</v>
      </c>
      <c r="K69" s="31">
        <f t="shared" si="5"/>
        <v>-48.191993562817473</v>
      </c>
      <c r="L69" s="31">
        <f t="shared" si="5"/>
        <v>-31.411347836200591</v>
      </c>
      <c r="M69" s="31">
        <f t="shared" si="5"/>
        <v>-12.334334967984333</v>
      </c>
      <c r="N69" s="31">
        <f t="shared" si="5"/>
        <v>156.02192294354739</v>
      </c>
      <c r="O69" s="31">
        <f t="shared" si="5"/>
        <v>-62.921048976558744</v>
      </c>
      <c r="P69" s="31">
        <f t="shared" si="5"/>
        <v>1553.8658737447645</v>
      </c>
      <c r="Q69" s="31">
        <f t="shared" si="5"/>
        <v>-27.085533535847631</v>
      </c>
      <c r="R69" s="31">
        <f t="shared" si="5"/>
        <v>1.1872778448435781</v>
      </c>
      <c r="S69" s="31">
        <f t="shared" si="5"/>
        <v>-6.9425046510012436</v>
      </c>
      <c r="T69" s="31">
        <f t="shared" si="5"/>
        <v>34.128668351764901</v>
      </c>
      <c r="U69" s="31">
        <f t="shared" si="5"/>
        <v>15.562250407266049</v>
      </c>
      <c r="V69" s="31">
        <f t="shared" si="5"/>
        <v>-9.9995009741259224</v>
      </c>
      <c r="W69" s="31">
        <f t="shared" si="5"/>
        <v>21.721465349695478</v>
      </c>
      <c r="X69" s="31">
        <f t="shared" si="5"/>
        <v>-28.237762426360675</v>
      </c>
      <c r="Y69" s="31">
        <f t="shared" si="5"/>
        <v>-3.3293781067532535</v>
      </c>
      <c r="Z69" s="31">
        <f t="shared" si="5"/>
        <v>13.542008538270679</v>
      </c>
      <c r="AA69" s="31">
        <f t="shared" si="5"/>
        <v>-15.542798464447145</v>
      </c>
      <c r="AB69" s="31">
        <f t="shared" si="5"/>
        <v>-9.6223049166161871</v>
      </c>
      <c r="AC69" s="31">
        <f t="shared" si="5"/>
        <v>-26.078360589493855</v>
      </c>
      <c r="AD69" s="31">
        <f>IFERROR((POWER(AC9/C9,1/27)*100)-100,"--")</f>
        <v>9.8215503604956496</v>
      </c>
    </row>
    <row r="70" spans="1:30">
      <c r="A70" s="18" t="s">
        <v>5</v>
      </c>
      <c r="B70" s="18" t="s">
        <v>6</v>
      </c>
      <c r="C70" s="30" t="s">
        <v>57</v>
      </c>
      <c r="D70" s="31">
        <f t="shared" ref="D70:S94" si="6">D10/C10*100-100</f>
        <v>44.431711742995304</v>
      </c>
      <c r="E70" s="31">
        <f t="shared" si="6"/>
        <v>29.659285894672877</v>
      </c>
      <c r="F70" s="31">
        <f t="shared" si="6"/>
        <v>17.601112622407086</v>
      </c>
      <c r="G70" s="31">
        <f t="shared" si="6"/>
        <v>29.387106910296097</v>
      </c>
      <c r="H70" s="31">
        <f t="shared" si="6"/>
        <v>61.774995505015653</v>
      </c>
      <c r="I70" s="31">
        <f t="shared" si="6"/>
        <v>-5.9675323174891304</v>
      </c>
      <c r="J70" s="31">
        <f t="shared" si="6"/>
        <v>-15.775364942079605</v>
      </c>
      <c r="K70" s="31">
        <f t="shared" si="6"/>
        <v>-13.73887015234817</v>
      </c>
      <c r="L70" s="31">
        <f t="shared" si="6"/>
        <v>28.893748435979433</v>
      </c>
      <c r="M70" s="31">
        <f t="shared" si="6"/>
        <v>16.87099058595625</v>
      </c>
      <c r="N70" s="31">
        <f t="shared" si="6"/>
        <v>11.258993666206507</v>
      </c>
      <c r="O70" s="31">
        <f t="shared" si="6"/>
        <v>-13.140209000149724</v>
      </c>
      <c r="P70" s="31">
        <f t="shared" si="6"/>
        <v>83.588184489896634</v>
      </c>
      <c r="Q70" s="31">
        <f t="shared" si="6"/>
        <v>-11.616687182044089</v>
      </c>
      <c r="R70" s="31">
        <f t="shared" si="6"/>
        <v>13.567597488278011</v>
      </c>
      <c r="S70" s="31">
        <f t="shared" si="6"/>
        <v>-10.544825615155958</v>
      </c>
      <c r="T70" s="31">
        <f t="shared" si="5"/>
        <v>9.5483893714065005</v>
      </c>
      <c r="U70" s="31">
        <f t="shared" si="5"/>
        <v>5.8635726211961412</v>
      </c>
      <c r="V70" s="31">
        <f t="shared" si="5"/>
        <v>-10.504517704103336</v>
      </c>
      <c r="W70" s="31">
        <f t="shared" si="5"/>
        <v>2.2674224466523611</v>
      </c>
      <c r="X70" s="31">
        <f t="shared" si="5"/>
        <v>0.51374744895389313</v>
      </c>
      <c r="Y70" s="31">
        <f t="shared" si="5"/>
        <v>14.796219675873971</v>
      </c>
      <c r="Z70" s="31">
        <f t="shared" si="5"/>
        <v>-8.0027418371700492</v>
      </c>
      <c r="AA70" s="31">
        <f t="shared" si="5"/>
        <v>-20.436423948319202</v>
      </c>
      <c r="AB70" s="31">
        <f t="shared" si="5"/>
        <v>-13.580553851648929</v>
      </c>
      <c r="AC70" s="31">
        <f t="shared" si="5"/>
        <v>0.93485042840599419</v>
      </c>
      <c r="AD70" s="31">
        <f t="shared" ref="AD70:AD94" si="7">IFERROR((POWER(AC10/C10,1/27)*100)-100,"--")</f>
        <v>6.801288945302872</v>
      </c>
    </row>
    <row r="71" spans="1:30">
      <c r="A71" s="18" t="s">
        <v>7</v>
      </c>
      <c r="B71" s="18" t="s">
        <v>8</v>
      </c>
      <c r="C71" s="30" t="s">
        <v>57</v>
      </c>
      <c r="D71" s="31">
        <f t="shared" si="6"/>
        <v>115.01084312298241</v>
      </c>
      <c r="E71" s="31">
        <f t="shared" si="5"/>
        <v>19.622290627264732</v>
      </c>
      <c r="F71" s="31">
        <f t="shared" si="5"/>
        <v>16.034412605499156</v>
      </c>
      <c r="G71" s="31">
        <f t="shared" si="5"/>
        <v>13.199290758503949</v>
      </c>
      <c r="H71" s="31">
        <f t="shared" si="5"/>
        <v>10.075975565524061</v>
      </c>
      <c r="I71" s="31">
        <f t="shared" si="5"/>
        <v>-7.6760544932218977</v>
      </c>
      <c r="J71" s="31">
        <f t="shared" si="5"/>
        <v>4.2958391884908167</v>
      </c>
      <c r="K71" s="31">
        <f t="shared" si="5"/>
        <v>-10.551992756945509</v>
      </c>
      <c r="L71" s="31">
        <f t="shared" si="5"/>
        <v>23.352169976995341</v>
      </c>
      <c r="M71" s="31">
        <f t="shared" si="5"/>
        <v>23.236019648799797</v>
      </c>
      <c r="N71" s="31">
        <f t="shared" si="5"/>
        <v>40.955112443271247</v>
      </c>
      <c r="O71" s="31">
        <f t="shared" si="5"/>
        <v>13.197184635592365</v>
      </c>
      <c r="P71" s="31">
        <f t="shared" si="5"/>
        <v>6.9655037100124844</v>
      </c>
      <c r="Q71" s="31">
        <f t="shared" si="5"/>
        <v>-22.512334363349268</v>
      </c>
      <c r="R71" s="31">
        <f t="shared" si="5"/>
        <v>14.963277270013322</v>
      </c>
      <c r="S71" s="31">
        <f t="shared" si="5"/>
        <v>-6.9799329086813771</v>
      </c>
      <c r="T71" s="31">
        <f t="shared" si="5"/>
        <v>-1.5821607837901439</v>
      </c>
      <c r="U71" s="31">
        <f t="shared" si="5"/>
        <v>-0.78559208752795939</v>
      </c>
      <c r="V71" s="31">
        <f t="shared" si="5"/>
        <v>1.0144575774981206</v>
      </c>
      <c r="W71" s="31">
        <f t="shared" si="5"/>
        <v>-0.86810066192619217</v>
      </c>
      <c r="X71" s="31">
        <f t="shared" si="5"/>
        <v>-17.66769019512958</v>
      </c>
      <c r="Y71" s="31">
        <f t="shared" si="5"/>
        <v>0.73677991386055908</v>
      </c>
      <c r="Z71" s="31">
        <f t="shared" si="5"/>
        <v>-5.3356506086723243</v>
      </c>
      <c r="AA71" s="31">
        <f t="shared" si="5"/>
        <v>2.0199251348699931</v>
      </c>
      <c r="AB71" s="31">
        <f t="shared" si="5"/>
        <v>-10.80921429124821</v>
      </c>
      <c r="AC71" s="31">
        <f t="shared" si="5"/>
        <v>12.406332406880821</v>
      </c>
      <c r="AD71" s="31">
        <f t="shared" si="7"/>
        <v>6.4501244061166716</v>
      </c>
    </row>
    <row r="72" spans="1:30">
      <c r="A72" s="18" t="s">
        <v>9</v>
      </c>
      <c r="B72" s="18" t="s">
        <v>10</v>
      </c>
      <c r="C72" s="30" t="s">
        <v>57</v>
      </c>
      <c r="D72" s="31">
        <f t="shared" si="6"/>
        <v>22.282038550991842</v>
      </c>
      <c r="E72" s="31">
        <f t="shared" si="5"/>
        <v>-12.721272287845238</v>
      </c>
      <c r="F72" s="31">
        <f t="shared" si="5"/>
        <v>13.315020369255521</v>
      </c>
      <c r="G72" s="31">
        <f t="shared" si="5"/>
        <v>7.8979657897841236</v>
      </c>
      <c r="H72" s="31">
        <f t="shared" si="5"/>
        <v>8.4159994551177562</v>
      </c>
      <c r="I72" s="31">
        <f t="shared" si="5"/>
        <v>-6.9637115163022543</v>
      </c>
      <c r="J72" s="31">
        <f t="shared" si="5"/>
        <v>-3.4811197975009804</v>
      </c>
      <c r="K72" s="31">
        <f t="shared" si="5"/>
        <v>7.9452865611598043</v>
      </c>
      <c r="L72" s="31">
        <f t="shared" si="5"/>
        <v>12.37048355334322</v>
      </c>
      <c r="M72" s="31">
        <f t="shared" si="5"/>
        <v>-4.8727627235268187</v>
      </c>
      <c r="N72" s="31">
        <f t="shared" si="5"/>
        <v>-9.6844593654603699</v>
      </c>
      <c r="O72" s="31">
        <f t="shared" si="5"/>
        <v>-57.159802152735537</v>
      </c>
      <c r="P72" s="31">
        <f t="shared" si="5"/>
        <v>141.32172246302935</v>
      </c>
      <c r="Q72" s="31">
        <f t="shared" si="5"/>
        <v>-7.3900456361592717</v>
      </c>
      <c r="R72" s="31">
        <f t="shared" si="5"/>
        <v>19.104298689880196</v>
      </c>
      <c r="S72" s="31">
        <f t="shared" si="5"/>
        <v>8.1120510030274744</v>
      </c>
      <c r="T72" s="31">
        <f t="shared" si="5"/>
        <v>-58.107533726673864</v>
      </c>
      <c r="U72" s="31">
        <f t="shared" si="5"/>
        <v>-19.633378782622586</v>
      </c>
      <c r="V72" s="31">
        <f t="shared" si="5"/>
        <v>-20.66492962470349</v>
      </c>
      <c r="W72" s="31">
        <f t="shared" si="5"/>
        <v>-8.4044610765201924</v>
      </c>
      <c r="X72" s="31">
        <f t="shared" si="5"/>
        <v>44.32245141888427</v>
      </c>
      <c r="Y72" s="31">
        <f t="shared" si="5"/>
        <v>97.248800329057786</v>
      </c>
      <c r="Z72" s="31">
        <f t="shared" si="5"/>
        <v>-50.687422705004195</v>
      </c>
      <c r="AA72" s="31">
        <f t="shared" si="5"/>
        <v>-22.378643534261627</v>
      </c>
      <c r="AB72" s="31">
        <f t="shared" si="5"/>
        <v>151.01624700834981</v>
      </c>
      <c r="AC72" s="31">
        <f t="shared" si="5"/>
        <v>21.592758923912172</v>
      </c>
      <c r="AD72" s="31">
        <f t="shared" si="7"/>
        <v>1.0562701863891562</v>
      </c>
    </row>
    <row r="73" spans="1:30">
      <c r="A73" s="18" t="s">
        <v>11</v>
      </c>
      <c r="B73" s="18" t="s">
        <v>12</v>
      </c>
      <c r="C73" s="30" t="s">
        <v>57</v>
      </c>
      <c r="D73" s="31">
        <f t="shared" si="6"/>
        <v>7.1243417710211929</v>
      </c>
      <c r="E73" s="31">
        <f t="shared" si="5"/>
        <v>6.2051230274821307</v>
      </c>
      <c r="F73" s="31">
        <f t="shared" si="5"/>
        <v>1.0959876751252438</v>
      </c>
      <c r="G73" s="31">
        <f t="shared" si="5"/>
        <v>21.643032645722471</v>
      </c>
      <c r="H73" s="31">
        <f t="shared" si="5"/>
        <v>12.968924635948213</v>
      </c>
      <c r="I73" s="31">
        <f t="shared" si="5"/>
        <v>-26.266533098375461</v>
      </c>
      <c r="J73" s="31">
        <f t="shared" si="5"/>
        <v>-6.6518806347829127</v>
      </c>
      <c r="K73" s="31">
        <f t="shared" si="5"/>
        <v>-17.734427268767689</v>
      </c>
      <c r="L73" s="31">
        <f t="shared" si="5"/>
        <v>63.480568511116388</v>
      </c>
      <c r="M73" s="31">
        <f t="shared" si="5"/>
        <v>25.503016287910157</v>
      </c>
      <c r="N73" s="31">
        <f t="shared" si="5"/>
        <v>-11.694696700733658</v>
      </c>
      <c r="O73" s="31">
        <f t="shared" si="5"/>
        <v>-26.195023929459254</v>
      </c>
      <c r="P73" s="31">
        <f t="shared" si="5"/>
        <v>-11.467712592320026</v>
      </c>
      <c r="Q73" s="31">
        <f t="shared" si="5"/>
        <v>-38.973469346714261</v>
      </c>
      <c r="R73" s="31">
        <f t="shared" si="5"/>
        <v>43.705882524082227</v>
      </c>
      <c r="S73" s="31">
        <f t="shared" si="5"/>
        <v>-3.5304670495607837</v>
      </c>
      <c r="T73" s="31">
        <f t="shared" si="5"/>
        <v>41.159592967901176</v>
      </c>
      <c r="U73" s="31">
        <f t="shared" si="5"/>
        <v>10.613164741137354</v>
      </c>
      <c r="V73" s="31">
        <f t="shared" si="5"/>
        <v>6.9147338056898775</v>
      </c>
      <c r="W73" s="31">
        <f t="shared" si="5"/>
        <v>10.794832983156468</v>
      </c>
      <c r="X73" s="31">
        <f t="shared" si="5"/>
        <v>-15.539476643425743</v>
      </c>
      <c r="Y73" s="31">
        <f t="shared" si="5"/>
        <v>1.8919269252780424</v>
      </c>
      <c r="Z73" s="31">
        <f t="shared" si="5"/>
        <v>-5.1141912166681323</v>
      </c>
      <c r="AA73" s="31">
        <f t="shared" si="5"/>
        <v>-13.519962479211912</v>
      </c>
      <c r="AB73" s="31">
        <f t="shared" si="5"/>
        <v>-47.107326722654776</v>
      </c>
      <c r="AC73" s="31">
        <f t="shared" si="5"/>
        <v>-1.954248112118691</v>
      </c>
      <c r="AD73" s="31">
        <f t="shared" si="7"/>
        <v>-1.8311564975349626</v>
      </c>
    </row>
    <row r="74" spans="1:30">
      <c r="A74" s="18" t="s">
        <v>13</v>
      </c>
      <c r="B74" s="18" t="s">
        <v>14</v>
      </c>
      <c r="C74" s="30" t="s">
        <v>57</v>
      </c>
      <c r="D74" s="31">
        <f t="shared" si="6"/>
        <v>17.04889969733054</v>
      </c>
      <c r="E74" s="31">
        <f t="shared" si="5"/>
        <v>-1.9190103058149361</v>
      </c>
      <c r="F74" s="31">
        <f t="shared" si="5"/>
        <v>-1.5484011237894606</v>
      </c>
      <c r="G74" s="31">
        <f t="shared" si="5"/>
        <v>32.878168293942991</v>
      </c>
      <c r="H74" s="31">
        <f t="shared" si="5"/>
        <v>45.331557595482849</v>
      </c>
      <c r="I74" s="31">
        <f t="shared" si="5"/>
        <v>-12.809476284700423</v>
      </c>
      <c r="J74" s="31">
        <f t="shared" si="5"/>
        <v>-18.949873764423444</v>
      </c>
      <c r="K74" s="31">
        <f t="shared" si="5"/>
        <v>-15.073359618198012</v>
      </c>
      <c r="L74" s="31">
        <f t="shared" si="5"/>
        <v>52.760078568016809</v>
      </c>
      <c r="M74" s="31">
        <f t="shared" si="5"/>
        <v>24.482035666061421</v>
      </c>
      <c r="N74" s="31">
        <f t="shared" si="5"/>
        <v>-38.772213771237716</v>
      </c>
      <c r="O74" s="31">
        <f t="shared" si="5"/>
        <v>-39.199267553837537</v>
      </c>
      <c r="P74" s="31">
        <f t="shared" si="5"/>
        <v>-7.8609160231309971</v>
      </c>
      <c r="Q74" s="31">
        <f t="shared" si="5"/>
        <v>-43.861967059580373</v>
      </c>
      <c r="R74" s="31">
        <f t="shared" si="5"/>
        <v>22.530987728237406</v>
      </c>
      <c r="S74" s="31">
        <f t="shared" si="5"/>
        <v>1.0328937995482477</v>
      </c>
      <c r="T74" s="31">
        <f t="shared" si="5"/>
        <v>49.92413710097091</v>
      </c>
      <c r="U74" s="31">
        <f t="shared" si="5"/>
        <v>3.8924670574220528</v>
      </c>
      <c r="V74" s="31">
        <f t="shared" si="5"/>
        <v>-2.7178495702124223</v>
      </c>
      <c r="W74" s="31">
        <f t="shared" si="5"/>
        <v>-6.2202752191064832</v>
      </c>
      <c r="X74" s="31">
        <f t="shared" si="5"/>
        <v>-20.904556460007228</v>
      </c>
      <c r="Y74" s="31">
        <f t="shared" si="5"/>
        <v>-4.0996083542818411</v>
      </c>
      <c r="Z74" s="31">
        <f t="shared" si="5"/>
        <v>2.1072406703141837</v>
      </c>
      <c r="AA74" s="31">
        <f t="shared" si="5"/>
        <v>19.826359834429041</v>
      </c>
      <c r="AB74" s="31">
        <f t="shared" si="5"/>
        <v>-10.314304578537275</v>
      </c>
      <c r="AC74" s="31">
        <f t="shared" si="5"/>
        <v>6.598475828022373</v>
      </c>
      <c r="AD74" s="31">
        <f t="shared" si="7"/>
        <v>-1.0663249890918962</v>
      </c>
    </row>
    <row r="75" spans="1:30">
      <c r="A75" s="18" t="s">
        <v>15</v>
      </c>
      <c r="B75" s="18" t="s">
        <v>16</v>
      </c>
      <c r="C75" s="30" t="s">
        <v>57</v>
      </c>
      <c r="D75" s="31">
        <f t="shared" si="6"/>
        <v>27.491240176971772</v>
      </c>
      <c r="E75" s="31">
        <f t="shared" si="5"/>
        <v>-4.0715270913678836</v>
      </c>
      <c r="F75" s="31">
        <f t="shared" si="5"/>
        <v>6.9965647570414262</v>
      </c>
      <c r="G75" s="31">
        <f t="shared" si="5"/>
        <v>54.357539297647804</v>
      </c>
      <c r="H75" s="31">
        <f t="shared" si="5"/>
        <v>-21.634577996100248</v>
      </c>
      <c r="I75" s="31">
        <f t="shared" si="5"/>
        <v>-20.721049467185665</v>
      </c>
      <c r="J75" s="31">
        <f t="shared" si="5"/>
        <v>-3.3758093810333492</v>
      </c>
      <c r="K75" s="31">
        <f t="shared" si="5"/>
        <v>17.587405856820951</v>
      </c>
      <c r="L75" s="31">
        <f t="shared" si="5"/>
        <v>10.638911102208894</v>
      </c>
      <c r="M75" s="31">
        <f t="shared" si="5"/>
        <v>-1.4343160783213307</v>
      </c>
      <c r="N75" s="31">
        <f t="shared" si="5"/>
        <v>-11.377086096052608</v>
      </c>
      <c r="O75" s="31">
        <f t="shared" si="5"/>
        <v>-3.72868285298496</v>
      </c>
      <c r="P75" s="31">
        <f t="shared" si="5"/>
        <v>-6.1454778634272742</v>
      </c>
      <c r="Q75" s="31">
        <f t="shared" si="5"/>
        <v>5.9892558454286586</v>
      </c>
      <c r="R75" s="31">
        <f t="shared" si="5"/>
        <v>5.7410161093718273</v>
      </c>
      <c r="S75" s="31">
        <f t="shared" si="5"/>
        <v>2.0517556791100731</v>
      </c>
      <c r="T75" s="31">
        <f t="shared" si="5"/>
        <v>1.3117446167048428</v>
      </c>
      <c r="U75" s="31">
        <f t="shared" si="5"/>
        <v>12.115664750212773</v>
      </c>
      <c r="V75" s="31">
        <f t="shared" si="5"/>
        <v>-1.8229606728993701</v>
      </c>
      <c r="W75" s="31">
        <f t="shared" si="5"/>
        <v>10.023424054096949</v>
      </c>
      <c r="X75" s="31">
        <f t="shared" si="5"/>
        <v>-3.3465056858725148</v>
      </c>
      <c r="Y75" s="31">
        <f t="shared" si="5"/>
        <v>10.533457498107239</v>
      </c>
      <c r="Z75" s="31">
        <f t="shared" si="5"/>
        <v>9.6329920731393202</v>
      </c>
      <c r="AA75" s="31">
        <f t="shared" si="5"/>
        <v>12.930657751093165</v>
      </c>
      <c r="AB75" s="31">
        <f t="shared" si="5"/>
        <v>-13.400864344326521</v>
      </c>
      <c r="AC75" s="31">
        <f t="shared" si="5"/>
        <v>-9.2771416680169807</v>
      </c>
      <c r="AD75" s="31">
        <f t="shared" si="7"/>
        <v>2.2335949609480821</v>
      </c>
    </row>
    <row r="76" spans="1:30">
      <c r="A76" s="18" t="s">
        <v>17</v>
      </c>
      <c r="B76" s="18" t="s">
        <v>18</v>
      </c>
      <c r="C76" s="30" t="s">
        <v>57</v>
      </c>
      <c r="D76" s="31">
        <f t="shared" si="6"/>
        <v>-0.26920713122538587</v>
      </c>
      <c r="E76" s="31">
        <f t="shared" si="5"/>
        <v>97.045717161751156</v>
      </c>
      <c r="F76" s="31">
        <f t="shared" si="5"/>
        <v>-28.326037298591501</v>
      </c>
      <c r="G76" s="31">
        <f t="shared" si="5"/>
        <v>18.529152399085504</v>
      </c>
      <c r="H76" s="31">
        <f t="shared" si="5"/>
        <v>47.959903319581002</v>
      </c>
      <c r="I76" s="31">
        <f t="shared" si="5"/>
        <v>-51.097050540052173</v>
      </c>
      <c r="J76" s="31">
        <f t="shared" si="5"/>
        <v>21.896498160166232</v>
      </c>
      <c r="K76" s="31">
        <f t="shared" si="5"/>
        <v>40.923737097198256</v>
      </c>
      <c r="L76" s="31">
        <f t="shared" si="5"/>
        <v>-11.169721941569833</v>
      </c>
      <c r="M76" s="31">
        <f t="shared" si="5"/>
        <v>13.428287024352016</v>
      </c>
      <c r="N76" s="31">
        <f t="shared" si="5"/>
        <v>16.827839355684787</v>
      </c>
      <c r="O76" s="31">
        <f t="shared" si="5"/>
        <v>-13.67105565389862</v>
      </c>
      <c r="P76" s="31">
        <f t="shared" si="5"/>
        <v>-11.391527205045037</v>
      </c>
      <c r="Q76" s="31">
        <f t="shared" si="5"/>
        <v>-55.629614704028363</v>
      </c>
      <c r="R76" s="31">
        <f t="shared" si="5"/>
        <v>-18.297529648997497</v>
      </c>
      <c r="S76" s="31">
        <f t="shared" si="5"/>
        <v>-5.3600528071215905</v>
      </c>
      <c r="T76" s="31">
        <f t="shared" si="5"/>
        <v>1.6015421045072884</v>
      </c>
      <c r="U76" s="31">
        <f t="shared" si="5"/>
        <v>0.16069468024670641</v>
      </c>
      <c r="V76" s="31">
        <f t="shared" si="5"/>
        <v>217.84409384237449</v>
      </c>
      <c r="W76" s="31">
        <f t="shared" si="5"/>
        <v>-2.8207692542198401</v>
      </c>
      <c r="X76" s="31">
        <f t="shared" si="5"/>
        <v>-66.350876251240265</v>
      </c>
      <c r="Y76" s="31">
        <f t="shared" si="5"/>
        <v>2.7998764199343782</v>
      </c>
      <c r="Z76" s="31">
        <f t="shared" si="5"/>
        <v>7.4372677563249852</v>
      </c>
      <c r="AA76" s="31">
        <f t="shared" si="5"/>
        <v>-10.997537029062684</v>
      </c>
      <c r="AB76" s="31">
        <f t="shared" si="5"/>
        <v>13.962824594956018</v>
      </c>
      <c r="AC76" s="31">
        <f t="shared" si="5"/>
        <v>5.5820822448483938</v>
      </c>
      <c r="AD76" s="31">
        <f t="shared" si="7"/>
        <v>-0.81397911157451119</v>
      </c>
    </row>
    <row r="77" spans="1:30">
      <c r="A77" s="18" t="s">
        <v>19</v>
      </c>
      <c r="B77" s="18" t="s">
        <v>20</v>
      </c>
      <c r="C77" s="30" t="s">
        <v>57</v>
      </c>
      <c r="D77" s="31">
        <f t="shared" si="6"/>
        <v>-47.742160740338825</v>
      </c>
      <c r="E77" s="31">
        <f t="shared" si="5"/>
        <v>-10.38368059835399</v>
      </c>
      <c r="F77" s="31">
        <f t="shared" si="5"/>
        <v>-6.8124229511239776</v>
      </c>
      <c r="G77" s="31">
        <f t="shared" si="5"/>
        <v>-23.914975973193748</v>
      </c>
      <c r="H77" s="31">
        <f t="shared" si="5"/>
        <v>33.938818630414943</v>
      </c>
      <c r="I77" s="31">
        <f t="shared" si="5"/>
        <v>-12.468840397327725</v>
      </c>
      <c r="J77" s="31">
        <f t="shared" si="5"/>
        <v>-2.5309786237033904</v>
      </c>
      <c r="K77" s="31">
        <f t="shared" si="5"/>
        <v>58.138737725760848</v>
      </c>
      <c r="L77" s="31">
        <f t="shared" si="5"/>
        <v>1.7734423603966292</v>
      </c>
      <c r="M77" s="31">
        <f t="shared" si="5"/>
        <v>-60.557301629275493</v>
      </c>
      <c r="N77" s="31">
        <f t="shared" si="5"/>
        <v>-13.552663381825994</v>
      </c>
      <c r="O77" s="31">
        <f t="shared" si="5"/>
        <v>-19.592098082289155</v>
      </c>
      <c r="P77" s="31">
        <f t="shared" si="5"/>
        <v>2.1299196899417865</v>
      </c>
      <c r="Q77" s="31">
        <f t="shared" si="5"/>
        <v>-45.200171836802348</v>
      </c>
      <c r="R77" s="31">
        <f t="shared" si="5"/>
        <v>7.4278408867750159</v>
      </c>
      <c r="S77" s="31">
        <f t="shared" si="5"/>
        <v>-7.5245945369672143</v>
      </c>
      <c r="T77" s="31">
        <f t="shared" si="5"/>
        <v>78.553869049838568</v>
      </c>
      <c r="U77" s="31">
        <f t="shared" si="5"/>
        <v>-5.3774553021657425</v>
      </c>
      <c r="V77" s="31">
        <f t="shared" si="5"/>
        <v>-20.798985756591392</v>
      </c>
      <c r="W77" s="31">
        <f t="shared" si="5"/>
        <v>8.4514045883937996</v>
      </c>
      <c r="X77" s="31">
        <f t="shared" si="5"/>
        <v>-14.119746023014031</v>
      </c>
      <c r="Y77" s="31">
        <f t="shared" si="5"/>
        <v>15.586561522813966</v>
      </c>
      <c r="Z77" s="31">
        <f t="shared" si="5"/>
        <v>35.699162771562527</v>
      </c>
      <c r="AA77" s="31">
        <f t="shared" si="5"/>
        <v>6.0313629640807989</v>
      </c>
      <c r="AB77" s="31">
        <f t="shared" si="5"/>
        <v>-11.478389831061904</v>
      </c>
      <c r="AC77" s="31">
        <f t="shared" si="5"/>
        <v>6.6200638412106514</v>
      </c>
      <c r="AD77" s="31">
        <f t="shared" si="7"/>
        <v>-6.1131662400024709</v>
      </c>
    </row>
    <row r="78" spans="1:30">
      <c r="A78" s="18" t="s">
        <v>21</v>
      </c>
      <c r="B78" s="18" t="s">
        <v>22</v>
      </c>
      <c r="C78" s="30" t="s">
        <v>57</v>
      </c>
      <c r="D78" s="31">
        <f t="shared" si="6"/>
        <v>1.4046160243970149</v>
      </c>
      <c r="E78" s="31">
        <f t="shared" si="5"/>
        <v>115.98644435540763</v>
      </c>
      <c r="F78" s="31">
        <f t="shared" si="5"/>
        <v>-22.403945185476147</v>
      </c>
      <c r="G78" s="31">
        <f t="shared" si="5"/>
        <v>15.527432554701733</v>
      </c>
      <c r="H78" s="31">
        <f t="shared" si="5"/>
        <v>59.604451406081381</v>
      </c>
      <c r="I78" s="31">
        <f t="shared" si="5"/>
        <v>239.94133856207458</v>
      </c>
      <c r="J78" s="31">
        <f t="shared" si="5"/>
        <v>-83.580245633199297</v>
      </c>
      <c r="K78" s="31">
        <f t="shared" si="5"/>
        <v>-27.125999989644669</v>
      </c>
      <c r="L78" s="31">
        <f t="shared" si="5"/>
        <v>177.54661051140681</v>
      </c>
      <c r="M78" s="31">
        <f t="shared" si="5"/>
        <v>79.868818990848609</v>
      </c>
      <c r="N78" s="31">
        <f t="shared" si="5"/>
        <v>-1.7891838839755536</v>
      </c>
      <c r="O78" s="31">
        <f t="shared" si="5"/>
        <v>0.34935510316103091</v>
      </c>
      <c r="P78" s="31">
        <f t="shared" si="5"/>
        <v>25.724349897946695</v>
      </c>
      <c r="Q78" s="31">
        <f t="shared" si="5"/>
        <v>-13.654716595181185</v>
      </c>
      <c r="R78" s="31">
        <f t="shared" si="5"/>
        <v>16.855467046872263</v>
      </c>
      <c r="S78" s="31">
        <f t="shared" si="5"/>
        <v>31.218415768394294</v>
      </c>
      <c r="T78" s="31">
        <f t="shared" si="5"/>
        <v>14.673068102373705</v>
      </c>
      <c r="U78" s="31">
        <f t="shared" si="5"/>
        <v>-2.3990443343437136</v>
      </c>
      <c r="V78" s="31">
        <f t="shared" si="5"/>
        <v>-5.4370076667323417</v>
      </c>
      <c r="W78" s="31">
        <f t="shared" si="5"/>
        <v>6.5552881539985748</v>
      </c>
      <c r="X78" s="31">
        <f t="shared" si="5"/>
        <v>12.11272684535804</v>
      </c>
      <c r="Y78" s="31">
        <f t="shared" si="5"/>
        <v>15.182866379730612</v>
      </c>
      <c r="Z78" s="31">
        <f t="shared" si="5"/>
        <v>10.555005792959676</v>
      </c>
      <c r="AA78" s="31">
        <f t="shared" si="5"/>
        <v>10.84168081384253</v>
      </c>
      <c r="AB78" s="31">
        <f t="shared" si="5"/>
        <v>12.926432995996876</v>
      </c>
      <c r="AC78" s="31">
        <f t="shared" si="5"/>
        <v>-7.0195009670895701</v>
      </c>
      <c r="AD78" s="31">
        <f t="shared" si="7"/>
        <v>11.642408289294465</v>
      </c>
    </row>
    <row r="79" spans="1:30">
      <c r="A79" s="18" t="s">
        <v>23</v>
      </c>
      <c r="B79" s="18" t="s">
        <v>24</v>
      </c>
      <c r="C79" s="30" t="s">
        <v>57</v>
      </c>
      <c r="D79" s="31">
        <f t="shared" si="6"/>
        <v>31.711401178702289</v>
      </c>
      <c r="E79" s="31">
        <f t="shared" si="5"/>
        <v>15.047284673794707</v>
      </c>
      <c r="F79" s="31">
        <f t="shared" si="5"/>
        <v>-5.2231535122983104</v>
      </c>
      <c r="G79" s="31">
        <f t="shared" si="5"/>
        <v>27.547769129174853</v>
      </c>
      <c r="H79" s="31">
        <f t="shared" si="5"/>
        <v>64.382872236843554</v>
      </c>
      <c r="I79" s="31">
        <f t="shared" si="5"/>
        <v>-32.56165994849016</v>
      </c>
      <c r="J79" s="31">
        <f t="shared" si="5"/>
        <v>-9.3950798550432353</v>
      </c>
      <c r="K79" s="31">
        <f t="shared" si="5"/>
        <v>18.933191488700302</v>
      </c>
      <c r="L79" s="31">
        <f t="shared" si="5"/>
        <v>7.5636573955978577</v>
      </c>
      <c r="M79" s="31">
        <f t="shared" si="5"/>
        <v>8.8655354773446078</v>
      </c>
      <c r="N79" s="31">
        <f t="shared" si="5"/>
        <v>4.166391269416053</v>
      </c>
      <c r="O79" s="31">
        <f t="shared" si="5"/>
        <v>1.5480914717558107</v>
      </c>
      <c r="P79" s="31">
        <f t="shared" si="5"/>
        <v>-12.432960530117626</v>
      </c>
      <c r="Q79" s="31">
        <f t="shared" si="5"/>
        <v>-25.58027375299767</v>
      </c>
      <c r="R79" s="31">
        <f t="shared" si="5"/>
        <v>33.733924193863771</v>
      </c>
      <c r="S79" s="31">
        <f t="shared" si="5"/>
        <v>4.0839095512704944</v>
      </c>
      <c r="T79" s="31">
        <f t="shared" si="5"/>
        <v>4.7253563966232406</v>
      </c>
      <c r="U79" s="31">
        <f t="shared" si="5"/>
        <v>6.1507279549652907</v>
      </c>
      <c r="V79" s="31">
        <f t="shared" si="5"/>
        <v>4.7594817566789942</v>
      </c>
      <c r="W79" s="31">
        <f t="shared" si="5"/>
        <v>5.5071016008764815</v>
      </c>
      <c r="X79" s="31">
        <f t="shared" si="5"/>
        <v>2.3029196283229254</v>
      </c>
      <c r="Y79" s="31">
        <f t="shared" ref="E79:AC89" si="8">Y19/X19*100-100</f>
        <v>7.4842830312142183</v>
      </c>
      <c r="Z79" s="31">
        <f t="shared" si="8"/>
        <v>5.8102857426600281</v>
      </c>
      <c r="AA79" s="31">
        <f t="shared" si="8"/>
        <v>-2.4181919301488932</v>
      </c>
      <c r="AB79" s="31">
        <f t="shared" si="8"/>
        <v>100.84680849322248</v>
      </c>
      <c r="AC79" s="31">
        <f t="shared" si="8"/>
        <v>20.096827175453086</v>
      </c>
      <c r="AD79" s="31">
        <f t="shared" si="7"/>
        <v>8.1404301221144237</v>
      </c>
    </row>
    <row r="80" spans="1:30">
      <c r="A80" s="18" t="s">
        <v>25</v>
      </c>
      <c r="B80" s="18" t="s">
        <v>26</v>
      </c>
      <c r="C80" s="30" t="s">
        <v>57</v>
      </c>
      <c r="D80" s="31">
        <f t="shared" si="6"/>
        <v>42.591868047564219</v>
      </c>
      <c r="E80" s="31">
        <f t="shared" si="8"/>
        <v>136.4551820238502</v>
      </c>
      <c r="F80" s="31">
        <f t="shared" si="8"/>
        <v>-55.637017609046005</v>
      </c>
      <c r="G80" s="31">
        <f t="shared" si="8"/>
        <v>391.07026907260172</v>
      </c>
      <c r="H80" s="31">
        <f t="shared" si="8"/>
        <v>274.39831202757637</v>
      </c>
      <c r="I80" s="31">
        <f t="shared" si="8"/>
        <v>-11.391181455991045</v>
      </c>
      <c r="J80" s="31">
        <f t="shared" si="8"/>
        <v>-72.23056064300755</v>
      </c>
      <c r="K80" s="31">
        <f t="shared" si="8"/>
        <v>-42.921732095500346</v>
      </c>
      <c r="L80" s="31">
        <f t="shared" si="8"/>
        <v>84.855258537267474</v>
      </c>
      <c r="M80" s="31">
        <f t="shared" si="8"/>
        <v>20.038730895383594</v>
      </c>
      <c r="N80" s="31">
        <f t="shared" si="8"/>
        <v>-30.789027280702754</v>
      </c>
      <c r="O80" s="31">
        <f t="shared" si="8"/>
        <v>120.1291840013906</v>
      </c>
      <c r="P80" s="31">
        <f t="shared" si="8"/>
        <v>99.995954889111374</v>
      </c>
      <c r="Q80" s="31">
        <f t="shared" si="8"/>
        <v>13.015087320272968</v>
      </c>
      <c r="R80" s="31">
        <f t="shared" si="8"/>
        <v>8.6080560229664087</v>
      </c>
      <c r="S80" s="31">
        <f t="shared" si="8"/>
        <v>30.415692078250743</v>
      </c>
      <c r="T80" s="31">
        <f t="shared" si="8"/>
        <v>0.60619519095908458</v>
      </c>
      <c r="U80" s="31">
        <f t="shared" si="8"/>
        <v>2.3893654820240187</v>
      </c>
      <c r="V80" s="31">
        <f t="shared" si="8"/>
        <v>28.543130345187819</v>
      </c>
      <c r="W80" s="31">
        <f t="shared" si="8"/>
        <v>-28.808043322951278</v>
      </c>
      <c r="X80" s="31">
        <f t="shared" si="8"/>
        <v>-24.822282545245329</v>
      </c>
      <c r="Y80" s="31">
        <f t="shared" si="8"/>
        <v>5.6016514960963519</v>
      </c>
      <c r="Z80" s="31">
        <f t="shared" si="8"/>
        <v>25.768161968597283</v>
      </c>
      <c r="AA80" s="31">
        <f t="shared" si="8"/>
        <v>-9.7467313343200885</v>
      </c>
      <c r="AB80" s="31">
        <f>AB20/AA20*100-100</f>
        <v>4704.4910227149021</v>
      </c>
      <c r="AC80" s="31">
        <f t="shared" si="8"/>
        <v>16.236072015800062</v>
      </c>
      <c r="AD80" s="31">
        <f t="shared" si="7"/>
        <v>32.47203026435119</v>
      </c>
    </row>
    <row r="81" spans="1:30">
      <c r="A81" s="18" t="s">
        <v>27</v>
      </c>
      <c r="B81" s="18" t="s">
        <v>28</v>
      </c>
      <c r="C81" s="30" t="s">
        <v>57</v>
      </c>
      <c r="D81" s="31">
        <f t="shared" si="6"/>
        <v>44.819724005260809</v>
      </c>
      <c r="E81" s="31">
        <f t="shared" si="8"/>
        <v>63.087404937291382</v>
      </c>
      <c r="F81" s="31">
        <f t="shared" si="8"/>
        <v>7.2616821702864627</v>
      </c>
      <c r="G81" s="31">
        <f t="shared" si="8"/>
        <v>13.400865920549649</v>
      </c>
      <c r="H81" s="31">
        <f t="shared" si="8"/>
        <v>15.986718415016071</v>
      </c>
      <c r="I81" s="31">
        <f t="shared" si="8"/>
        <v>16.28776817534505</v>
      </c>
      <c r="J81" s="31">
        <f t="shared" si="8"/>
        <v>10.560535305423471</v>
      </c>
      <c r="K81" s="31">
        <f t="shared" si="8"/>
        <v>33.493440689705494</v>
      </c>
      <c r="L81" s="31">
        <f t="shared" si="8"/>
        <v>36.311685726920956</v>
      </c>
      <c r="M81" s="31">
        <f t="shared" si="8"/>
        <v>18.945187335281787</v>
      </c>
      <c r="N81" s="31">
        <f t="shared" si="8"/>
        <v>16.270328644628648</v>
      </c>
      <c r="O81" s="31">
        <f t="shared" si="8"/>
        <v>7.2854258343473504</v>
      </c>
      <c r="P81" s="31">
        <f t="shared" si="8"/>
        <v>-5.8197042851719516</v>
      </c>
      <c r="Q81" s="31">
        <f t="shared" si="8"/>
        <v>-18.419011546062507</v>
      </c>
      <c r="R81" s="31">
        <f t="shared" si="8"/>
        <v>32.956863683450422</v>
      </c>
      <c r="S81" s="31">
        <f t="shared" si="8"/>
        <v>4.8278461916839746</v>
      </c>
      <c r="T81" s="31">
        <f t="shared" si="8"/>
        <v>52.032809809953505</v>
      </c>
      <c r="U81" s="31">
        <f t="shared" si="8"/>
        <v>19.934261180553705</v>
      </c>
      <c r="V81" s="31">
        <f t="shared" si="8"/>
        <v>9.1951242680484455</v>
      </c>
      <c r="W81" s="31">
        <f t="shared" si="8"/>
        <v>-6.9027185588526692</v>
      </c>
      <c r="X81" s="31">
        <f t="shared" si="8"/>
        <v>-1.0902718756683356</v>
      </c>
      <c r="Y81" s="31">
        <f t="shared" si="8"/>
        <v>6.2445175056581093E-2</v>
      </c>
      <c r="Z81" s="31">
        <f t="shared" si="8"/>
        <v>15.227395563704874</v>
      </c>
      <c r="AA81" s="31">
        <f t="shared" si="8"/>
        <v>2.775185396761799</v>
      </c>
      <c r="AB81" s="31">
        <f t="shared" si="8"/>
        <v>0.85931231699557031</v>
      </c>
      <c r="AC81" s="31">
        <f t="shared" si="8"/>
        <v>24.909870743477342</v>
      </c>
      <c r="AD81" s="31">
        <f t="shared" si="7"/>
        <v>13.939683408896613</v>
      </c>
    </row>
    <row r="82" spans="1:30">
      <c r="A82" s="18" t="s">
        <v>29</v>
      </c>
      <c r="B82" s="18" t="s">
        <v>30</v>
      </c>
      <c r="C82" s="30" t="s">
        <v>57</v>
      </c>
      <c r="D82" s="31">
        <f t="shared" si="6"/>
        <v>57.593806143640904</v>
      </c>
      <c r="E82" s="31">
        <f t="shared" si="8"/>
        <v>15.589018981321971</v>
      </c>
      <c r="F82" s="31">
        <f t="shared" si="8"/>
        <v>5.8208222139132459</v>
      </c>
      <c r="G82" s="31">
        <f t="shared" si="8"/>
        <v>19.503330161946536</v>
      </c>
      <c r="H82" s="31">
        <f t="shared" si="8"/>
        <v>18.905348272771661</v>
      </c>
      <c r="I82" s="31">
        <f t="shared" si="8"/>
        <v>-7.1945799534910577</v>
      </c>
      <c r="J82" s="31">
        <f t="shared" si="8"/>
        <v>31.031046844943518</v>
      </c>
      <c r="K82" s="31">
        <f t="shared" si="8"/>
        <v>12.794701243649769</v>
      </c>
      <c r="L82" s="31">
        <f t="shared" si="8"/>
        <v>6.0055327720459246</v>
      </c>
      <c r="M82" s="31">
        <f t="shared" si="8"/>
        <v>-15.491250139211303</v>
      </c>
      <c r="N82" s="31">
        <f t="shared" si="8"/>
        <v>-38.439666061091749</v>
      </c>
      <c r="O82" s="31">
        <f t="shared" si="8"/>
        <v>-60.962954088608065</v>
      </c>
      <c r="P82" s="31">
        <f t="shared" si="8"/>
        <v>-12.084589280565069</v>
      </c>
      <c r="Q82" s="31">
        <f t="shared" si="8"/>
        <v>-92.735653206166248</v>
      </c>
      <c r="R82" s="31">
        <f t="shared" si="8"/>
        <v>-93.485681229968634</v>
      </c>
      <c r="S82" s="31">
        <f t="shared" si="8"/>
        <v>88.712372579400068</v>
      </c>
      <c r="T82" s="31">
        <f t="shared" si="8"/>
        <v>360.81508527691801</v>
      </c>
      <c r="U82" s="31">
        <f t="shared" si="8"/>
        <v>-25.338721551637377</v>
      </c>
      <c r="V82" s="31">
        <f t="shared" si="8"/>
        <v>-49.847665091910287</v>
      </c>
      <c r="W82" s="31">
        <f t="shared" si="8"/>
        <v>-21.541664780699762</v>
      </c>
      <c r="X82" s="31">
        <f t="shared" si="8"/>
        <v>28.464546146834493</v>
      </c>
      <c r="Y82" s="31">
        <f t="shared" si="8"/>
        <v>-15.791140004367293</v>
      </c>
      <c r="Z82" s="31">
        <f t="shared" si="8"/>
        <v>-2.5477363083921603</v>
      </c>
      <c r="AA82" s="31">
        <f t="shared" si="8"/>
        <v>-48.429130096032758</v>
      </c>
      <c r="AB82" s="31">
        <f t="shared" si="8"/>
        <v>136.70503095184722</v>
      </c>
      <c r="AC82" s="31">
        <f t="shared" si="8"/>
        <v>-79.519374632260224</v>
      </c>
      <c r="AD82" s="31">
        <f t="shared" si="7"/>
        <v>-20.192200349772733</v>
      </c>
    </row>
    <row r="83" spans="1:30">
      <c r="A83" s="18" t="s">
        <v>31</v>
      </c>
      <c r="B83" s="18" t="s">
        <v>32</v>
      </c>
      <c r="C83" s="30" t="s">
        <v>57</v>
      </c>
      <c r="D83" s="31">
        <f t="shared" si="6"/>
        <v>272.01985155417907</v>
      </c>
      <c r="E83" s="31">
        <f t="shared" si="8"/>
        <v>-2.7067313298679778</v>
      </c>
      <c r="F83" s="31">
        <f t="shared" si="8"/>
        <v>11.705256754385672</v>
      </c>
      <c r="G83" s="31">
        <f t="shared" si="8"/>
        <v>12.137401647922815</v>
      </c>
      <c r="H83" s="31">
        <f t="shared" si="8"/>
        <v>29.656042213454583</v>
      </c>
      <c r="I83" s="31">
        <f t="shared" si="8"/>
        <v>-40.805922220038269</v>
      </c>
      <c r="J83" s="31">
        <f t="shared" si="8"/>
        <v>-18.039170512818458</v>
      </c>
      <c r="K83" s="31">
        <f t="shared" si="8"/>
        <v>25.552453175124754</v>
      </c>
      <c r="L83" s="31">
        <f t="shared" si="8"/>
        <v>20.723826765554776</v>
      </c>
      <c r="M83" s="31">
        <f t="shared" si="8"/>
        <v>-10.123340718803618</v>
      </c>
      <c r="N83" s="31">
        <f t="shared" si="8"/>
        <v>7.8844225766794978</v>
      </c>
      <c r="O83" s="31">
        <f t="shared" si="8"/>
        <v>-34.595200334498671</v>
      </c>
      <c r="P83" s="31">
        <f t="shared" si="8"/>
        <v>43.425650445739564</v>
      </c>
      <c r="Q83" s="31">
        <f t="shared" si="8"/>
        <v>2.30302227056562</v>
      </c>
      <c r="R83" s="31">
        <f t="shared" si="8"/>
        <v>22.079996445339177</v>
      </c>
      <c r="S83" s="31">
        <f t="shared" si="8"/>
        <v>22.994017648642767</v>
      </c>
      <c r="T83" s="31">
        <f t="shared" si="8"/>
        <v>6.4893657196379024</v>
      </c>
      <c r="U83" s="31">
        <f t="shared" si="8"/>
        <v>4.4099192750475424</v>
      </c>
      <c r="V83" s="31">
        <f t="shared" si="8"/>
        <v>-3.7742689871990365</v>
      </c>
      <c r="W83" s="31">
        <f t="shared" si="8"/>
        <v>15.845288605111676</v>
      </c>
      <c r="X83" s="31">
        <f t="shared" si="8"/>
        <v>-2.1231952936856828</v>
      </c>
      <c r="Y83" s="31">
        <f t="shared" si="8"/>
        <v>-11.544635094561386</v>
      </c>
      <c r="Z83" s="31">
        <f t="shared" si="8"/>
        <v>-2.4204714453327227</v>
      </c>
      <c r="AA83" s="31">
        <f t="shared" si="8"/>
        <v>-0.42542856805231111</v>
      </c>
      <c r="AB83" s="31">
        <f t="shared" si="8"/>
        <v>23.99194707069816</v>
      </c>
      <c r="AC83" s="31">
        <f t="shared" si="8"/>
        <v>22.785749719876776</v>
      </c>
      <c r="AD83" s="31">
        <f t="shared" si="7"/>
        <v>8.7324510333615137</v>
      </c>
    </row>
    <row r="84" spans="1:30">
      <c r="A84" s="18" t="s">
        <v>33</v>
      </c>
      <c r="B84" s="18" t="s">
        <v>34</v>
      </c>
      <c r="C84" s="30" t="s">
        <v>57</v>
      </c>
      <c r="D84" s="31">
        <f t="shared" si="6"/>
        <v>296.61406920217331</v>
      </c>
      <c r="E84" s="31">
        <f t="shared" si="8"/>
        <v>31.980254603589742</v>
      </c>
      <c r="F84" s="31">
        <f t="shared" si="8"/>
        <v>7.6204295142139529</v>
      </c>
      <c r="G84" s="31">
        <f t="shared" si="8"/>
        <v>50.627064316841313</v>
      </c>
      <c r="H84" s="31">
        <f t="shared" si="8"/>
        <v>10.456312519902269</v>
      </c>
      <c r="I84" s="31">
        <f t="shared" si="8"/>
        <v>-46.773097712607992</v>
      </c>
      <c r="J84" s="31">
        <f t="shared" si="8"/>
        <v>1.6161732298287177</v>
      </c>
      <c r="K84" s="31">
        <f t="shared" si="8"/>
        <v>29.078992108531963</v>
      </c>
      <c r="L84" s="31">
        <f t="shared" si="8"/>
        <v>-7.0229231541827346</v>
      </c>
      <c r="M84" s="31">
        <f t="shared" si="8"/>
        <v>-5.1156960801672398</v>
      </c>
      <c r="N84" s="31">
        <f t="shared" si="8"/>
        <v>13.228746422640398</v>
      </c>
      <c r="O84" s="31">
        <f t="shared" si="8"/>
        <v>-37.77690088785284</v>
      </c>
      <c r="P84" s="31">
        <f t="shared" si="8"/>
        <v>94.943444110114768</v>
      </c>
      <c r="Q84" s="31">
        <f t="shared" si="8"/>
        <v>-15.95553636024286</v>
      </c>
      <c r="R84" s="31">
        <f t="shared" si="8"/>
        <v>30.736480380122742</v>
      </c>
      <c r="S84" s="31">
        <f t="shared" si="8"/>
        <v>17.632646987765611</v>
      </c>
      <c r="T84" s="31">
        <f t="shared" si="8"/>
        <v>15.454833716179664</v>
      </c>
      <c r="U84" s="31">
        <f t="shared" si="8"/>
        <v>2.8820288675305505</v>
      </c>
      <c r="V84" s="31">
        <f t="shared" si="8"/>
        <v>18.049184067427063</v>
      </c>
      <c r="W84" s="31">
        <f t="shared" si="8"/>
        <v>1.4404557991458944</v>
      </c>
      <c r="X84" s="31">
        <f t="shared" si="8"/>
        <v>0.73513427527124975</v>
      </c>
      <c r="Y84" s="31">
        <f t="shared" si="8"/>
        <v>6.8205038185814999</v>
      </c>
      <c r="Z84" s="31">
        <f t="shared" si="8"/>
        <v>5.6866241565057862</v>
      </c>
      <c r="AA84" s="31">
        <f t="shared" si="8"/>
        <v>10.540059351685443</v>
      </c>
      <c r="AB84" s="31">
        <f t="shared" si="8"/>
        <v>-88.266183377987801</v>
      </c>
      <c r="AC84" s="31">
        <f t="shared" si="8"/>
        <v>-4.6911098674655136</v>
      </c>
      <c r="AD84" s="31">
        <f t="shared" si="7"/>
        <v>2.6930619848572093</v>
      </c>
    </row>
    <row r="85" spans="1:30">
      <c r="A85" s="18" t="s">
        <v>35</v>
      </c>
      <c r="B85" s="18" t="s">
        <v>36</v>
      </c>
      <c r="C85" s="30" t="s">
        <v>57</v>
      </c>
      <c r="D85" s="31">
        <f t="shared" si="6"/>
        <v>256.22495737109421</v>
      </c>
      <c r="E85" s="31">
        <f t="shared" si="8"/>
        <v>44.292770225715657</v>
      </c>
      <c r="F85" s="31">
        <f t="shared" si="8"/>
        <v>24.328594668123145</v>
      </c>
      <c r="G85" s="31">
        <f t="shared" si="8"/>
        <v>30.830110436693303</v>
      </c>
      <c r="H85" s="31">
        <f t="shared" si="8"/>
        <v>21.647997715224548</v>
      </c>
      <c r="I85" s="31">
        <f t="shared" si="8"/>
        <v>9.8911856357018451</v>
      </c>
      <c r="J85" s="31">
        <f t="shared" si="8"/>
        <v>-7.3705158478040005</v>
      </c>
      <c r="K85" s="31">
        <f t="shared" si="8"/>
        <v>8.8139506643472743</v>
      </c>
      <c r="L85" s="31">
        <f t="shared" si="8"/>
        <v>3.8269940055400298</v>
      </c>
      <c r="M85" s="31">
        <f t="shared" si="8"/>
        <v>-15.920075943320072</v>
      </c>
      <c r="N85" s="31">
        <f t="shared" si="8"/>
        <v>5.2746176354760053</v>
      </c>
      <c r="O85" s="31">
        <f t="shared" si="8"/>
        <v>-6.2181476558308475</v>
      </c>
      <c r="P85" s="31">
        <f t="shared" si="8"/>
        <v>-9.1262229135314357</v>
      </c>
      <c r="Q85" s="31">
        <f t="shared" si="8"/>
        <v>-0.82338829769143729</v>
      </c>
      <c r="R85" s="31">
        <f t="shared" si="8"/>
        <v>51.405658344630751</v>
      </c>
      <c r="S85" s="31">
        <f t="shared" si="8"/>
        <v>17.113314678050756</v>
      </c>
      <c r="T85" s="31">
        <f t="shared" si="8"/>
        <v>12.92046275050555</v>
      </c>
      <c r="U85" s="31">
        <f t="shared" si="8"/>
        <v>-5.2681762980231071</v>
      </c>
      <c r="V85" s="31">
        <f t="shared" si="8"/>
        <v>15.209691229445127</v>
      </c>
      <c r="W85" s="31">
        <f t="shared" si="8"/>
        <v>-8.1810520907412752</v>
      </c>
      <c r="X85" s="31">
        <f t="shared" si="8"/>
        <v>8.9708530167967382</v>
      </c>
      <c r="Y85" s="31">
        <f t="shared" si="8"/>
        <v>9.8119118853983451</v>
      </c>
      <c r="Z85" s="31">
        <f t="shared" si="8"/>
        <v>23.454579734424399</v>
      </c>
      <c r="AA85" s="31">
        <f t="shared" si="8"/>
        <v>7.8317241963992643</v>
      </c>
      <c r="AB85" s="31">
        <f t="shared" si="8"/>
        <v>0.44553130754249537</v>
      </c>
      <c r="AC85" s="31">
        <f t="shared" si="8"/>
        <v>5.2382107889931575</v>
      </c>
      <c r="AD85" s="31">
        <f t="shared" si="7"/>
        <v>13.36369778226927</v>
      </c>
    </row>
    <row r="86" spans="1:30">
      <c r="A86" s="18" t="s">
        <v>37</v>
      </c>
      <c r="B86" s="18" t="s">
        <v>38</v>
      </c>
      <c r="C86" s="30" t="s">
        <v>57</v>
      </c>
      <c r="D86" s="31">
        <f t="shared" si="6"/>
        <v>10.344549324211357</v>
      </c>
      <c r="E86" s="31">
        <f t="shared" si="8"/>
        <v>33.135036671803363</v>
      </c>
      <c r="F86" s="31">
        <f t="shared" si="8"/>
        <v>-19.582750622509863</v>
      </c>
      <c r="G86" s="31">
        <f t="shared" si="8"/>
        <v>18.348992799476704</v>
      </c>
      <c r="H86" s="31">
        <f t="shared" si="8"/>
        <v>20.720377400569376</v>
      </c>
      <c r="I86" s="31">
        <f t="shared" si="8"/>
        <v>-10.691226333821788</v>
      </c>
      <c r="J86" s="31">
        <f t="shared" si="8"/>
        <v>-8.9028951041800752</v>
      </c>
      <c r="K86" s="31">
        <f t="shared" si="8"/>
        <v>-17.145465808245675</v>
      </c>
      <c r="L86" s="31">
        <f t="shared" si="8"/>
        <v>124.95846027729652</v>
      </c>
      <c r="M86" s="31">
        <f t="shared" si="8"/>
        <v>21.319749070869292</v>
      </c>
      <c r="N86" s="31">
        <f t="shared" si="8"/>
        <v>-22.50390047355998</v>
      </c>
      <c r="O86" s="31">
        <f t="shared" si="8"/>
        <v>-6.7997504470365442</v>
      </c>
      <c r="P86" s="31">
        <f t="shared" si="8"/>
        <v>-29.270224685504303</v>
      </c>
      <c r="Q86" s="31">
        <f t="shared" si="8"/>
        <v>-13.452813144393843</v>
      </c>
      <c r="R86" s="31">
        <f t="shared" si="8"/>
        <v>1.8678338360552686</v>
      </c>
      <c r="S86" s="31">
        <f t="shared" si="8"/>
        <v>-18.127754628867493</v>
      </c>
      <c r="T86" s="31">
        <f t="shared" si="8"/>
        <v>-9.6090407852048827</v>
      </c>
      <c r="U86" s="31">
        <f t="shared" si="8"/>
        <v>1.6040129877857368</v>
      </c>
      <c r="V86" s="31">
        <f t="shared" si="8"/>
        <v>-67.654596402221756</v>
      </c>
      <c r="W86" s="31">
        <f t="shared" si="8"/>
        <v>-17.758648510722992</v>
      </c>
      <c r="X86" s="31">
        <f t="shared" si="8"/>
        <v>-52.200488174229712</v>
      </c>
      <c r="Y86" s="31">
        <f t="shared" si="8"/>
        <v>-35.128000225434988</v>
      </c>
      <c r="Z86" s="31">
        <f t="shared" si="8"/>
        <v>73.485433526542892</v>
      </c>
      <c r="AA86" s="31">
        <f t="shared" si="8"/>
        <v>-93.729188487363146</v>
      </c>
      <c r="AB86" s="31">
        <f>AB26/AA26*100-100</f>
        <v>298.76758727971821</v>
      </c>
      <c r="AC86" s="31">
        <f t="shared" si="8"/>
        <v>-99.947132339510176</v>
      </c>
      <c r="AD86" s="31">
        <f t="shared" si="7"/>
        <v>-33.030226134383199</v>
      </c>
    </row>
    <row r="87" spans="1:30">
      <c r="A87" s="18" t="s">
        <v>39</v>
      </c>
      <c r="B87" s="18" t="s">
        <v>40</v>
      </c>
      <c r="C87" s="30" t="s">
        <v>57</v>
      </c>
      <c r="D87" s="31">
        <f t="shared" si="6"/>
        <v>66.370129753108642</v>
      </c>
      <c r="E87" s="31">
        <f t="shared" si="8"/>
        <v>-4.6577627727661195</v>
      </c>
      <c r="F87" s="31">
        <f t="shared" si="8"/>
        <v>61.581472457104184</v>
      </c>
      <c r="G87" s="31">
        <f t="shared" si="8"/>
        <v>74.48582609175304</v>
      </c>
      <c r="H87" s="31">
        <f t="shared" si="8"/>
        <v>190.90790159767386</v>
      </c>
      <c r="I87" s="31">
        <f t="shared" si="8"/>
        <v>-4.0620406170816352</v>
      </c>
      <c r="J87" s="31">
        <f t="shared" si="8"/>
        <v>-49.578280328954541</v>
      </c>
      <c r="K87" s="31">
        <f t="shared" si="8"/>
        <v>-10.747840778861502</v>
      </c>
      <c r="L87" s="31">
        <f t="shared" si="8"/>
        <v>78.9303267579389</v>
      </c>
      <c r="M87" s="31">
        <f t="shared" si="8"/>
        <v>40.405823632176379</v>
      </c>
      <c r="N87" s="31">
        <f t="shared" si="8"/>
        <v>62.939718913062819</v>
      </c>
      <c r="O87" s="31">
        <f t="shared" si="8"/>
        <v>-2.4879830089871575</v>
      </c>
      <c r="P87" s="31">
        <f t="shared" si="8"/>
        <v>41.360939990494671</v>
      </c>
      <c r="Q87" s="31">
        <f t="shared" si="8"/>
        <v>-29.007331005757692</v>
      </c>
      <c r="R87" s="31">
        <f t="shared" si="8"/>
        <v>34.006390090485297</v>
      </c>
      <c r="S87" s="31">
        <f t="shared" si="8"/>
        <v>15.247220493120778</v>
      </c>
      <c r="T87" s="31">
        <f t="shared" si="8"/>
        <v>6.6206892674698423</v>
      </c>
      <c r="U87" s="31">
        <f t="shared" si="8"/>
        <v>19.325985195114725</v>
      </c>
      <c r="V87" s="31">
        <f t="shared" si="8"/>
        <v>-1.520803517894123</v>
      </c>
      <c r="W87" s="31">
        <f t="shared" si="8"/>
        <v>-2.167329560564383</v>
      </c>
      <c r="X87" s="31">
        <f t="shared" si="8"/>
        <v>25.75281658137088</v>
      </c>
      <c r="Y87" s="31">
        <f t="shared" si="8"/>
        <v>10.160793983473653</v>
      </c>
      <c r="Z87" s="31">
        <f t="shared" si="8"/>
        <v>20.857441914632261</v>
      </c>
      <c r="AA87" s="31">
        <f t="shared" si="8"/>
        <v>3.6077994901971664</v>
      </c>
      <c r="AB87" s="31">
        <f t="shared" si="8"/>
        <v>-10.750764953677219</v>
      </c>
      <c r="AC87" s="31">
        <f t="shared" si="8"/>
        <v>55.614674404806721</v>
      </c>
      <c r="AD87" s="31">
        <f t="shared" si="7"/>
        <v>18.710619830050845</v>
      </c>
    </row>
    <row r="88" spans="1:30">
      <c r="A88" s="18" t="s">
        <v>41</v>
      </c>
      <c r="B88" s="18" t="s">
        <v>42</v>
      </c>
      <c r="C88" s="30" t="s">
        <v>57</v>
      </c>
      <c r="D88" s="31">
        <f t="shared" si="6"/>
        <v>4.7109519821329116</v>
      </c>
      <c r="E88" s="31">
        <f t="shared" si="8"/>
        <v>35.042235461246747</v>
      </c>
      <c r="F88" s="31">
        <f t="shared" si="8"/>
        <v>22.194737581895481</v>
      </c>
      <c r="G88" s="31">
        <f t="shared" si="8"/>
        <v>-0.6165737865165255</v>
      </c>
      <c r="H88" s="31">
        <f t="shared" si="8"/>
        <v>3.0674801344927118</v>
      </c>
      <c r="I88" s="31">
        <f t="shared" si="8"/>
        <v>28.019854796009156</v>
      </c>
      <c r="J88" s="31">
        <f t="shared" si="8"/>
        <v>-6.4083557719425386</v>
      </c>
      <c r="K88" s="31">
        <f t="shared" si="8"/>
        <v>7.7141996868926839</v>
      </c>
      <c r="L88" s="31">
        <f t="shared" si="8"/>
        <v>6.8040911419811891</v>
      </c>
      <c r="M88" s="31">
        <f t="shared" si="8"/>
        <v>-4.7650697463391651</v>
      </c>
      <c r="N88" s="31">
        <f t="shared" si="8"/>
        <v>11.692075578289661</v>
      </c>
      <c r="O88" s="31">
        <f t="shared" si="8"/>
        <v>27.701990477263166</v>
      </c>
      <c r="P88" s="31">
        <f t="shared" si="8"/>
        <v>84.884403992753562</v>
      </c>
      <c r="Q88" s="31">
        <f t="shared" si="8"/>
        <v>-22.057291719766667</v>
      </c>
      <c r="R88" s="31">
        <f t="shared" si="8"/>
        <v>22.046455071459746</v>
      </c>
      <c r="S88" s="31">
        <f t="shared" si="8"/>
        <v>10.440195599059507</v>
      </c>
      <c r="T88" s="31">
        <f t="shared" si="8"/>
        <v>38.568887209465458</v>
      </c>
      <c r="U88" s="31">
        <f t="shared" si="8"/>
        <v>23.617349331328683</v>
      </c>
      <c r="V88" s="31">
        <f t="shared" si="8"/>
        <v>-9.6451944591800896</v>
      </c>
      <c r="W88" s="31">
        <f t="shared" si="8"/>
        <v>2.8016058342255263</v>
      </c>
      <c r="X88" s="31">
        <f t="shared" si="8"/>
        <v>38.548237701201913</v>
      </c>
      <c r="Y88" s="31">
        <f t="shared" si="8"/>
        <v>31.996358032511495</v>
      </c>
      <c r="Z88" s="31">
        <f t="shared" si="8"/>
        <v>15.551366247651387</v>
      </c>
      <c r="AA88" s="31">
        <f t="shared" si="8"/>
        <v>-9.7569826507230744</v>
      </c>
      <c r="AB88" s="31">
        <f t="shared" si="8"/>
        <v>-15.745869763198485</v>
      </c>
      <c r="AC88" s="31">
        <f t="shared" si="8"/>
        <v>9.2663841840510202</v>
      </c>
      <c r="AD88" s="31">
        <f t="shared" si="7"/>
        <v>11.294549986335227</v>
      </c>
    </row>
    <row r="89" spans="1:30">
      <c r="A89" s="18" t="s">
        <v>43</v>
      </c>
      <c r="B89" s="18" t="s">
        <v>44</v>
      </c>
      <c r="C89" s="30" t="s">
        <v>57</v>
      </c>
      <c r="D89" s="31">
        <f t="shared" si="6"/>
        <v>38.562127597292772</v>
      </c>
      <c r="E89" s="31">
        <f t="shared" si="8"/>
        <v>7.8086044383138642</v>
      </c>
      <c r="F89" s="31">
        <f t="shared" si="8"/>
        <v>58.010837383850685</v>
      </c>
      <c r="G89" s="31">
        <f t="shared" si="8"/>
        <v>2.8898697696565563</v>
      </c>
      <c r="H89" s="31">
        <f t="shared" si="8"/>
        <v>19.887881888139191</v>
      </c>
      <c r="I89" s="31">
        <f t="shared" si="8"/>
        <v>-2.0077188415674385</v>
      </c>
      <c r="J89" s="31">
        <f t="shared" si="8"/>
        <v>-9.4607184467624705</v>
      </c>
      <c r="K89" s="31">
        <f t="shared" si="8"/>
        <v>-9.916407381453169</v>
      </c>
      <c r="L89" s="31">
        <f t="shared" si="8"/>
        <v>-15.53372032251778</v>
      </c>
      <c r="M89" s="31">
        <f t="shared" si="8"/>
        <v>-19.220292206359119</v>
      </c>
      <c r="N89" s="31">
        <f t="shared" si="8"/>
        <v>20.715485498206036</v>
      </c>
      <c r="O89" s="31">
        <f t="shared" si="8"/>
        <v>-33.644877750431519</v>
      </c>
      <c r="P89" s="31">
        <f t="shared" si="8"/>
        <v>293.41598407320146</v>
      </c>
      <c r="Q89" s="31">
        <f t="shared" si="8"/>
        <v>-28.187535264052201</v>
      </c>
      <c r="R89" s="31">
        <f t="shared" si="8"/>
        <v>2.0877026522232711</v>
      </c>
      <c r="S89" s="31">
        <f t="shared" si="8"/>
        <v>-6.7030232330764363</v>
      </c>
      <c r="T89" s="31">
        <f t="shared" si="8"/>
        <v>30.710261771944459</v>
      </c>
      <c r="U89" s="31">
        <f t="shared" si="8"/>
        <v>10.527749999506653</v>
      </c>
      <c r="V89" s="31">
        <f t="shared" si="8"/>
        <v>-6.3273802090696591</v>
      </c>
      <c r="W89" s="31">
        <f t="shared" si="8"/>
        <v>19.222543350809133</v>
      </c>
      <c r="X89" s="31">
        <f t="shared" si="8"/>
        <v>-24.939194914214369</v>
      </c>
      <c r="Y89" s="31">
        <f t="shared" si="8"/>
        <v>1.1281045555305411</v>
      </c>
      <c r="Z89" s="31">
        <f t="shared" si="8"/>
        <v>13.472464339057069</v>
      </c>
      <c r="AA89" s="31">
        <f t="shared" si="8"/>
        <v>-13.195662405830348</v>
      </c>
      <c r="AB89" s="31">
        <f t="shared" si="8"/>
        <v>-71.253009436410792</v>
      </c>
      <c r="AC89" s="31">
        <f t="shared" si="8"/>
        <v>-0.3821590107260846</v>
      </c>
      <c r="AD89" s="31">
        <f t="shared" si="7"/>
        <v>0.62210577193542349</v>
      </c>
    </row>
    <row r="90" spans="1:30">
      <c r="A90" s="18" t="s">
        <v>45</v>
      </c>
      <c r="B90" s="18" t="s">
        <v>46</v>
      </c>
      <c r="C90" s="30" t="s">
        <v>57</v>
      </c>
      <c r="D90" s="31">
        <f t="shared" si="6"/>
        <v>47.018829501735979</v>
      </c>
      <c r="E90" s="31">
        <f t="shared" ref="E90:AC94" si="9">E30/D30*100-100</f>
        <v>33.59980547513689</v>
      </c>
      <c r="F90" s="31">
        <f t="shared" si="9"/>
        <v>15.993127806343296</v>
      </c>
      <c r="G90" s="31">
        <f t="shared" si="9"/>
        <v>13.673618923859365</v>
      </c>
      <c r="H90" s="31">
        <f t="shared" si="9"/>
        <v>22.369770666503058</v>
      </c>
      <c r="I90" s="31">
        <f t="shared" si="9"/>
        <v>9.0123848083354119</v>
      </c>
      <c r="J90" s="31">
        <f t="shared" si="9"/>
        <v>16.385685279181743</v>
      </c>
      <c r="K90" s="31">
        <f t="shared" si="9"/>
        <v>23.470804817313251</v>
      </c>
      <c r="L90" s="31">
        <f t="shared" si="9"/>
        <v>12.992818237959852</v>
      </c>
      <c r="M90" s="31">
        <f t="shared" si="9"/>
        <v>25.220093197585626</v>
      </c>
      <c r="N90" s="31">
        <f t="shared" si="9"/>
        <v>6.000615702056848</v>
      </c>
      <c r="O90" s="31">
        <f t="shared" si="9"/>
        <v>12.178345150542256</v>
      </c>
      <c r="P90" s="31">
        <f t="shared" si="9"/>
        <v>10.211273087873394</v>
      </c>
      <c r="Q90" s="31">
        <f t="shared" si="9"/>
        <v>0.15920863421230536</v>
      </c>
      <c r="R90" s="31">
        <f t="shared" si="9"/>
        <v>14.035674206491834</v>
      </c>
      <c r="S90" s="31">
        <f t="shared" si="9"/>
        <v>4.9708710748847693</v>
      </c>
      <c r="T90" s="31">
        <f t="shared" si="9"/>
        <v>2.9843428006171422</v>
      </c>
      <c r="U90" s="31">
        <f t="shared" si="9"/>
        <v>8.3566740359016336</v>
      </c>
      <c r="V90" s="31">
        <f t="shared" si="9"/>
        <v>4.8757920951493929</v>
      </c>
      <c r="W90" s="31">
        <f t="shared" si="9"/>
        <v>8.632302354239954</v>
      </c>
      <c r="X90" s="31">
        <f t="shared" si="9"/>
        <v>11.753945169470455</v>
      </c>
      <c r="Y90" s="31">
        <f t="shared" si="9"/>
        <v>3.7564641755031545</v>
      </c>
      <c r="Z90" s="31">
        <f t="shared" si="9"/>
        <v>11.892268887823491</v>
      </c>
      <c r="AA90" s="31">
        <f t="shared" si="9"/>
        <v>-1.5952865677264896</v>
      </c>
      <c r="AB90" s="31">
        <f t="shared" si="9"/>
        <v>6.5631581691974787</v>
      </c>
      <c r="AC90" s="31">
        <f t="shared" si="9"/>
        <v>9.1935869413514126</v>
      </c>
      <c r="AD90" s="31">
        <f t="shared" si="7"/>
        <v>11.905728576149201</v>
      </c>
    </row>
    <row r="91" spans="1:30">
      <c r="A91" s="18" t="s">
        <v>47</v>
      </c>
      <c r="B91" s="18" t="s">
        <v>48</v>
      </c>
      <c r="C91" s="30" t="s">
        <v>57</v>
      </c>
      <c r="D91" s="31">
        <f t="shared" si="6"/>
        <v>0.11743899466456753</v>
      </c>
      <c r="E91" s="31">
        <f t="shared" si="9"/>
        <v>17.643153524277011</v>
      </c>
      <c r="F91" s="31">
        <f t="shared" si="9"/>
        <v>23.9916102673279</v>
      </c>
      <c r="G91" s="31">
        <f t="shared" si="9"/>
        <v>21.468958101671404</v>
      </c>
      <c r="H91" s="31">
        <f t="shared" si="9"/>
        <v>35.182564568748546</v>
      </c>
      <c r="I91" s="31">
        <f t="shared" si="9"/>
        <v>42.866131763314769</v>
      </c>
      <c r="J91" s="31">
        <f t="shared" si="9"/>
        <v>-11.089374311807958</v>
      </c>
      <c r="K91" s="31">
        <f t="shared" si="9"/>
        <v>21.889816133197428</v>
      </c>
      <c r="L91" s="31">
        <f t="shared" si="9"/>
        <v>48.51711027226159</v>
      </c>
      <c r="M91" s="31">
        <f t="shared" si="9"/>
        <v>-40.203895326290485</v>
      </c>
      <c r="N91" s="31">
        <f t="shared" si="9"/>
        <v>49.936912029109578</v>
      </c>
      <c r="O91" s="31">
        <f t="shared" si="9"/>
        <v>17.731936023161808</v>
      </c>
      <c r="P91" s="31">
        <f t="shared" si="9"/>
        <v>-37.834102136854028</v>
      </c>
      <c r="Q91" s="31">
        <f t="shared" si="9"/>
        <v>5.1755394769633654</v>
      </c>
      <c r="R91" s="31">
        <f t="shared" si="9"/>
        <v>-0.1688530052757784</v>
      </c>
      <c r="S91" s="31">
        <f t="shared" si="9"/>
        <v>-6.5494213413616222</v>
      </c>
      <c r="T91" s="31">
        <f t="shared" si="9"/>
        <v>-7.4829372456526499</v>
      </c>
      <c r="U91" s="31">
        <f t="shared" si="9"/>
        <v>-2.6788576745923933</v>
      </c>
      <c r="V91" s="31">
        <f t="shared" si="9"/>
        <v>2.7350352475508117</v>
      </c>
      <c r="W91" s="31">
        <f t="shared" si="9"/>
        <v>-3.0387504067609115</v>
      </c>
      <c r="X91" s="31">
        <f t="shared" si="9"/>
        <v>-5.2738078021125432</v>
      </c>
      <c r="Y91" s="31">
        <f t="shared" si="9"/>
        <v>-9.3605127938483008</v>
      </c>
      <c r="Z91" s="31">
        <f t="shared" si="9"/>
        <v>14.045838747487281</v>
      </c>
      <c r="AA91" s="31">
        <f t="shared" si="9"/>
        <v>-18.437555183004989</v>
      </c>
      <c r="AB91" s="31">
        <f t="shared" si="9"/>
        <v>-2.3735821411401332</v>
      </c>
      <c r="AC91" s="31">
        <f t="shared" si="9"/>
        <v>13.432735968493148</v>
      </c>
      <c r="AD91" s="31">
        <f t="shared" si="7"/>
        <v>3.9094041555674153</v>
      </c>
    </row>
    <row r="92" spans="1:30">
      <c r="A92" s="18" t="s">
        <v>49</v>
      </c>
      <c r="B92" s="18" t="s">
        <v>50</v>
      </c>
      <c r="C92" s="30" t="s">
        <v>57</v>
      </c>
      <c r="D92" s="31">
        <f t="shared" si="6"/>
        <v>15.835830823293165</v>
      </c>
      <c r="E92" s="31">
        <f t="shared" si="9"/>
        <v>21.718902004258169</v>
      </c>
      <c r="F92" s="31">
        <f t="shared" si="9"/>
        <v>-0.83719572278386067</v>
      </c>
      <c r="G92" s="31">
        <f t="shared" si="9"/>
        <v>0.46775884002269663</v>
      </c>
      <c r="H92" s="31">
        <f t="shared" si="9"/>
        <v>-13.563418463813065</v>
      </c>
      <c r="I92" s="31">
        <f t="shared" si="9"/>
        <v>9.0011716507044213</v>
      </c>
      <c r="J92" s="31">
        <f t="shared" si="9"/>
        <v>67.575311329057683</v>
      </c>
      <c r="K92" s="31">
        <f t="shared" si="9"/>
        <v>-13.346943094786184</v>
      </c>
      <c r="L92" s="31">
        <f t="shared" si="9"/>
        <v>7.1227042491785966</v>
      </c>
      <c r="M92" s="31">
        <f t="shared" si="9"/>
        <v>5.7897052493185726</v>
      </c>
      <c r="N92" s="31">
        <f t="shared" si="9"/>
        <v>2.3161879133770213</v>
      </c>
      <c r="O92" s="31">
        <f t="shared" si="9"/>
        <v>-20.767490402638586</v>
      </c>
      <c r="P92" s="31">
        <f t="shared" si="9"/>
        <v>17.721114071965303</v>
      </c>
      <c r="Q92" s="31">
        <f t="shared" si="9"/>
        <v>-18.304698163029201</v>
      </c>
      <c r="R92" s="31">
        <f t="shared" si="9"/>
        <v>19.360007214017941</v>
      </c>
      <c r="S92" s="31">
        <f t="shared" si="9"/>
        <v>5.1662473081044595</v>
      </c>
      <c r="T92" s="31">
        <f t="shared" si="9"/>
        <v>41.290782136359354</v>
      </c>
      <c r="U92" s="31">
        <f t="shared" si="9"/>
        <v>12.7285799666423</v>
      </c>
      <c r="V92" s="31">
        <f t="shared" si="9"/>
        <v>-8.8349899764422588</v>
      </c>
      <c r="W92" s="31">
        <f t="shared" si="9"/>
        <v>-1.020913784992274</v>
      </c>
      <c r="X92" s="31">
        <f t="shared" si="9"/>
        <v>-0.81409062089973361</v>
      </c>
      <c r="Y92" s="31">
        <f t="shared" si="9"/>
        <v>-5.3470970163852911</v>
      </c>
      <c r="Z92" s="31">
        <f t="shared" si="9"/>
        <v>-4.2524433390426566</v>
      </c>
      <c r="AA92" s="31">
        <f t="shared" si="9"/>
        <v>-4.7656448124522228</v>
      </c>
      <c r="AB92" s="31">
        <f t="shared" si="9"/>
        <v>33.761260364436083</v>
      </c>
      <c r="AC92" s="31">
        <f t="shared" si="9"/>
        <v>2.4569011660757525</v>
      </c>
      <c r="AD92" s="31">
        <f t="shared" si="7"/>
        <v>4.8518515630126018</v>
      </c>
    </row>
    <row r="93" spans="1:30">
      <c r="A93" s="18" t="s">
        <v>51</v>
      </c>
      <c r="B93" s="18" t="s">
        <v>52</v>
      </c>
      <c r="C93" s="30" t="s">
        <v>57</v>
      </c>
      <c r="D93" s="31">
        <f t="shared" si="6"/>
        <v>47.512731162931004</v>
      </c>
      <c r="E93" s="31">
        <f t="shared" si="9"/>
        <v>55.357017060154618</v>
      </c>
      <c r="F93" s="31">
        <f t="shared" si="9"/>
        <v>35.066968615259498</v>
      </c>
      <c r="G93" s="31">
        <f t="shared" si="9"/>
        <v>19.942038314681596</v>
      </c>
      <c r="H93" s="31">
        <f t="shared" si="9"/>
        <v>19.117627417670889</v>
      </c>
      <c r="I93" s="31">
        <f t="shared" si="9"/>
        <v>19.12214008162519</v>
      </c>
      <c r="J93" s="31">
        <f t="shared" si="9"/>
        <v>2.6088546925135319</v>
      </c>
      <c r="K93" s="31">
        <f t="shared" si="9"/>
        <v>-4.5899808501971791</v>
      </c>
      <c r="L93" s="31">
        <f t="shared" si="9"/>
        <v>11.518006774494054</v>
      </c>
      <c r="M93" s="31">
        <f t="shared" si="9"/>
        <v>37.062941607845858</v>
      </c>
      <c r="N93" s="31">
        <f t="shared" si="9"/>
        <v>20.79168926422912</v>
      </c>
      <c r="O93" s="31">
        <f t="shared" si="9"/>
        <v>-9.0061392628164043</v>
      </c>
      <c r="P93" s="31">
        <f t="shared" si="9"/>
        <v>2.8437422419374343</v>
      </c>
      <c r="Q93" s="31">
        <f t="shared" si="9"/>
        <v>-17.026580036871778</v>
      </c>
      <c r="R93" s="31">
        <f t="shared" si="9"/>
        <v>28.174568923731783</v>
      </c>
      <c r="S93" s="31">
        <f t="shared" si="9"/>
        <v>11.065584948213541</v>
      </c>
      <c r="T93" s="31">
        <f t="shared" si="9"/>
        <v>10.346267118099689</v>
      </c>
      <c r="U93" s="31">
        <f t="shared" si="9"/>
        <v>9.4697786707278198</v>
      </c>
      <c r="V93" s="31">
        <f t="shared" si="9"/>
        <v>13.198626272165242</v>
      </c>
      <c r="W93" s="31">
        <f t="shared" si="9"/>
        <v>0.68328719245727143</v>
      </c>
      <c r="X93" s="31">
        <f t="shared" si="9"/>
        <v>2.5623180643687675</v>
      </c>
      <c r="Y93" s="31">
        <f t="shared" si="9"/>
        <v>8.0726131220767172</v>
      </c>
      <c r="Z93" s="31">
        <f t="shared" si="9"/>
        <v>4.5230854193084582</v>
      </c>
      <c r="AA93" s="31">
        <f t="shared" si="9"/>
        <v>0.84746079472701297</v>
      </c>
      <c r="AB93" s="31">
        <f t="shared" si="9"/>
        <v>-14.036000934343704</v>
      </c>
      <c r="AC93" s="31">
        <f t="shared" si="9"/>
        <v>1.2065084211797767</v>
      </c>
      <c r="AD93" s="31">
        <f t="shared" si="7"/>
        <v>10.47564635795446</v>
      </c>
    </row>
    <row r="94" spans="1:30">
      <c r="B94" s="18" t="s">
        <v>53</v>
      </c>
      <c r="C94" s="30" t="s">
        <v>57</v>
      </c>
      <c r="D94" s="31">
        <f t="shared" si="6"/>
        <v>70.968689528489278</v>
      </c>
      <c r="E94" s="31">
        <f t="shared" si="9"/>
        <v>24.773858916223389</v>
      </c>
      <c r="F94" s="31">
        <f t="shared" si="9"/>
        <v>12.791882208810051</v>
      </c>
      <c r="G94" s="31">
        <f t="shared" si="9"/>
        <v>22.580354381109174</v>
      </c>
      <c r="H94" s="31">
        <f t="shared" si="9"/>
        <v>27.577439470102178</v>
      </c>
      <c r="I94" s="31">
        <f t="shared" si="9"/>
        <v>-7.3655254927436857</v>
      </c>
      <c r="J94" s="31">
        <f t="shared" si="9"/>
        <v>-5.8092060681163815</v>
      </c>
      <c r="K94" s="31">
        <f t="shared" si="9"/>
        <v>-1.166793160250279E-2</v>
      </c>
      <c r="L94" s="31">
        <f t="shared" si="9"/>
        <v>16.811931465160626</v>
      </c>
      <c r="M94" s="31">
        <f t="shared" si="9"/>
        <v>8.7167823425536852</v>
      </c>
      <c r="N94" s="31">
        <f t="shared" si="9"/>
        <v>12.847353758586365</v>
      </c>
      <c r="O94" s="31">
        <f t="shared" si="9"/>
        <v>3.8630998180582736</v>
      </c>
      <c r="P94" s="31">
        <f t="shared" si="9"/>
        <v>10.422898432159442</v>
      </c>
      <c r="Q94" s="31">
        <f t="shared" si="9"/>
        <v>-15.655630016367112</v>
      </c>
      <c r="R94" s="31">
        <f t="shared" si="9"/>
        <v>21.416535197884528</v>
      </c>
      <c r="S94" s="31">
        <f t="shared" si="9"/>
        <v>0.47194542086077718</v>
      </c>
      <c r="T94" s="31">
        <f t="shared" si="9"/>
        <v>7.9998230878060639</v>
      </c>
      <c r="U94" s="31">
        <f t="shared" si="9"/>
        <v>2.2670991209754874</v>
      </c>
      <c r="V94" s="31">
        <f t="shared" si="9"/>
        <v>3.7663325119473541</v>
      </c>
      <c r="W94" s="31">
        <f t="shared" si="9"/>
        <v>-0.11808618379659208</v>
      </c>
      <c r="X94" s="31">
        <f t="shared" si="9"/>
        <v>-2.8623641744594437</v>
      </c>
      <c r="Y94" s="31">
        <f t="shared" si="9"/>
        <v>7.5852549445617257</v>
      </c>
      <c r="Z94" s="31">
        <f t="shared" si="9"/>
        <v>5.4002238260757167</v>
      </c>
      <c r="AA94" s="31">
        <f t="shared" si="9"/>
        <v>-1.952012146850052</v>
      </c>
      <c r="AB94" s="31">
        <f t="shared" si="9"/>
        <v>-1.407590079808358</v>
      </c>
      <c r="AC94" s="31">
        <f t="shared" si="9"/>
        <v>7.6353901618338966</v>
      </c>
      <c r="AD94" s="31">
        <f t="shared" si="7"/>
        <v>7.6312735030147394</v>
      </c>
    </row>
    <row r="95" spans="1:30" ht="14" thickBot="1">
      <c r="A95" s="6"/>
      <c r="B95" s="25"/>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row>
    <row r="96" spans="1:30" ht="14" thickTop="1">
      <c r="B96" s="33" t="s">
        <v>506</v>
      </c>
    </row>
  </sheetData>
  <mergeCells count="5">
    <mergeCell ref="B2:AD2"/>
    <mergeCell ref="B4:AD4"/>
    <mergeCell ref="C7:AF7"/>
    <mergeCell ref="C37:AD37"/>
    <mergeCell ref="A67:AD67"/>
  </mergeCells>
  <hyperlinks>
    <hyperlink ref="A1" location="ÍNDICE!A1" display="ÍNDICE" xr:uid="{8FE0EACF-74BC-A245-AD0D-BFA0D8672785}"/>
  </hyperlinks>
  <pageMargins left="0.75" right="0.75" top="1" bottom="1" header="0" footer="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N95"/>
  <sheetViews>
    <sheetView zoomScaleNormal="100" workbookViewId="0"/>
  </sheetViews>
  <sheetFormatPr baseColWidth="10" defaultColWidth="11.5" defaultRowHeight="13"/>
  <cols>
    <col min="1" max="1" width="7.83203125" style="3" customWidth="1"/>
    <col min="2" max="2" width="23.83203125" style="3" customWidth="1"/>
    <col min="3" max="17" width="11.5" style="2" customWidth="1"/>
    <col min="18" max="29" width="12" style="2" customWidth="1"/>
    <col min="30" max="92" width="11.5" style="2"/>
    <col min="93" max="16384" width="11.5" style="3"/>
  </cols>
  <sheetData>
    <row r="1" spans="1:30">
      <c r="A1" s="173" t="s">
        <v>60</v>
      </c>
    </row>
    <row r="2" spans="1:30">
      <c r="B2" s="134" t="s">
        <v>58</v>
      </c>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row>
    <row r="3" spans="1:30">
      <c r="B3" s="114"/>
      <c r="C3" s="5"/>
      <c r="D3" s="5"/>
      <c r="E3" s="5"/>
      <c r="F3" s="5"/>
      <c r="G3" s="5"/>
      <c r="H3" s="5"/>
      <c r="I3" s="5"/>
      <c r="J3" s="5"/>
      <c r="K3" s="5"/>
      <c r="L3" s="5"/>
      <c r="M3" s="5"/>
      <c r="N3" s="5"/>
      <c r="O3" s="5"/>
      <c r="P3" s="5"/>
      <c r="Q3" s="5"/>
      <c r="R3" s="5"/>
      <c r="S3" s="5"/>
      <c r="T3" s="5"/>
      <c r="U3" s="5"/>
      <c r="V3" s="5"/>
      <c r="W3" s="5"/>
      <c r="X3" s="5"/>
      <c r="Y3" s="5"/>
      <c r="Z3" s="5"/>
      <c r="AA3" s="5"/>
      <c r="AB3" s="5"/>
      <c r="AC3" s="5"/>
      <c r="AD3" s="5"/>
    </row>
    <row r="4" spans="1:30">
      <c r="B4" s="134" t="s">
        <v>510</v>
      </c>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row>
    <row r="5" spans="1:30" ht="14" thickBot="1">
      <c r="A5" s="6"/>
      <c r="B5" s="7"/>
      <c r="C5" s="8"/>
      <c r="D5" s="8"/>
      <c r="E5" s="8"/>
      <c r="F5" s="8"/>
      <c r="G5" s="8"/>
      <c r="H5" s="8"/>
      <c r="I5" s="8"/>
      <c r="J5" s="8"/>
      <c r="K5" s="8"/>
      <c r="L5" s="8"/>
      <c r="M5" s="8"/>
      <c r="N5" s="8"/>
      <c r="O5" s="8"/>
      <c r="P5" s="8"/>
      <c r="Q5" s="8"/>
      <c r="R5" s="8"/>
      <c r="S5" s="8"/>
      <c r="T5" s="8"/>
      <c r="U5" s="8"/>
      <c r="V5" s="8"/>
      <c r="W5" s="8"/>
      <c r="X5" s="8"/>
      <c r="Y5" s="8"/>
      <c r="Z5" s="8"/>
      <c r="AA5" s="8"/>
      <c r="AB5" s="8"/>
      <c r="AC5" s="8"/>
      <c r="AD5" s="8"/>
    </row>
    <row r="6" spans="1:30" ht="14" thickTop="1">
      <c r="C6" s="9">
        <v>1995</v>
      </c>
      <c r="D6" s="9">
        <v>1996</v>
      </c>
      <c r="E6" s="9">
        <v>1997</v>
      </c>
      <c r="F6" s="9">
        <v>1998</v>
      </c>
      <c r="G6" s="9">
        <v>1999</v>
      </c>
      <c r="H6" s="9">
        <v>2000</v>
      </c>
      <c r="I6" s="9">
        <v>2001</v>
      </c>
      <c r="J6" s="9">
        <v>2002</v>
      </c>
      <c r="K6" s="9">
        <v>2003</v>
      </c>
      <c r="L6" s="9">
        <v>2004</v>
      </c>
      <c r="M6" s="9">
        <v>2005</v>
      </c>
      <c r="N6" s="9">
        <v>2006</v>
      </c>
      <c r="O6" s="9">
        <v>2007</v>
      </c>
      <c r="P6" s="9">
        <v>2008</v>
      </c>
      <c r="Q6" s="9">
        <v>2009</v>
      </c>
      <c r="R6" s="9">
        <v>2010</v>
      </c>
      <c r="S6" s="9">
        <v>2011</v>
      </c>
      <c r="T6" s="9">
        <v>2012</v>
      </c>
      <c r="U6" s="9">
        <v>2013</v>
      </c>
      <c r="V6" s="9">
        <v>2014</v>
      </c>
      <c r="W6" s="9">
        <v>2015</v>
      </c>
      <c r="X6" s="9">
        <v>2016</v>
      </c>
      <c r="Y6" s="9">
        <v>2017</v>
      </c>
      <c r="Z6" s="9">
        <v>2018</v>
      </c>
      <c r="AA6" s="9">
        <v>2019</v>
      </c>
      <c r="AB6" s="9">
        <v>2020</v>
      </c>
      <c r="AC6" s="48">
        <v>2021</v>
      </c>
      <c r="AD6" s="48" t="s">
        <v>505</v>
      </c>
    </row>
    <row r="7" spans="1:30" ht="14" thickBot="1">
      <c r="A7" s="11"/>
      <c r="B7" s="11"/>
      <c r="C7" s="135" t="s">
        <v>2</v>
      </c>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row>
    <row r="8" spans="1:30" ht="14" thickTop="1">
      <c r="C8" s="5"/>
      <c r="D8" s="5"/>
      <c r="E8" s="5"/>
      <c r="F8" s="5"/>
      <c r="G8" s="5"/>
      <c r="H8" s="5"/>
      <c r="I8" s="5"/>
      <c r="J8" s="5"/>
      <c r="K8" s="5"/>
      <c r="L8" s="5"/>
      <c r="M8" s="5"/>
      <c r="N8" s="5"/>
      <c r="O8" s="5"/>
      <c r="P8" s="5"/>
      <c r="Q8" s="5"/>
      <c r="R8" s="5"/>
      <c r="S8" s="5"/>
      <c r="T8" s="5"/>
      <c r="U8" s="5"/>
      <c r="V8" s="5"/>
      <c r="W8" s="5"/>
      <c r="X8" s="5"/>
      <c r="Y8" s="5"/>
      <c r="Z8" s="5"/>
      <c r="AA8" s="5"/>
      <c r="AB8" s="5"/>
      <c r="AC8" s="5"/>
      <c r="AD8" s="5"/>
    </row>
    <row r="9" spans="1:30" ht="13" customHeight="1">
      <c r="A9" s="12" t="s">
        <v>3</v>
      </c>
      <c r="B9" s="12" t="s">
        <v>4</v>
      </c>
      <c r="C9" s="34">
        <v>82.296999999999997</v>
      </c>
      <c r="D9" s="34">
        <v>89.828427000000005</v>
      </c>
      <c r="E9" s="34">
        <v>137.297664</v>
      </c>
      <c r="F9" s="34">
        <v>132.44397600000002</v>
      </c>
      <c r="G9" s="34">
        <v>103.86681200000001</v>
      </c>
      <c r="H9" s="34">
        <v>132.65152399999999</v>
      </c>
      <c r="I9" s="34">
        <v>140.428403</v>
      </c>
      <c r="J9" s="34">
        <v>105.58252399999999</v>
      </c>
      <c r="K9" s="34">
        <v>85.563862999999998</v>
      </c>
      <c r="L9" s="34">
        <v>89.823239999999984</v>
      </c>
      <c r="M9" s="34">
        <v>89.976948000000007</v>
      </c>
      <c r="N9" s="34">
        <v>152.61941499999998</v>
      </c>
      <c r="O9" s="34">
        <v>194.652658</v>
      </c>
      <c r="P9" s="34">
        <v>1802.3258619999999</v>
      </c>
      <c r="Q9" s="34">
        <v>1400.3229679999999</v>
      </c>
      <c r="R9" s="34">
        <v>1694.0022309999999</v>
      </c>
      <c r="S9" s="34">
        <v>1581.6096910000001</v>
      </c>
      <c r="T9" s="34">
        <v>1411.4806470000003</v>
      </c>
      <c r="U9" s="34">
        <v>1379.8860549999999</v>
      </c>
      <c r="V9" s="34">
        <v>1466.1191289999995</v>
      </c>
      <c r="W9" s="34">
        <v>1561.916422</v>
      </c>
      <c r="X9" s="34">
        <v>1270.4997109999997</v>
      </c>
      <c r="Y9" s="35">
        <v>1178.2764179999997</v>
      </c>
      <c r="Z9" s="35">
        <v>1245.7656410000002</v>
      </c>
      <c r="AA9" s="35">
        <v>1417.1299019999999</v>
      </c>
      <c r="AB9" s="34">
        <v>987.69809999999995</v>
      </c>
      <c r="AC9" s="34">
        <v>967.21970900000008</v>
      </c>
      <c r="AD9" s="36">
        <f>SUM(C9:AC9)</f>
        <v>20901.284940000005</v>
      </c>
    </row>
    <row r="10" spans="1:30" ht="13" customHeight="1">
      <c r="A10" s="18" t="s">
        <v>5</v>
      </c>
      <c r="B10" s="18" t="s">
        <v>6</v>
      </c>
      <c r="C10" s="34">
        <v>1788.3999760000002</v>
      </c>
      <c r="D10" s="34">
        <v>2694.7612750000003</v>
      </c>
      <c r="E10" s="34">
        <v>3851.5077659999988</v>
      </c>
      <c r="F10" s="34">
        <v>4588.8421490000001</v>
      </c>
      <c r="G10" s="34">
        <v>5659.6901390000003</v>
      </c>
      <c r="H10" s="34">
        <v>7886.789056999999</v>
      </c>
      <c r="I10" s="34">
        <v>7615.9274249999989</v>
      </c>
      <c r="J10" s="34">
        <v>5924.9565540000003</v>
      </c>
      <c r="K10" s="34">
        <v>6548.7955809999994</v>
      </c>
      <c r="L10" s="34">
        <v>9065.1086849999992</v>
      </c>
      <c r="M10" s="34">
        <v>11401.82077</v>
      </c>
      <c r="N10" s="34">
        <v>16704.777305</v>
      </c>
      <c r="O10" s="34">
        <v>15641.588288999999</v>
      </c>
      <c r="P10" s="34">
        <v>25413.242592999995</v>
      </c>
      <c r="Q10" s="34">
        <v>23422.710431999989</v>
      </c>
      <c r="R10" s="34">
        <v>28554.643165999998</v>
      </c>
      <c r="S10" s="34">
        <v>28122.789444999995</v>
      </c>
      <c r="T10" s="34">
        <v>27869.424531000001</v>
      </c>
      <c r="U10" s="34">
        <v>29274.189696000001</v>
      </c>
      <c r="V10" s="34">
        <v>27793.060762000005</v>
      </c>
      <c r="W10" s="34">
        <v>25530.998399999997</v>
      </c>
      <c r="X10" s="34">
        <v>24261.327989999998</v>
      </c>
      <c r="Y10" s="35">
        <v>22275.073405000003</v>
      </c>
      <c r="Z10" s="35">
        <v>22870.898266</v>
      </c>
      <c r="AA10" s="35">
        <v>21831.966304999994</v>
      </c>
      <c r="AB10" s="34">
        <v>18549.537856000003</v>
      </c>
      <c r="AC10" s="34">
        <v>21738.211207000004</v>
      </c>
      <c r="AD10" s="36">
        <f t="shared" ref="AD10:AD34" si="0">SUM(C10:AC10)</f>
        <v>446881.03902500001</v>
      </c>
    </row>
    <row r="11" spans="1:30" ht="13" customHeight="1">
      <c r="A11" s="18" t="s">
        <v>7</v>
      </c>
      <c r="B11" s="18" t="s">
        <v>8</v>
      </c>
      <c r="C11" s="34">
        <v>1857.2509759999998</v>
      </c>
      <c r="D11" s="34">
        <v>2367.304318</v>
      </c>
      <c r="E11" s="34">
        <v>2978.171527</v>
      </c>
      <c r="F11" s="34">
        <v>3450.948038999999</v>
      </c>
      <c r="G11" s="34">
        <v>3778.2415449999999</v>
      </c>
      <c r="H11" s="34">
        <v>4720.7365249999993</v>
      </c>
      <c r="I11" s="34">
        <v>4973.2079469999999</v>
      </c>
      <c r="J11" s="34">
        <v>4961.8402490000008</v>
      </c>
      <c r="K11" s="34">
        <v>5127.3334360000008</v>
      </c>
      <c r="L11" s="34">
        <v>6842.2528430000002</v>
      </c>
      <c r="M11" s="34">
        <v>9136.4211959999993</v>
      </c>
      <c r="N11" s="34">
        <v>12836.550701</v>
      </c>
      <c r="O11" s="34">
        <v>11431.514565000001</v>
      </c>
      <c r="P11" s="34">
        <v>13383.022181</v>
      </c>
      <c r="Q11" s="34">
        <v>13356.938280999999</v>
      </c>
      <c r="R11" s="34">
        <v>15761.231129</v>
      </c>
      <c r="S11" s="34">
        <v>14538.194503000002</v>
      </c>
      <c r="T11" s="34">
        <v>15057.160863000001</v>
      </c>
      <c r="U11" s="34">
        <v>14787.285522000002</v>
      </c>
      <c r="V11" s="34">
        <v>14844.022101999999</v>
      </c>
      <c r="W11" s="34">
        <v>11845.046088999999</v>
      </c>
      <c r="X11" s="34">
        <v>9903.2758169999997</v>
      </c>
      <c r="Y11" s="35">
        <v>9296.181657000001</v>
      </c>
      <c r="Z11" s="35">
        <v>8849.9428040000003</v>
      </c>
      <c r="AA11" s="35">
        <v>8332.8006029999997</v>
      </c>
      <c r="AB11" s="34">
        <v>2541.6115139999997</v>
      </c>
      <c r="AC11" s="34">
        <v>2527.0510419999996</v>
      </c>
      <c r="AD11" s="36">
        <f t="shared" si="0"/>
        <v>229485.53797400001</v>
      </c>
    </row>
    <row r="12" spans="1:30" ht="13" customHeight="1">
      <c r="A12" s="18" t="s">
        <v>9</v>
      </c>
      <c r="B12" s="18" t="s">
        <v>10</v>
      </c>
      <c r="C12" s="34">
        <v>280.92900000000003</v>
      </c>
      <c r="D12" s="34">
        <v>506.94002099999994</v>
      </c>
      <c r="E12" s="34">
        <v>545.54466799999989</v>
      </c>
      <c r="F12" s="34">
        <v>539.81211699999994</v>
      </c>
      <c r="G12" s="34">
        <v>661.22879900000009</v>
      </c>
      <c r="H12" s="34">
        <v>834.52339199999994</v>
      </c>
      <c r="I12" s="34">
        <v>912.26118599999995</v>
      </c>
      <c r="J12" s="34">
        <v>788.01676700000007</v>
      </c>
      <c r="K12" s="34">
        <v>746.51818100000003</v>
      </c>
      <c r="L12" s="34">
        <v>817.779135</v>
      </c>
      <c r="M12" s="34">
        <v>843.86276199999986</v>
      </c>
      <c r="N12" s="34">
        <v>953.39994400000012</v>
      </c>
      <c r="O12" s="34">
        <v>447.82298299999991</v>
      </c>
      <c r="P12" s="34">
        <v>1044.0808650000001</v>
      </c>
      <c r="Q12" s="34">
        <v>1094.2275050000001</v>
      </c>
      <c r="R12" s="34">
        <v>1245.066773</v>
      </c>
      <c r="S12" s="34">
        <v>1269.054249</v>
      </c>
      <c r="T12" s="34">
        <v>553.78613400000006</v>
      </c>
      <c r="U12" s="34">
        <v>576.30098999999996</v>
      </c>
      <c r="V12" s="34">
        <v>686.62665300000003</v>
      </c>
      <c r="W12" s="34">
        <v>783.45272599999998</v>
      </c>
      <c r="X12" s="34">
        <v>998.95637999999985</v>
      </c>
      <c r="Y12" s="35">
        <v>1839.5713229999999</v>
      </c>
      <c r="Z12" s="35">
        <v>2188.4027560000004</v>
      </c>
      <c r="AA12" s="35">
        <v>1771.2623449999999</v>
      </c>
      <c r="AB12" s="34">
        <v>2778.7725090000004</v>
      </c>
      <c r="AC12" s="34">
        <v>3353.0076049999998</v>
      </c>
      <c r="AD12" s="36">
        <f t="shared" si="0"/>
        <v>29061.207768</v>
      </c>
    </row>
    <row r="13" spans="1:30" ht="13" customHeight="1">
      <c r="A13" s="18" t="s">
        <v>11</v>
      </c>
      <c r="B13" s="18" t="s">
        <v>12</v>
      </c>
      <c r="C13" s="34">
        <v>790.44399200000009</v>
      </c>
      <c r="D13" s="34">
        <v>783.0615469999999</v>
      </c>
      <c r="E13" s="34">
        <v>1021.4321809999999</v>
      </c>
      <c r="F13" s="34">
        <v>1093.0231700000002</v>
      </c>
      <c r="G13" s="34">
        <v>1560.9619949999999</v>
      </c>
      <c r="H13" s="34">
        <v>2054.6535819999999</v>
      </c>
      <c r="I13" s="34">
        <v>1981.6842680000002</v>
      </c>
      <c r="J13" s="34">
        <v>1872.1450370000002</v>
      </c>
      <c r="K13" s="34">
        <v>2490.7768730000003</v>
      </c>
      <c r="L13" s="34">
        <v>4006.8496809999997</v>
      </c>
      <c r="M13" s="34">
        <v>6058.352202</v>
      </c>
      <c r="N13" s="34">
        <v>9154.9673460000013</v>
      </c>
      <c r="O13" s="34">
        <v>8552.5358560000004</v>
      </c>
      <c r="P13" s="34">
        <v>9474.7931289999997</v>
      </c>
      <c r="Q13" s="34">
        <v>10230.068813</v>
      </c>
      <c r="R13" s="34">
        <v>11815.196671</v>
      </c>
      <c r="S13" s="34">
        <v>10224.739312000002</v>
      </c>
      <c r="T13" s="34">
        <v>10388.469432000004</v>
      </c>
      <c r="U13" s="34">
        <v>10033.961653</v>
      </c>
      <c r="V13" s="34">
        <v>10036.466392000002</v>
      </c>
      <c r="W13" s="34">
        <v>6692.4158129999996</v>
      </c>
      <c r="X13" s="34">
        <v>5892.2640539999984</v>
      </c>
      <c r="Y13" s="35">
        <v>4978.2422989999995</v>
      </c>
      <c r="Z13" s="35">
        <v>4653.332875000001</v>
      </c>
      <c r="AA13" s="35">
        <v>4237.1530060000005</v>
      </c>
      <c r="AB13" s="34">
        <v>504.87539299999997</v>
      </c>
      <c r="AC13" s="34">
        <v>501.88044800000006</v>
      </c>
      <c r="AD13" s="36">
        <f t="shared" si="0"/>
        <v>141084.74702000001</v>
      </c>
    </row>
    <row r="14" spans="1:30" ht="13" customHeight="1">
      <c r="A14" s="18" t="s">
        <v>13</v>
      </c>
      <c r="B14" s="18" t="s">
        <v>14</v>
      </c>
      <c r="C14" s="34">
        <v>788.84299200000009</v>
      </c>
      <c r="D14" s="34">
        <v>743.5645320000001</v>
      </c>
      <c r="E14" s="34">
        <v>959.52208599999994</v>
      </c>
      <c r="F14" s="34">
        <v>1056.6715919999999</v>
      </c>
      <c r="G14" s="34">
        <v>1511.1449540000001</v>
      </c>
      <c r="H14" s="34">
        <v>1993.8383899999999</v>
      </c>
      <c r="I14" s="34">
        <v>2020.888258</v>
      </c>
      <c r="J14" s="34">
        <v>1865.8862469999999</v>
      </c>
      <c r="K14" s="34">
        <v>2502.5028080000002</v>
      </c>
      <c r="L14" s="34">
        <v>4018.9245270000001</v>
      </c>
      <c r="M14" s="34">
        <v>6072.3744839999999</v>
      </c>
      <c r="N14" s="34">
        <v>9177.7129870000008</v>
      </c>
      <c r="O14" s="34">
        <v>8469.6882010000008</v>
      </c>
      <c r="P14" s="34">
        <v>10019.084642999998</v>
      </c>
      <c r="Q14" s="34">
        <v>10557.833418999999</v>
      </c>
      <c r="R14" s="34">
        <v>12248.530169</v>
      </c>
      <c r="S14" s="34">
        <v>10669.605021000001</v>
      </c>
      <c r="T14" s="34">
        <v>10724.700195000001</v>
      </c>
      <c r="U14" s="34">
        <v>10348.483002000001</v>
      </c>
      <c r="V14" s="34">
        <v>10092.477527000001</v>
      </c>
      <c r="W14" s="34">
        <v>6658.1091829999996</v>
      </c>
      <c r="X14" s="34">
        <v>5754.9112230000001</v>
      </c>
      <c r="Y14" s="35">
        <v>4863.4224180000001</v>
      </c>
      <c r="Z14" s="35">
        <v>4525.6467759999996</v>
      </c>
      <c r="AA14" s="35">
        <v>4232.6505310000002</v>
      </c>
      <c r="AB14" s="34">
        <v>4473.2950799999999</v>
      </c>
      <c r="AC14" s="34">
        <v>5491.5438140000006</v>
      </c>
      <c r="AD14" s="36">
        <f t="shared" si="0"/>
        <v>151841.85505899999</v>
      </c>
    </row>
    <row r="15" spans="1:30" ht="13" customHeight="1">
      <c r="A15" s="18" t="s">
        <v>15</v>
      </c>
      <c r="B15" s="18" t="s">
        <v>16</v>
      </c>
      <c r="C15" s="34">
        <v>95.54</v>
      </c>
      <c r="D15" s="34">
        <v>128.61598799999999</v>
      </c>
      <c r="E15" s="34">
        <v>176.590115</v>
      </c>
      <c r="F15" s="34">
        <v>239.74789100000001</v>
      </c>
      <c r="G15" s="34">
        <v>221.46446799999998</v>
      </c>
      <c r="H15" s="34">
        <v>229.44019400000002</v>
      </c>
      <c r="I15" s="34">
        <v>256.90858499999996</v>
      </c>
      <c r="J15" s="34">
        <v>238.75229600000003</v>
      </c>
      <c r="K15" s="34">
        <v>305.90002800000002</v>
      </c>
      <c r="L15" s="34">
        <v>448.92599899999999</v>
      </c>
      <c r="M15" s="34">
        <v>438.767177</v>
      </c>
      <c r="N15" s="34">
        <v>368.72843999999998</v>
      </c>
      <c r="O15" s="34">
        <v>460.00484799999998</v>
      </c>
      <c r="P15" s="34">
        <v>630.93753300000003</v>
      </c>
      <c r="Q15" s="34">
        <v>256.57512499999996</v>
      </c>
      <c r="R15" s="34">
        <v>331.62678899999997</v>
      </c>
      <c r="S15" s="34">
        <v>434.69766200000004</v>
      </c>
      <c r="T15" s="34">
        <v>476.10389900000001</v>
      </c>
      <c r="U15" s="34">
        <v>572.87472500000001</v>
      </c>
      <c r="V15" s="34">
        <v>651.85982100000001</v>
      </c>
      <c r="W15" s="34">
        <v>654.38615600000003</v>
      </c>
      <c r="X15" s="34">
        <v>773.15139799999986</v>
      </c>
      <c r="Y15" s="35">
        <v>689.33827999999994</v>
      </c>
      <c r="Z15" s="35">
        <v>747.26344500000005</v>
      </c>
      <c r="AA15" s="35">
        <v>805.19398899999987</v>
      </c>
      <c r="AB15" s="34">
        <v>625.53690099999994</v>
      </c>
      <c r="AC15" s="34">
        <v>712.22775300000001</v>
      </c>
      <c r="AD15" s="36">
        <f t="shared" si="0"/>
        <v>11971.159504999998</v>
      </c>
    </row>
    <row r="16" spans="1:30" ht="13" customHeight="1">
      <c r="A16" s="18" t="s">
        <v>17</v>
      </c>
      <c r="B16" s="18" t="s">
        <v>18</v>
      </c>
      <c r="C16" s="34">
        <v>996.82600000000002</v>
      </c>
      <c r="D16" s="34">
        <v>1426.9178019999997</v>
      </c>
      <c r="E16" s="34">
        <v>1746.0277899999999</v>
      </c>
      <c r="F16" s="34">
        <v>1955.840344</v>
      </c>
      <c r="G16" s="34">
        <v>2072.755349</v>
      </c>
      <c r="H16" s="34">
        <v>2733.6139530000005</v>
      </c>
      <c r="I16" s="34">
        <v>2394.3166719999999</v>
      </c>
      <c r="J16" s="34">
        <v>1832.4547480000003</v>
      </c>
      <c r="K16" s="34">
        <v>1731.0618669999999</v>
      </c>
      <c r="L16" s="34">
        <v>2006.2731330000001</v>
      </c>
      <c r="M16" s="34">
        <v>2051.114</v>
      </c>
      <c r="N16" s="34">
        <v>2222.460716</v>
      </c>
      <c r="O16" s="34">
        <v>1735.6702340000002</v>
      </c>
      <c r="P16" s="34">
        <v>1467.2978230000001</v>
      </c>
      <c r="Q16" s="34">
        <v>990.20421699999997</v>
      </c>
      <c r="R16" s="34">
        <v>1293.9605920000001</v>
      </c>
      <c r="S16" s="34">
        <v>1300.523747</v>
      </c>
      <c r="T16" s="34">
        <v>1366.404908</v>
      </c>
      <c r="U16" s="34">
        <v>1550.4306589999999</v>
      </c>
      <c r="V16" s="34">
        <v>1702.730143</v>
      </c>
      <c r="W16" s="34">
        <v>1579.9871729999998</v>
      </c>
      <c r="X16" s="34">
        <v>1613.7934699999996</v>
      </c>
      <c r="Y16" s="35">
        <v>1749.6372210000006</v>
      </c>
      <c r="Z16" s="35">
        <v>1894.3256909999998</v>
      </c>
      <c r="AA16" s="35">
        <v>2013.7778590000003</v>
      </c>
      <c r="AB16" s="34">
        <v>1814.6464350000003</v>
      </c>
      <c r="AC16" s="34">
        <v>2447.6923340000008</v>
      </c>
      <c r="AD16" s="36">
        <f t="shared" si="0"/>
        <v>47690.744879999998</v>
      </c>
    </row>
    <row r="17" spans="1:30" ht="13" customHeight="1">
      <c r="A17" s="18" t="s">
        <v>19</v>
      </c>
      <c r="B17" s="18" t="s">
        <v>20</v>
      </c>
      <c r="C17" s="34">
        <v>655.87199999999996</v>
      </c>
      <c r="D17" s="34">
        <v>882.05580799999996</v>
      </c>
      <c r="E17" s="34">
        <v>947.10176000000001</v>
      </c>
      <c r="F17" s="34">
        <v>1157.4848</v>
      </c>
      <c r="G17" s="34">
        <v>1506.64192</v>
      </c>
      <c r="H17" s="34">
        <v>2065.8699200000001</v>
      </c>
      <c r="I17" s="34">
        <v>1889.35058</v>
      </c>
      <c r="J17" s="34">
        <v>1667.3306669999999</v>
      </c>
      <c r="K17" s="34">
        <v>1599.9201370000001</v>
      </c>
      <c r="L17" s="34">
        <v>1762.3975600000001</v>
      </c>
      <c r="M17" s="34">
        <v>1829.351132</v>
      </c>
      <c r="N17" s="34">
        <v>2028.2752889999999</v>
      </c>
      <c r="O17" s="34">
        <v>2092.2277939999999</v>
      </c>
      <c r="P17" s="34">
        <v>1856.5762560000001</v>
      </c>
      <c r="Q17" s="34">
        <v>1355.408901</v>
      </c>
      <c r="R17" s="34">
        <v>1751.2721389999999</v>
      </c>
      <c r="S17" s="34">
        <v>1752.152075</v>
      </c>
      <c r="T17" s="34">
        <v>1865.039585</v>
      </c>
      <c r="U17" s="34">
        <v>2144.0017170000001</v>
      </c>
      <c r="V17" s="34">
        <v>2184.376577</v>
      </c>
      <c r="W17" s="34">
        <v>2165.9271640000002</v>
      </c>
      <c r="X17" s="34">
        <v>2161.2366080000002</v>
      </c>
      <c r="Y17" s="35">
        <v>2256.3577959999998</v>
      </c>
      <c r="Z17" s="35">
        <v>2524.387937</v>
      </c>
      <c r="AA17" s="35">
        <v>2512.9037269999999</v>
      </c>
      <c r="AB17" s="34">
        <v>2250.7928489999999</v>
      </c>
      <c r="AC17" s="34">
        <v>2954.2560309999999</v>
      </c>
      <c r="AD17" s="36">
        <f t="shared" si="0"/>
        <v>49818.568728999984</v>
      </c>
    </row>
    <row r="18" spans="1:30" ht="13" customHeight="1">
      <c r="A18" s="18" t="s">
        <v>21</v>
      </c>
      <c r="B18" s="18" t="s">
        <v>22</v>
      </c>
      <c r="C18" s="34">
        <v>83.631</v>
      </c>
      <c r="D18" s="34">
        <v>84.143530999999996</v>
      </c>
      <c r="E18" s="34">
        <v>98.13402099999999</v>
      </c>
      <c r="F18" s="34">
        <v>115.47381299999999</v>
      </c>
      <c r="G18" s="34">
        <v>123.57278500000001</v>
      </c>
      <c r="H18" s="34">
        <v>127.71853999999999</v>
      </c>
      <c r="I18" s="34">
        <v>117.421561</v>
      </c>
      <c r="J18" s="34">
        <v>94.380273999999986</v>
      </c>
      <c r="K18" s="34">
        <v>88.693479999999994</v>
      </c>
      <c r="L18" s="34">
        <v>85.995948999999996</v>
      </c>
      <c r="M18" s="34">
        <v>108.988264</v>
      </c>
      <c r="N18" s="34">
        <v>105.40264999999999</v>
      </c>
      <c r="O18" s="34">
        <v>123.763768</v>
      </c>
      <c r="P18" s="34">
        <v>140.85772900000001</v>
      </c>
      <c r="Q18" s="34">
        <v>119.970781</v>
      </c>
      <c r="R18" s="34">
        <v>155.06045599999999</v>
      </c>
      <c r="S18" s="34">
        <v>185.94248899999999</v>
      </c>
      <c r="T18" s="34">
        <v>166.00051999999999</v>
      </c>
      <c r="U18" s="34">
        <v>142.184269</v>
      </c>
      <c r="V18" s="34">
        <v>161.523517</v>
      </c>
      <c r="W18" s="34">
        <v>174.50089700000001</v>
      </c>
      <c r="X18" s="34">
        <v>157.12201499999998</v>
      </c>
      <c r="Y18" s="35">
        <v>171.81401099999999</v>
      </c>
      <c r="Z18" s="35">
        <v>178.69958099999997</v>
      </c>
      <c r="AA18" s="35">
        <v>147.92923999999999</v>
      </c>
      <c r="AB18" s="34">
        <v>185.766479</v>
      </c>
      <c r="AC18" s="34">
        <v>177.24551500000001</v>
      </c>
      <c r="AD18" s="36">
        <f t="shared" si="0"/>
        <v>3621.9371349999992</v>
      </c>
    </row>
    <row r="19" spans="1:30" ht="13" customHeight="1">
      <c r="A19" s="18" t="s">
        <v>23</v>
      </c>
      <c r="B19" s="18" t="s">
        <v>24</v>
      </c>
      <c r="C19" s="34">
        <v>301.20299999999997</v>
      </c>
      <c r="D19" s="34">
        <v>408.46673999999996</v>
      </c>
      <c r="E19" s="34">
        <v>544.62029600000005</v>
      </c>
      <c r="F19" s="34">
        <v>623.73654399999998</v>
      </c>
      <c r="G19" s="34">
        <v>714.1844880000001</v>
      </c>
      <c r="H19" s="34">
        <v>902.28744800000004</v>
      </c>
      <c r="I19" s="34">
        <v>802.29375700000003</v>
      </c>
      <c r="J19" s="34">
        <v>749.00816700000007</v>
      </c>
      <c r="K19" s="34">
        <v>747.66755000000001</v>
      </c>
      <c r="L19" s="34">
        <v>860.42140800000004</v>
      </c>
      <c r="M19" s="34">
        <v>952.92547700000011</v>
      </c>
      <c r="N19" s="34">
        <v>1115.8611779999999</v>
      </c>
      <c r="O19" s="34">
        <v>1189.6903850000001</v>
      </c>
      <c r="P19" s="34">
        <v>1193.7086879999999</v>
      </c>
      <c r="Q19" s="34">
        <v>1012.01251</v>
      </c>
      <c r="R19" s="34">
        <v>1305.539863</v>
      </c>
      <c r="S19" s="34">
        <v>1437.5798870000001</v>
      </c>
      <c r="T19" s="34">
        <v>1550.8930009999999</v>
      </c>
      <c r="U19" s="34">
        <v>1593.9601599999999</v>
      </c>
      <c r="V19" s="34">
        <v>1717.0206329999999</v>
      </c>
      <c r="W19" s="34">
        <v>1805.2334920000001</v>
      </c>
      <c r="X19" s="34">
        <v>1820.6884930000001</v>
      </c>
      <c r="Y19" s="35">
        <v>1863.9479779999999</v>
      </c>
      <c r="Z19" s="35">
        <v>1917.0082779999998</v>
      </c>
      <c r="AA19" s="35">
        <v>1871.9037269999999</v>
      </c>
      <c r="AB19" s="34">
        <v>5636.0621940000001</v>
      </c>
      <c r="AC19" s="34">
        <v>7096.6996010000003</v>
      </c>
      <c r="AD19" s="36">
        <f t="shared" si="0"/>
        <v>41734.624943000003</v>
      </c>
    </row>
    <row r="20" spans="1:30" ht="13" customHeight="1">
      <c r="A20" s="18" t="s">
        <v>25</v>
      </c>
      <c r="B20" s="18" t="s">
        <v>26</v>
      </c>
      <c r="C20" s="34">
        <v>58.271000000000001</v>
      </c>
      <c r="D20" s="34">
        <v>49.244228</v>
      </c>
      <c r="E20" s="34">
        <v>42.744447999999998</v>
      </c>
      <c r="F20" s="34">
        <v>44.609319999999997</v>
      </c>
      <c r="G20" s="34">
        <v>107.926744</v>
      </c>
      <c r="H20" s="34">
        <v>38.084004999999998</v>
      </c>
      <c r="I20" s="34">
        <v>21.498953</v>
      </c>
      <c r="J20" s="34">
        <v>38.534368999999998</v>
      </c>
      <c r="K20" s="34">
        <v>20.314706000000001</v>
      </c>
      <c r="L20" s="34">
        <v>28.904416000000001</v>
      </c>
      <c r="M20" s="34">
        <v>30.473614999999999</v>
      </c>
      <c r="N20" s="34">
        <v>35.904243000000001</v>
      </c>
      <c r="O20" s="34">
        <v>48.479309999999998</v>
      </c>
      <c r="P20" s="34">
        <v>66.494754</v>
      </c>
      <c r="Q20" s="34">
        <v>61.113756000000002</v>
      </c>
      <c r="R20" s="34">
        <v>104.465523</v>
      </c>
      <c r="S20" s="34">
        <v>95.140794999999997</v>
      </c>
      <c r="T20" s="34">
        <v>64.532404</v>
      </c>
      <c r="U20" s="34">
        <v>127.228545</v>
      </c>
      <c r="V20" s="34">
        <v>86.740401000000006</v>
      </c>
      <c r="W20" s="34">
        <v>82.241512</v>
      </c>
      <c r="X20" s="34">
        <v>67.265305999999995</v>
      </c>
      <c r="Y20" s="35">
        <v>71.039074999999997</v>
      </c>
      <c r="Z20" s="35">
        <v>103.08287799999999</v>
      </c>
      <c r="AA20" s="35">
        <v>68.116652000000002</v>
      </c>
      <c r="AB20" s="34">
        <v>1708.7480070000001</v>
      </c>
      <c r="AC20" s="34">
        <v>1862.9275679999998</v>
      </c>
      <c r="AD20" s="36">
        <f t="shared" si="0"/>
        <v>5134.1265329999997</v>
      </c>
    </row>
    <row r="21" spans="1:30" ht="13" customHeight="1">
      <c r="A21" s="18" t="s">
        <v>27</v>
      </c>
      <c r="B21" s="18" t="s">
        <v>28</v>
      </c>
      <c r="C21" s="34">
        <v>424.40998400000001</v>
      </c>
      <c r="D21" s="34">
        <v>518.505088</v>
      </c>
      <c r="E21" s="34">
        <v>598.33286399999997</v>
      </c>
      <c r="F21" s="34">
        <v>713.56012799999996</v>
      </c>
      <c r="G21" s="34">
        <v>791.93753600000002</v>
      </c>
      <c r="H21" s="34">
        <v>913.39147700000001</v>
      </c>
      <c r="I21" s="34">
        <v>983.71287199999995</v>
      </c>
      <c r="J21" s="34">
        <v>1008.190125</v>
      </c>
      <c r="K21" s="34">
        <v>1008.025941</v>
      </c>
      <c r="L21" s="34">
        <v>1283.7792460000001</v>
      </c>
      <c r="M21" s="34">
        <v>1570.615493</v>
      </c>
      <c r="N21" s="34">
        <v>1844.0180700000001</v>
      </c>
      <c r="O21" s="34">
        <v>1978.5665710000001</v>
      </c>
      <c r="P21" s="34">
        <v>1903.1711519999999</v>
      </c>
      <c r="Q21" s="34">
        <v>1407.0557839999999</v>
      </c>
      <c r="R21" s="34">
        <v>2187.06178</v>
      </c>
      <c r="S21" s="34">
        <v>2363.3382609999999</v>
      </c>
      <c r="T21" s="34">
        <v>2711.4632889999998</v>
      </c>
      <c r="U21" s="34">
        <v>3006.074106</v>
      </c>
      <c r="V21" s="34">
        <v>3201.2140730000001</v>
      </c>
      <c r="W21" s="34">
        <v>3236.8436310000002</v>
      </c>
      <c r="X21" s="34">
        <v>3379.1075639999999</v>
      </c>
      <c r="Y21" s="35">
        <v>3720.5742049999999</v>
      </c>
      <c r="Z21" s="35">
        <v>3871.8576440000002</v>
      </c>
      <c r="AA21" s="35">
        <v>3774.6417959999999</v>
      </c>
      <c r="AB21" s="34">
        <v>3420.3266910000002</v>
      </c>
      <c r="AC21" s="34">
        <v>4320.1245089999993</v>
      </c>
      <c r="AD21" s="36">
        <f t="shared" si="0"/>
        <v>56139.899880000004</v>
      </c>
    </row>
    <row r="22" spans="1:30" ht="13" customHeight="1">
      <c r="A22" s="18" t="s">
        <v>29</v>
      </c>
      <c r="B22" s="18" t="s">
        <v>30</v>
      </c>
      <c r="C22" s="34">
        <v>1363.9840399999998</v>
      </c>
      <c r="D22" s="34">
        <v>1721.7140639999998</v>
      </c>
      <c r="E22" s="34">
        <v>2062.25648</v>
      </c>
      <c r="F22" s="34">
        <v>2722.8272580000007</v>
      </c>
      <c r="G22" s="34">
        <v>3129.6840840000004</v>
      </c>
      <c r="H22" s="34">
        <v>3249.4967489999999</v>
      </c>
      <c r="I22" s="34">
        <v>3031.013805</v>
      </c>
      <c r="J22" s="34">
        <v>2744.6667700000007</v>
      </c>
      <c r="K22" s="34">
        <v>1876.6999730000002</v>
      </c>
      <c r="L22" s="34">
        <v>1692.0157110000002</v>
      </c>
      <c r="M22" s="34">
        <v>1076.9638749999999</v>
      </c>
      <c r="N22" s="34">
        <v>674.10101899999995</v>
      </c>
      <c r="O22" s="34">
        <v>355.02221099999997</v>
      </c>
      <c r="P22" s="34">
        <v>98.288753999999997</v>
      </c>
      <c r="Q22" s="34">
        <v>51.263041999999999</v>
      </c>
      <c r="R22" s="34">
        <v>51.09537799999999</v>
      </c>
      <c r="S22" s="34">
        <v>36.036026</v>
      </c>
      <c r="T22" s="34">
        <v>36.806015000000002</v>
      </c>
      <c r="U22" s="34">
        <v>20.276911999999999</v>
      </c>
      <c r="V22" s="34">
        <v>7.5577889999999996</v>
      </c>
      <c r="W22" s="34">
        <v>8.3803789999999996</v>
      </c>
      <c r="X22" s="34">
        <v>6.9815629999999995</v>
      </c>
      <c r="Y22" s="35">
        <v>6.5755499999999998</v>
      </c>
      <c r="Z22" s="35">
        <v>9.35473</v>
      </c>
      <c r="AA22" s="35">
        <v>5.6224910000000001</v>
      </c>
      <c r="AB22" s="34">
        <v>8.2363920000000004</v>
      </c>
      <c r="AC22" s="34">
        <v>4.8829399999999987</v>
      </c>
      <c r="AD22" s="36">
        <f t="shared" si="0"/>
        <v>26051.804</v>
      </c>
    </row>
    <row r="23" spans="1:30" ht="13" customHeight="1">
      <c r="A23" s="18" t="s">
        <v>31</v>
      </c>
      <c r="B23" s="18" t="s">
        <v>32</v>
      </c>
      <c r="C23" s="34">
        <v>873.77900000000011</v>
      </c>
      <c r="D23" s="34">
        <v>3765.8441939999993</v>
      </c>
      <c r="E23" s="34">
        <v>4253.0342299999993</v>
      </c>
      <c r="F23" s="34">
        <v>4985.5567670000009</v>
      </c>
      <c r="G23" s="34">
        <v>6774.0012809999998</v>
      </c>
      <c r="H23" s="34">
        <v>10335.518093000001</v>
      </c>
      <c r="I23" s="34">
        <v>9152.9627280000004</v>
      </c>
      <c r="J23" s="34">
        <v>7552.9440910000003</v>
      </c>
      <c r="K23" s="34">
        <v>7806.323187</v>
      </c>
      <c r="L23" s="34">
        <v>9930.9269490000006</v>
      </c>
      <c r="M23" s="34">
        <v>10298.902897</v>
      </c>
      <c r="N23" s="34">
        <v>11076.250894999999</v>
      </c>
      <c r="O23" s="34">
        <v>6021.672657000001</v>
      </c>
      <c r="P23" s="34">
        <v>10442.802974</v>
      </c>
      <c r="Q23" s="34">
        <v>9284.1876440000015</v>
      </c>
      <c r="R23" s="34">
        <v>12719.115362</v>
      </c>
      <c r="S23" s="34">
        <v>14786.329602</v>
      </c>
      <c r="T23" s="34">
        <v>14092.424467999999</v>
      </c>
      <c r="U23" s="34">
        <v>16093.876681000002</v>
      </c>
      <c r="V23" s="34">
        <v>17062.729191999999</v>
      </c>
      <c r="W23" s="34">
        <v>18033.370993</v>
      </c>
      <c r="X23" s="34">
        <v>18034.997898999998</v>
      </c>
      <c r="Y23" s="35">
        <v>19273.767668</v>
      </c>
      <c r="Z23" s="35">
        <v>22059.445058000001</v>
      </c>
      <c r="AA23" s="35">
        <v>24257.367358</v>
      </c>
      <c r="AB23" s="34">
        <v>21435.575422999998</v>
      </c>
      <c r="AC23" s="34">
        <v>24756.053860000004</v>
      </c>
      <c r="AD23" s="36">
        <f t="shared" si="0"/>
        <v>335159.76115099998</v>
      </c>
    </row>
    <row r="24" spans="1:30" ht="13" customHeight="1">
      <c r="A24" s="18" t="s">
        <v>33</v>
      </c>
      <c r="B24" s="18" t="s">
        <v>34</v>
      </c>
      <c r="C24" s="34">
        <v>145.19399999999999</v>
      </c>
      <c r="D24" s="34">
        <v>375.16312600000003</v>
      </c>
      <c r="E24" s="34">
        <v>414.99593099999998</v>
      </c>
      <c r="F24" s="34">
        <v>447.51763199999999</v>
      </c>
      <c r="G24" s="34">
        <v>518.81111499999997</v>
      </c>
      <c r="H24" s="34">
        <v>621.59910600000001</v>
      </c>
      <c r="I24" s="34">
        <v>662.06092100000001</v>
      </c>
      <c r="J24" s="34">
        <v>555.89338099999998</v>
      </c>
      <c r="K24" s="34">
        <v>573.25921400000004</v>
      </c>
      <c r="L24" s="34">
        <v>738.34210300000007</v>
      </c>
      <c r="M24" s="34">
        <v>771.65964699999995</v>
      </c>
      <c r="N24" s="34">
        <v>992.84619900000007</v>
      </c>
      <c r="O24" s="34">
        <v>791.08609000000001</v>
      </c>
      <c r="P24" s="34">
        <v>1298.6306079999999</v>
      </c>
      <c r="Q24" s="34">
        <v>1095.2270490000001</v>
      </c>
      <c r="R24" s="34">
        <v>1518.8380009999998</v>
      </c>
      <c r="S24" s="34">
        <v>1753.6897720000002</v>
      </c>
      <c r="T24" s="34">
        <v>1917.5523609999998</v>
      </c>
      <c r="U24" s="34">
        <v>2009.164773</v>
      </c>
      <c r="V24" s="34">
        <v>1830.643184</v>
      </c>
      <c r="W24" s="34">
        <v>1843.5194489999999</v>
      </c>
      <c r="X24" s="34">
        <v>2015.5098620000001</v>
      </c>
      <c r="Y24" s="35">
        <v>2198.4054539999997</v>
      </c>
      <c r="Z24" s="35">
        <v>2363.3977279999999</v>
      </c>
      <c r="AA24" s="35">
        <v>2331.045603</v>
      </c>
      <c r="AB24" s="34">
        <v>654.72597199999996</v>
      </c>
      <c r="AC24" s="34">
        <v>822.42993899999999</v>
      </c>
      <c r="AD24" s="36">
        <f t="shared" si="0"/>
        <v>31261.208219999997</v>
      </c>
    </row>
    <row r="25" spans="1:30" ht="13" customHeight="1">
      <c r="A25" s="18" t="s">
        <v>35</v>
      </c>
      <c r="B25" s="18" t="s">
        <v>36</v>
      </c>
      <c r="C25" s="34">
        <v>1087.7249840000002</v>
      </c>
      <c r="D25" s="34">
        <v>2602.0661539999992</v>
      </c>
      <c r="E25" s="34">
        <v>3421.4575280000008</v>
      </c>
      <c r="F25" s="34">
        <v>3773.1443909999994</v>
      </c>
      <c r="G25" s="34">
        <v>5216.1798749999998</v>
      </c>
      <c r="H25" s="34">
        <v>6871.2427879999996</v>
      </c>
      <c r="I25" s="34">
        <v>9066.9234550000001</v>
      </c>
      <c r="J25" s="34">
        <v>10016.189495999999</v>
      </c>
      <c r="K25" s="34">
        <v>11257.393257</v>
      </c>
      <c r="L25" s="34">
        <v>13222.040358</v>
      </c>
      <c r="M25" s="34">
        <v>12602.191124000001</v>
      </c>
      <c r="N25" s="34">
        <v>13179.331824999997</v>
      </c>
      <c r="O25" s="34">
        <v>12325.651290999998</v>
      </c>
      <c r="P25" s="34">
        <v>13705.073031</v>
      </c>
      <c r="Q25" s="34">
        <v>12938.880223999999</v>
      </c>
      <c r="R25" s="34">
        <v>17238.192505999999</v>
      </c>
      <c r="S25" s="34">
        <v>18111.641353999999</v>
      </c>
      <c r="T25" s="34">
        <v>19248.422698000002</v>
      </c>
      <c r="U25" s="34">
        <v>19754.611859999997</v>
      </c>
      <c r="V25" s="34">
        <v>20028.134451000002</v>
      </c>
      <c r="W25" s="34">
        <v>20614.481331999996</v>
      </c>
      <c r="X25" s="34">
        <v>21227.598894000002</v>
      </c>
      <c r="Y25" s="35">
        <v>20632.501618000002</v>
      </c>
      <c r="Z25" s="35">
        <v>24166.850029000001</v>
      </c>
      <c r="AA25" s="35">
        <v>24985.503035999995</v>
      </c>
      <c r="AB25" s="34">
        <v>22877.676427999999</v>
      </c>
      <c r="AC25" s="34">
        <v>26453.839693999998</v>
      </c>
      <c r="AD25" s="36">
        <f t="shared" si="0"/>
        <v>386624.94368100003</v>
      </c>
    </row>
    <row r="26" spans="1:30" ht="13" customHeight="1">
      <c r="A26" s="18" t="s">
        <v>37</v>
      </c>
      <c r="B26" s="18" t="s">
        <v>38</v>
      </c>
      <c r="C26" s="34">
        <v>177.81100000000001</v>
      </c>
      <c r="D26" s="34">
        <v>226.94710599999996</v>
      </c>
      <c r="E26" s="34">
        <v>289.96264000000002</v>
      </c>
      <c r="F26" s="34">
        <v>320.40773799999999</v>
      </c>
      <c r="G26" s="34">
        <v>382.63862800000004</v>
      </c>
      <c r="H26" s="34">
        <v>479.99875599999996</v>
      </c>
      <c r="I26" s="34">
        <v>410.24712099999994</v>
      </c>
      <c r="J26" s="34">
        <v>402.00623200000001</v>
      </c>
      <c r="K26" s="34">
        <v>448.71064799999999</v>
      </c>
      <c r="L26" s="34">
        <v>489.86440299999998</v>
      </c>
      <c r="M26" s="34">
        <v>426.30686700000007</v>
      </c>
      <c r="N26" s="34">
        <v>512.80653399999994</v>
      </c>
      <c r="O26" s="34">
        <v>404.03004800000002</v>
      </c>
      <c r="P26" s="34">
        <v>267.19220899999999</v>
      </c>
      <c r="Q26" s="34">
        <v>191.41690300000002</v>
      </c>
      <c r="R26" s="34">
        <v>175.64752600000003</v>
      </c>
      <c r="S26" s="34">
        <v>165.83155899999994</v>
      </c>
      <c r="T26" s="34">
        <v>144.93795399999999</v>
      </c>
      <c r="U26" s="34">
        <v>102.561052</v>
      </c>
      <c r="V26" s="34">
        <v>75.300253000000026</v>
      </c>
      <c r="W26" s="34">
        <v>73.996361999999991</v>
      </c>
      <c r="X26" s="34">
        <v>63.917176999999995</v>
      </c>
      <c r="Y26" s="35">
        <v>59.456417999999999</v>
      </c>
      <c r="Z26" s="35">
        <v>60.635092</v>
      </c>
      <c r="AA26" s="35">
        <v>36.761123999999995</v>
      </c>
      <c r="AB26" s="34">
        <v>88.919938999999999</v>
      </c>
      <c r="AC26" s="34">
        <v>77.349913999999998</v>
      </c>
      <c r="AD26" s="36">
        <f t="shared" si="0"/>
        <v>6555.6612030000006</v>
      </c>
    </row>
    <row r="27" spans="1:30" ht="13" customHeight="1">
      <c r="A27" s="18" t="s">
        <v>39</v>
      </c>
      <c r="B27" s="18" t="s">
        <v>40</v>
      </c>
      <c r="C27" s="34">
        <v>37.844000000000001</v>
      </c>
      <c r="D27" s="34">
        <v>112.14176800000001</v>
      </c>
      <c r="E27" s="34">
        <v>64.350152000000008</v>
      </c>
      <c r="F27" s="34">
        <v>73.211705999999992</v>
      </c>
      <c r="G27" s="34">
        <v>89.96793199999999</v>
      </c>
      <c r="H27" s="34">
        <v>142.30694600000001</v>
      </c>
      <c r="I27" s="34">
        <v>137.10182</v>
      </c>
      <c r="J27" s="34">
        <v>87.878160000000008</v>
      </c>
      <c r="K27" s="34">
        <v>82.637096</v>
      </c>
      <c r="L27" s="34">
        <v>123.358075</v>
      </c>
      <c r="M27" s="34">
        <v>194.39533299999999</v>
      </c>
      <c r="N27" s="34">
        <v>241.47271900000001</v>
      </c>
      <c r="O27" s="34">
        <v>200.08797200000001</v>
      </c>
      <c r="P27" s="34">
        <v>221.11928</v>
      </c>
      <c r="Q27" s="34">
        <v>169.575726</v>
      </c>
      <c r="R27" s="34">
        <v>204.22740899999999</v>
      </c>
      <c r="S27" s="34">
        <v>270.25766999999996</v>
      </c>
      <c r="T27" s="34">
        <v>279.86857900000001</v>
      </c>
      <c r="U27" s="34">
        <v>309.82880799999998</v>
      </c>
      <c r="V27" s="34">
        <v>358.50783699999999</v>
      </c>
      <c r="W27" s="34">
        <v>405.263102</v>
      </c>
      <c r="X27" s="34">
        <v>450.00092099999995</v>
      </c>
      <c r="Y27" s="35">
        <v>440.09280899999999</v>
      </c>
      <c r="Z27" s="35">
        <v>524.64339800000005</v>
      </c>
      <c r="AA27" s="35">
        <v>509.707536</v>
      </c>
      <c r="AB27" s="34">
        <v>545.10492299999999</v>
      </c>
      <c r="AC27" s="34">
        <v>920.47800899999993</v>
      </c>
      <c r="AD27" s="36">
        <f t="shared" si="0"/>
        <v>7195.4296859999995</v>
      </c>
    </row>
    <row r="28" spans="1:30" ht="13" customHeight="1">
      <c r="A28" s="18" t="s">
        <v>41</v>
      </c>
      <c r="B28" s="18" t="s">
        <v>42</v>
      </c>
      <c r="C28" s="34">
        <v>127.80700000000003</v>
      </c>
      <c r="D28" s="34">
        <v>159.918655</v>
      </c>
      <c r="E28" s="34">
        <v>207.166607</v>
      </c>
      <c r="F28" s="34">
        <v>240.47794300000001</v>
      </c>
      <c r="G28" s="34">
        <v>463.16847999999999</v>
      </c>
      <c r="H28" s="34">
        <v>618.365002</v>
      </c>
      <c r="I28" s="34">
        <v>563.80811299999993</v>
      </c>
      <c r="J28" s="34">
        <v>734.46112800000003</v>
      </c>
      <c r="K28" s="34">
        <v>752.32210399999985</v>
      </c>
      <c r="L28" s="34">
        <v>1269.8922719999998</v>
      </c>
      <c r="M28" s="34">
        <v>1590.1214629999999</v>
      </c>
      <c r="N28" s="34">
        <v>3955.2349030000005</v>
      </c>
      <c r="O28" s="34">
        <v>6539.7531210000006</v>
      </c>
      <c r="P28" s="34">
        <v>5914.3482860000004</v>
      </c>
      <c r="Q28" s="34">
        <v>2893.7991919999999</v>
      </c>
      <c r="R28" s="34">
        <v>3670.2734390000001</v>
      </c>
      <c r="S28" s="34">
        <v>3879.7009349999998</v>
      </c>
      <c r="T28" s="34">
        <v>3780.2506970000004</v>
      </c>
      <c r="U28" s="34">
        <v>3798.6689299999998</v>
      </c>
      <c r="V28" s="34">
        <v>3736.7900269999996</v>
      </c>
      <c r="W28" s="34">
        <v>5304.1155349999999</v>
      </c>
      <c r="X28" s="34">
        <v>4585.2489990000004</v>
      </c>
      <c r="Y28" s="35">
        <v>4842.5699549999999</v>
      </c>
      <c r="Z28" s="35">
        <v>4254.9828749999997</v>
      </c>
      <c r="AA28" s="35">
        <v>4289.7786820000001</v>
      </c>
      <c r="AB28" s="34">
        <v>4636.5662169999996</v>
      </c>
      <c r="AC28" s="34">
        <v>8398.8430520000002</v>
      </c>
      <c r="AD28" s="36">
        <f t="shared" si="0"/>
        <v>81208.433612000008</v>
      </c>
    </row>
    <row r="29" spans="1:30" ht="13" customHeight="1">
      <c r="A29" s="18" t="s">
        <v>43</v>
      </c>
      <c r="B29" s="18" t="s">
        <v>44</v>
      </c>
      <c r="C29" s="34">
        <v>310.57100000000003</v>
      </c>
      <c r="D29" s="34">
        <v>352.63794700000005</v>
      </c>
      <c r="E29" s="34">
        <v>510.77717099999984</v>
      </c>
      <c r="F29" s="34">
        <v>531.58266800000013</v>
      </c>
      <c r="G29" s="34">
        <v>443.78969699999999</v>
      </c>
      <c r="H29" s="34">
        <v>501.80524699999989</v>
      </c>
      <c r="I29" s="34">
        <v>629.71177099999989</v>
      </c>
      <c r="J29" s="34">
        <v>498.59852100000001</v>
      </c>
      <c r="K29" s="34">
        <v>356.94036399999999</v>
      </c>
      <c r="L29" s="34">
        <v>352.63899699999996</v>
      </c>
      <c r="M29" s="34">
        <v>398.13439300000005</v>
      </c>
      <c r="N29" s="34">
        <v>415.27660400000008</v>
      </c>
      <c r="O29" s="34">
        <v>401.17554599999994</v>
      </c>
      <c r="P29" s="34">
        <v>2011.3256710000001</v>
      </c>
      <c r="Q29" s="34">
        <v>1566.3677550000002</v>
      </c>
      <c r="R29" s="34">
        <v>1888.7275820000004</v>
      </c>
      <c r="S29" s="34">
        <v>1789.5121640000002</v>
      </c>
      <c r="T29" s="34">
        <v>1658.1995369999995</v>
      </c>
      <c r="U29" s="34">
        <v>1616.1646279999998</v>
      </c>
      <c r="V29" s="34">
        <v>1681.3020720000002</v>
      </c>
      <c r="W29" s="34">
        <v>1775.601052</v>
      </c>
      <c r="X29" s="34">
        <v>1489.3586</v>
      </c>
      <c r="Y29" s="35">
        <v>1404.825881</v>
      </c>
      <c r="Z29" s="35">
        <v>1491.0407829999997</v>
      </c>
      <c r="AA29" s="35">
        <v>1640.1681700000004</v>
      </c>
      <c r="AB29" s="34">
        <v>395.23778899999996</v>
      </c>
      <c r="AC29" s="34">
        <v>337.33606199999997</v>
      </c>
      <c r="AD29" s="36">
        <f t="shared" si="0"/>
        <v>26448.807672000003</v>
      </c>
    </row>
    <row r="30" spans="1:30" ht="13" customHeight="1">
      <c r="A30" s="18" t="s">
        <v>45</v>
      </c>
      <c r="B30" s="18" t="s">
        <v>46</v>
      </c>
      <c r="C30" s="34">
        <v>270.97799999999995</v>
      </c>
      <c r="D30" s="34">
        <v>348.80273700000004</v>
      </c>
      <c r="E30" s="34">
        <v>445.144091</v>
      </c>
      <c r="F30" s="34">
        <v>496.85627199999993</v>
      </c>
      <c r="G30" s="34">
        <v>703.24408700000004</v>
      </c>
      <c r="H30" s="34">
        <v>857.2967510000002</v>
      </c>
      <c r="I30" s="34">
        <v>905.72452900000008</v>
      </c>
      <c r="J30" s="34">
        <v>1017.0953539999999</v>
      </c>
      <c r="K30" s="34">
        <v>1320.0328340000001</v>
      </c>
      <c r="L30" s="34">
        <v>1427.4487089999998</v>
      </c>
      <c r="M30" s="34">
        <v>1731.8194660000001</v>
      </c>
      <c r="N30" s="34">
        <v>1970.881844</v>
      </c>
      <c r="O30" s="34">
        <v>1961.991994</v>
      </c>
      <c r="P30" s="34">
        <v>2183.2634830000006</v>
      </c>
      <c r="Q30" s="34">
        <v>2223.1096629999997</v>
      </c>
      <c r="R30" s="34">
        <v>2497.844975</v>
      </c>
      <c r="S30" s="34">
        <v>2696.2369749999998</v>
      </c>
      <c r="T30" s="34">
        <v>2789.1785860000005</v>
      </c>
      <c r="U30" s="34">
        <v>3050.6262309999997</v>
      </c>
      <c r="V30" s="34">
        <v>3207.447321000001</v>
      </c>
      <c r="W30" s="34">
        <v>3431.6176070000001</v>
      </c>
      <c r="X30" s="34">
        <v>3711.8212360000002</v>
      </c>
      <c r="Y30" s="35">
        <v>3727.5380500000001</v>
      </c>
      <c r="Z30" s="35">
        <v>3970.0700959999999</v>
      </c>
      <c r="AA30" s="35">
        <v>4154.5482139999995</v>
      </c>
      <c r="AB30" s="34">
        <v>4285.8644279999999</v>
      </c>
      <c r="AC30" s="34">
        <v>4489.7704489999996</v>
      </c>
      <c r="AD30" s="36">
        <f t="shared" si="0"/>
        <v>59876.253982000009</v>
      </c>
    </row>
    <row r="31" spans="1:30" ht="13" customHeight="1">
      <c r="A31" s="18" t="s">
        <v>47</v>
      </c>
      <c r="B31" s="18" t="s">
        <v>48</v>
      </c>
      <c r="C31" s="34">
        <v>81.633999999999972</v>
      </c>
      <c r="D31" s="34">
        <v>103.32221799999998</v>
      </c>
      <c r="E31" s="34">
        <v>125.608597</v>
      </c>
      <c r="F31" s="34">
        <v>144.70608800000002</v>
      </c>
      <c r="G31" s="34">
        <v>147.18123499999999</v>
      </c>
      <c r="H31" s="34">
        <v>165.52996500000003</v>
      </c>
      <c r="I31" s="34">
        <v>191.42865699999999</v>
      </c>
      <c r="J31" s="34">
        <v>194.71137999999999</v>
      </c>
      <c r="K31" s="34">
        <v>295.748107</v>
      </c>
      <c r="L31" s="34">
        <v>222.84151200000002</v>
      </c>
      <c r="M31" s="34">
        <v>217.24765300000004</v>
      </c>
      <c r="N31" s="34">
        <v>269.08348299999994</v>
      </c>
      <c r="O31" s="34">
        <v>292.59543200000007</v>
      </c>
      <c r="P31" s="34">
        <v>311.14106200000009</v>
      </c>
      <c r="Q31" s="34">
        <v>213.67505100000005</v>
      </c>
      <c r="R31" s="34">
        <v>283.31679700000007</v>
      </c>
      <c r="S31" s="34">
        <v>380.59672699999993</v>
      </c>
      <c r="T31" s="34">
        <v>380.28307000000001</v>
      </c>
      <c r="U31" s="34">
        <v>379.52826699999997</v>
      </c>
      <c r="V31" s="34">
        <v>379.73173899999995</v>
      </c>
      <c r="W31" s="34">
        <v>381.48533200000003</v>
      </c>
      <c r="X31" s="34">
        <v>354.883557</v>
      </c>
      <c r="Y31" s="35">
        <v>346.52646600000003</v>
      </c>
      <c r="Z31" s="35">
        <v>365.31917400000015</v>
      </c>
      <c r="AA31" s="35">
        <v>335.79191299999991</v>
      </c>
      <c r="AB31" s="34">
        <v>247.116163</v>
      </c>
      <c r="AC31" s="34">
        <v>314.50201800000008</v>
      </c>
      <c r="AD31" s="36">
        <f t="shared" si="0"/>
        <v>7125.5356630000006</v>
      </c>
    </row>
    <row r="32" spans="1:30" ht="13" customHeight="1">
      <c r="A32" s="18" t="s">
        <v>49</v>
      </c>
      <c r="B32" s="18" t="s">
        <v>50</v>
      </c>
      <c r="C32" s="34">
        <v>25.690000000000005</v>
      </c>
      <c r="D32" s="34">
        <v>32.697373999999996</v>
      </c>
      <c r="E32" s="34">
        <v>38.810417000000001</v>
      </c>
      <c r="F32" s="34">
        <v>42.848415000000003</v>
      </c>
      <c r="G32" s="34">
        <v>53.981836999999999</v>
      </c>
      <c r="H32" s="34">
        <v>50.098617000000004</v>
      </c>
      <c r="I32" s="34">
        <v>44.148462000000002</v>
      </c>
      <c r="J32" s="34">
        <v>45.636371999999994</v>
      </c>
      <c r="K32" s="34">
        <v>45.432019000000004</v>
      </c>
      <c r="L32" s="34">
        <v>48.431846</v>
      </c>
      <c r="M32" s="34">
        <v>51.723986999999994</v>
      </c>
      <c r="N32" s="34">
        <v>60.199919999999992</v>
      </c>
      <c r="O32" s="34">
        <v>63.725574999999992</v>
      </c>
      <c r="P32" s="34">
        <v>62.769048000000005</v>
      </c>
      <c r="Q32" s="34">
        <v>48.931139999999999</v>
      </c>
      <c r="R32" s="34">
        <v>59.449873999999994</v>
      </c>
      <c r="S32" s="34">
        <v>74.733165</v>
      </c>
      <c r="T32" s="34">
        <v>84.878715</v>
      </c>
      <c r="U32" s="34">
        <v>76.738786000000005</v>
      </c>
      <c r="V32" s="34">
        <v>79.780294999999995</v>
      </c>
      <c r="W32" s="34">
        <v>84.090135000000004</v>
      </c>
      <c r="X32" s="34">
        <v>73.469358</v>
      </c>
      <c r="Y32" s="35">
        <v>75.070023000000006</v>
      </c>
      <c r="Z32" s="35">
        <v>78.830922000000001</v>
      </c>
      <c r="AA32" s="35">
        <v>75.711659000000012</v>
      </c>
      <c r="AB32" s="34">
        <v>60.663098999999995</v>
      </c>
      <c r="AC32" s="34">
        <v>65.793195999999995</v>
      </c>
      <c r="AD32" s="36">
        <f t="shared" si="0"/>
        <v>1604.3342560000003</v>
      </c>
    </row>
    <row r="33" spans="1:30" ht="13" customHeight="1">
      <c r="A33" s="18" t="s">
        <v>51</v>
      </c>
      <c r="B33" s="18" t="s">
        <v>52</v>
      </c>
      <c r="C33" s="34">
        <v>1101.3039999999999</v>
      </c>
      <c r="D33" s="34">
        <v>1513.4240560000001</v>
      </c>
      <c r="E33" s="34">
        <v>1765.8166300000003</v>
      </c>
      <c r="F33" s="34">
        <v>2022.850134</v>
      </c>
      <c r="G33" s="34">
        <v>2194.1150590000002</v>
      </c>
      <c r="H33" s="34">
        <v>2464.8992499999995</v>
      </c>
      <c r="I33" s="34">
        <v>2408.8771069999993</v>
      </c>
      <c r="J33" s="34">
        <v>2597.5289120000011</v>
      </c>
      <c r="K33" s="34">
        <v>2671.2558989999993</v>
      </c>
      <c r="L33" s="34">
        <v>2827.817532</v>
      </c>
      <c r="M33" s="34">
        <v>3235.3266180000005</v>
      </c>
      <c r="N33" s="34">
        <v>3564.3576119999993</v>
      </c>
      <c r="O33" s="34">
        <v>3854.4181739999999</v>
      </c>
      <c r="P33" s="34">
        <v>4089.7459770000005</v>
      </c>
      <c r="Q33" s="34">
        <v>3273.9454809999997</v>
      </c>
      <c r="R33" s="34">
        <v>3865.4948200000003</v>
      </c>
      <c r="S33" s="34">
        <v>4419.9360259999994</v>
      </c>
      <c r="T33" s="34">
        <v>4956.6066790000004</v>
      </c>
      <c r="U33" s="34">
        <v>5357.124476</v>
      </c>
      <c r="V33" s="34">
        <v>5663.9393949999994</v>
      </c>
      <c r="W33" s="34">
        <v>5748.0140479999991</v>
      </c>
      <c r="X33" s="34">
        <v>5712.5574400000005</v>
      </c>
      <c r="Y33" s="35">
        <v>6036.9009139999998</v>
      </c>
      <c r="Z33" s="35">
        <v>6394.7827940000006</v>
      </c>
      <c r="AA33" s="35">
        <v>6174.3836849999998</v>
      </c>
      <c r="AB33" s="34">
        <v>5452.6144309999991</v>
      </c>
      <c r="AC33" s="34">
        <v>6000.5056000000022</v>
      </c>
      <c r="AD33" s="36">
        <f t="shared" si="0"/>
        <v>105368.542749</v>
      </c>
    </row>
    <row r="34" spans="1:30" ht="13.5" customHeight="1">
      <c r="B34" s="3" t="s">
        <v>53</v>
      </c>
      <c r="C34" s="34">
        <v>13808.237944</v>
      </c>
      <c r="D34" s="34">
        <v>21998.088704000002</v>
      </c>
      <c r="E34" s="34">
        <v>27246.407659999997</v>
      </c>
      <c r="F34" s="34">
        <v>31514.180895000001</v>
      </c>
      <c r="G34" s="34">
        <v>38930.380843999999</v>
      </c>
      <c r="H34" s="34">
        <v>50991.755276999997</v>
      </c>
      <c r="I34" s="34">
        <v>51313.908955999985</v>
      </c>
      <c r="J34" s="34">
        <v>47594.687821000007</v>
      </c>
      <c r="K34" s="34">
        <v>50489.829152999991</v>
      </c>
      <c r="L34" s="34">
        <v>63663.054288999992</v>
      </c>
      <c r="M34" s="34">
        <v>73179.836843000012</v>
      </c>
      <c r="N34" s="34">
        <v>93612.521840999994</v>
      </c>
      <c r="O34" s="34">
        <v>85577.415573000006</v>
      </c>
      <c r="P34" s="34">
        <v>109001.29359099999</v>
      </c>
      <c r="Q34" s="34">
        <v>99214.821361999988</v>
      </c>
      <c r="R34" s="34">
        <v>122619.88095000001</v>
      </c>
      <c r="S34" s="34">
        <v>122339.86911199999</v>
      </c>
      <c r="T34" s="34">
        <v>123574.86876699999</v>
      </c>
      <c r="U34" s="34">
        <v>128106.03250300004</v>
      </c>
      <c r="V34" s="34">
        <v>128736.10128499998</v>
      </c>
      <c r="W34" s="34">
        <v>120474.993984</v>
      </c>
      <c r="X34" s="34">
        <v>115779.94553500002</v>
      </c>
      <c r="Y34" s="34">
        <v>113997.70689199999</v>
      </c>
      <c r="Z34" s="34">
        <v>121309.96725099999</v>
      </c>
      <c r="AA34" s="34">
        <v>121813.81915299997</v>
      </c>
      <c r="AB34" s="34">
        <v>106165.97121200006</v>
      </c>
      <c r="AC34" s="34">
        <v>126791.87186900002</v>
      </c>
      <c r="AD34" s="36">
        <f t="shared" si="0"/>
        <v>2309847.4492660002</v>
      </c>
    </row>
    <row r="35" spans="1:30" ht="13.5" customHeight="1" thickBo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row>
    <row r="36" spans="1:30" ht="14" thickTop="1">
      <c r="B36" s="23"/>
      <c r="C36" s="24"/>
      <c r="D36" s="24"/>
      <c r="E36" s="24"/>
      <c r="F36" s="24"/>
      <c r="G36" s="24"/>
      <c r="H36" s="24"/>
      <c r="I36" s="24"/>
      <c r="J36" s="24"/>
      <c r="K36" s="24"/>
      <c r="L36" s="17"/>
      <c r="M36" s="17"/>
      <c r="N36" s="17"/>
      <c r="O36" s="17"/>
      <c r="P36" s="17"/>
      <c r="Q36" s="17"/>
      <c r="R36" s="17"/>
      <c r="S36" s="17"/>
      <c r="T36" s="17"/>
      <c r="U36" s="17"/>
      <c r="V36" s="17"/>
      <c r="W36" s="17"/>
      <c r="X36" s="17"/>
      <c r="Y36" s="17"/>
      <c r="Z36" s="17"/>
      <c r="AA36" s="17"/>
      <c r="AB36" s="17"/>
      <c r="AC36" s="17"/>
    </row>
    <row r="37" spans="1:30" ht="19" thickBot="1">
      <c r="A37" s="37"/>
      <c r="B37" s="38"/>
      <c r="C37" s="137" t="s">
        <v>55</v>
      </c>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row>
    <row r="38" spans="1:30" ht="14" thickTop="1">
      <c r="B38" s="26"/>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row>
    <row r="39" spans="1:30">
      <c r="A39" s="12" t="s">
        <v>3</v>
      </c>
      <c r="B39" s="12" t="s">
        <v>4</v>
      </c>
      <c r="C39" s="24">
        <f>C9/C$34*100</f>
        <v>0.59599928921966439</v>
      </c>
      <c r="D39" s="24">
        <f t="shared" ref="D39:AD48" si="1">D9/D$34*100</f>
        <v>0.40834650777486015</v>
      </c>
      <c r="E39" s="24">
        <f t="shared" si="1"/>
        <v>0.50391106861975221</v>
      </c>
      <c r="F39" s="24">
        <f t="shared" si="1"/>
        <v>0.42026786747617295</v>
      </c>
      <c r="G39" s="24">
        <f t="shared" si="1"/>
        <v>0.2668014279547129</v>
      </c>
      <c r="H39" s="24">
        <f t="shared" si="1"/>
        <v>0.26014308250305107</v>
      </c>
      <c r="I39" s="24">
        <f t="shared" si="1"/>
        <v>0.27366537817341652</v>
      </c>
      <c r="J39" s="24">
        <f t="shared" si="1"/>
        <v>0.22183678228353512</v>
      </c>
      <c r="K39" s="24">
        <f t="shared" si="1"/>
        <v>0.16946752333170845</v>
      </c>
      <c r="L39" s="24">
        <f t="shared" si="1"/>
        <v>0.14109162842273509</v>
      </c>
      <c r="M39" s="24">
        <f t="shared" si="1"/>
        <v>0.12295319569109796</v>
      </c>
      <c r="N39" s="24">
        <f t="shared" si="1"/>
        <v>0.16303311992729205</v>
      </c>
      <c r="O39" s="24">
        <f t="shared" si="1"/>
        <v>0.22745797672980164</v>
      </c>
      <c r="P39" s="24">
        <f t="shared" si="1"/>
        <v>1.6534903418328</v>
      </c>
      <c r="Q39" s="24">
        <f t="shared" si="1"/>
        <v>1.4114050187025122</v>
      </c>
      <c r="R39" s="24">
        <f t="shared" si="1"/>
        <v>1.3815069937074507</v>
      </c>
      <c r="S39" s="24">
        <f t="shared" si="1"/>
        <v>1.292799888115022</v>
      </c>
      <c r="T39" s="24">
        <f t="shared" si="1"/>
        <v>1.1422068751384575</v>
      </c>
      <c r="U39" s="24">
        <f t="shared" si="1"/>
        <v>1.0771436973256394</v>
      </c>
      <c r="V39" s="24">
        <f t="shared" si="1"/>
        <v>1.1388562449582493</v>
      </c>
      <c r="W39" s="24">
        <f t="shared" si="1"/>
        <v>1.2964652417475402</v>
      </c>
      <c r="X39" s="24">
        <f t="shared" si="1"/>
        <v>1.0973400489430447</v>
      </c>
      <c r="Y39" s="24">
        <f t="shared" si="1"/>
        <v>1.033596596040554</v>
      </c>
      <c r="Z39" s="24">
        <f t="shared" si="1"/>
        <v>1.0269276871721611</v>
      </c>
      <c r="AA39" s="24">
        <f t="shared" si="1"/>
        <v>1.1633572544179602</v>
      </c>
      <c r="AB39" s="24">
        <f t="shared" si="1"/>
        <v>0.93033397493033942</v>
      </c>
      <c r="AC39" s="24">
        <f t="shared" si="1"/>
        <v>0.76284046819603779</v>
      </c>
      <c r="AD39" s="24">
        <f t="shared" si="1"/>
        <v>0.90487728731357586</v>
      </c>
    </row>
    <row r="40" spans="1:30">
      <c r="A40" s="18" t="s">
        <v>5</v>
      </c>
      <c r="B40" s="18" t="s">
        <v>6</v>
      </c>
      <c r="C40" s="24">
        <f t="shared" ref="C40:R64" si="2">C10/C$34*100</f>
        <v>12.951688573538098</v>
      </c>
      <c r="D40" s="24">
        <f t="shared" si="2"/>
        <v>12.249979128914054</v>
      </c>
      <c r="E40" s="24">
        <f t="shared" si="2"/>
        <v>14.135836966332754</v>
      </c>
      <c r="F40" s="24">
        <f t="shared" si="2"/>
        <v>14.561197590028621</v>
      </c>
      <c r="G40" s="24">
        <f t="shared" si="2"/>
        <v>14.537977837101687</v>
      </c>
      <c r="H40" s="24">
        <f t="shared" si="2"/>
        <v>15.466792649433195</v>
      </c>
      <c r="I40" s="24">
        <f t="shared" si="2"/>
        <v>14.84183836302631</v>
      </c>
      <c r="J40" s="24">
        <f t="shared" si="2"/>
        <v>12.44877700697042</v>
      </c>
      <c r="K40" s="24">
        <f t="shared" si="2"/>
        <v>12.970524342942614</v>
      </c>
      <c r="L40" s="24">
        <f t="shared" si="2"/>
        <v>14.239198521404136</v>
      </c>
      <c r="M40" s="24">
        <f t="shared" si="2"/>
        <v>15.580549591086765</v>
      </c>
      <c r="N40" s="24">
        <f t="shared" si="2"/>
        <v>17.844597043729802</v>
      </c>
      <c r="O40" s="24">
        <f t="shared" si="2"/>
        <v>18.277705845950994</v>
      </c>
      <c r="P40" s="24">
        <f t="shared" si="2"/>
        <v>23.314624767992946</v>
      </c>
      <c r="Q40" s="24">
        <f t="shared" si="2"/>
        <v>23.608076001607419</v>
      </c>
      <c r="R40" s="24">
        <f t="shared" si="2"/>
        <v>23.287123543729063</v>
      </c>
      <c r="S40" s="24">
        <f t="shared" si="1"/>
        <v>22.987428096113195</v>
      </c>
      <c r="T40" s="24">
        <f t="shared" si="1"/>
        <v>22.552663667843103</v>
      </c>
      <c r="U40" s="24">
        <f t="shared" si="1"/>
        <v>22.85153097323067</v>
      </c>
      <c r="V40" s="24">
        <f t="shared" si="1"/>
        <v>21.589173887184032</v>
      </c>
      <c r="W40" s="24">
        <f t="shared" si="1"/>
        <v>21.191948267198676</v>
      </c>
      <c r="X40" s="24">
        <f t="shared" si="1"/>
        <v>20.954689413518381</v>
      </c>
      <c r="Y40" s="24">
        <f t="shared" si="1"/>
        <v>19.53993111993308</v>
      </c>
      <c r="Z40" s="24">
        <f t="shared" si="1"/>
        <v>18.853272145955071</v>
      </c>
      <c r="AA40" s="24">
        <f t="shared" si="1"/>
        <v>17.922405238422677</v>
      </c>
      <c r="AB40" s="24">
        <f t="shared" si="1"/>
        <v>17.472206625378025</v>
      </c>
      <c r="AC40" s="24">
        <f t="shared" si="1"/>
        <v>17.14479870559817</v>
      </c>
      <c r="AD40" s="24">
        <f t="shared" si="1"/>
        <v>19.346777172103089</v>
      </c>
    </row>
    <row r="41" spans="1:30">
      <c r="A41" s="18" t="s">
        <v>7</v>
      </c>
      <c r="B41" s="18" t="s">
        <v>8</v>
      </c>
      <c r="C41" s="24">
        <f t="shared" si="2"/>
        <v>13.45031120938221</v>
      </c>
      <c r="D41" s="24">
        <f t="shared" si="1"/>
        <v>10.761409092643323</v>
      </c>
      <c r="E41" s="24">
        <f t="shared" si="1"/>
        <v>10.930510782058821</v>
      </c>
      <c r="F41" s="24">
        <f t="shared" si="1"/>
        <v>10.950460843319973</v>
      </c>
      <c r="G41" s="24">
        <f t="shared" si="1"/>
        <v>9.7051235130218547</v>
      </c>
      <c r="H41" s="24">
        <f t="shared" si="1"/>
        <v>9.2578427617480035</v>
      </c>
      <c r="I41" s="24">
        <f t="shared" si="1"/>
        <v>9.6917347521982098</v>
      </c>
      <c r="J41" s="24">
        <f t="shared" si="1"/>
        <v>10.425197592767294</v>
      </c>
      <c r="K41" s="24">
        <f t="shared" si="1"/>
        <v>10.155180799805393</v>
      </c>
      <c r="L41" s="24">
        <f t="shared" si="1"/>
        <v>10.747603801632618</v>
      </c>
      <c r="M41" s="24">
        <f t="shared" si="1"/>
        <v>12.484888720920864</v>
      </c>
      <c r="N41" s="24">
        <f t="shared" si="1"/>
        <v>13.712429115842816</v>
      </c>
      <c r="O41" s="24">
        <f t="shared" si="1"/>
        <v>13.358097447157178</v>
      </c>
      <c r="P41" s="24">
        <f t="shared" si="1"/>
        <v>12.277856289684443</v>
      </c>
      <c r="Q41" s="24">
        <f t="shared" si="1"/>
        <v>13.462644086476988</v>
      </c>
      <c r="R41" s="24">
        <f t="shared" si="1"/>
        <v>12.853732206302555</v>
      </c>
      <c r="S41" s="24">
        <f t="shared" si="1"/>
        <v>11.883447815111312</v>
      </c>
      <c r="T41" s="24">
        <f t="shared" si="1"/>
        <v>12.184646452176477</v>
      </c>
      <c r="U41" s="24">
        <f t="shared" si="1"/>
        <v>11.543004832074327</v>
      </c>
      <c r="V41" s="24">
        <f t="shared" si="1"/>
        <v>11.530582294967783</v>
      </c>
      <c r="W41" s="24">
        <f t="shared" si="1"/>
        <v>9.8319540821667211</v>
      </c>
      <c r="X41" s="24">
        <f t="shared" si="1"/>
        <v>8.5535329726047085</v>
      </c>
      <c r="Y41" s="24">
        <f t="shared" si="1"/>
        <v>8.1547093449933072</v>
      </c>
      <c r="Z41" s="24">
        <f t="shared" si="1"/>
        <v>7.2953138184340309</v>
      </c>
      <c r="AA41" s="24">
        <f t="shared" si="1"/>
        <v>6.8406036859692225</v>
      </c>
      <c r="AB41" s="24">
        <f t="shared" si="1"/>
        <v>2.3939982698643822</v>
      </c>
      <c r="AC41" s="24">
        <f t="shared" si="1"/>
        <v>1.9930702218916061</v>
      </c>
      <c r="AD41" s="24">
        <f t="shared" si="1"/>
        <v>9.9350949798404908</v>
      </c>
    </row>
    <row r="42" spans="1:30">
      <c r="A42" s="18" t="s">
        <v>9</v>
      </c>
      <c r="B42" s="18" t="s">
        <v>10</v>
      </c>
      <c r="C42" s="24">
        <f t="shared" si="2"/>
        <v>2.0345028897917437</v>
      </c>
      <c r="D42" s="24">
        <f t="shared" si="1"/>
        <v>2.304473028640079</v>
      </c>
      <c r="E42" s="24">
        <f t="shared" si="1"/>
        <v>2.0022627379274849</v>
      </c>
      <c r="F42" s="24">
        <f t="shared" si="1"/>
        <v>1.7129181266000979</v>
      </c>
      <c r="G42" s="24">
        <f t="shared" si="1"/>
        <v>1.6984904454175398</v>
      </c>
      <c r="H42" s="24">
        <f t="shared" si="1"/>
        <v>1.6365849488150774</v>
      </c>
      <c r="I42" s="24">
        <f t="shared" si="1"/>
        <v>1.7778048964896327</v>
      </c>
      <c r="J42" s="24">
        <f t="shared" si="1"/>
        <v>1.6556821844565324</v>
      </c>
      <c r="K42" s="24">
        <f t="shared" si="1"/>
        <v>1.4785516083602031</v>
      </c>
      <c r="L42" s="24">
        <f t="shared" si="1"/>
        <v>1.2845427291120397</v>
      </c>
      <c r="M42" s="24">
        <f t="shared" si="1"/>
        <v>1.1531356154980541</v>
      </c>
      <c r="N42" s="24">
        <f t="shared" si="1"/>
        <v>1.0184534347011194</v>
      </c>
      <c r="O42" s="24">
        <f t="shared" si="1"/>
        <v>0.52329575507920545</v>
      </c>
      <c r="P42" s="24">
        <f t="shared" si="1"/>
        <v>0.95786098550137544</v>
      </c>
      <c r="Q42" s="24">
        <f t="shared" si="1"/>
        <v>1.1028871392183923</v>
      </c>
      <c r="R42" s="24">
        <f t="shared" si="1"/>
        <v>1.0153873608046429</v>
      </c>
      <c r="S42" s="24">
        <f t="shared" si="1"/>
        <v>1.0373186257361477</v>
      </c>
      <c r="T42" s="24">
        <f t="shared" si="1"/>
        <v>0.44813815262402751</v>
      </c>
      <c r="U42" s="24">
        <f t="shared" si="1"/>
        <v>0.4498624918280128</v>
      </c>
      <c r="V42" s="24">
        <f t="shared" si="1"/>
        <v>0.53335983158284761</v>
      </c>
      <c r="W42" s="24">
        <f t="shared" si="1"/>
        <v>0.65030318748473936</v>
      </c>
      <c r="X42" s="24">
        <f t="shared" si="1"/>
        <v>0.86280605452350778</v>
      </c>
      <c r="Y42" s="24">
        <f t="shared" si="1"/>
        <v>1.6136915146396646</v>
      </c>
      <c r="Z42" s="24">
        <f t="shared" si="1"/>
        <v>1.8039760504361697</v>
      </c>
      <c r="AA42" s="24">
        <f t="shared" si="1"/>
        <v>1.454073402604074</v>
      </c>
      <c r="AB42" s="24">
        <f t="shared" si="1"/>
        <v>2.6173852857721629</v>
      </c>
      <c r="AC42" s="24">
        <f t="shared" si="1"/>
        <v>2.6444972817061099</v>
      </c>
      <c r="AD42" s="24">
        <f t="shared" si="1"/>
        <v>1.2581440292619661</v>
      </c>
    </row>
    <row r="43" spans="1:30">
      <c r="A43" s="18" t="s">
        <v>11</v>
      </c>
      <c r="B43" s="18" t="s">
        <v>12</v>
      </c>
      <c r="C43" s="24">
        <f t="shared" si="2"/>
        <v>5.7244377972460008</v>
      </c>
      <c r="D43" s="24">
        <f t="shared" si="1"/>
        <v>3.5596799228180793</v>
      </c>
      <c r="E43" s="24">
        <f t="shared" si="1"/>
        <v>3.7488691857882888</v>
      </c>
      <c r="F43" s="24">
        <f t="shared" si="1"/>
        <v>3.4683534172814814</v>
      </c>
      <c r="G43" s="24">
        <f t="shared" si="1"/>
        <v>4.0096242604330374</v>
      </c>
      <c r="H43" s="24">
        <f t="shared" si="1"/>
        <v>4.029383908905678</v>
      </c>
      <c r="I43" s="24">
        <f t="shared" si="1"/>
        <v>3.8618852243340696</v>
      </c>
      <c r="J43" s="24">
        <f t="shared" si="1"/>
        <v>3.9335167908674915</v>
      </c>
      <c r="K43" s="24">
        <f t="shared" si="1"/>
        <v>4.9332249975577582</v>
      </c>
      <c r="L43" s="24">
        <f t="shared" si="1"/>
        <v>6.2938382799084813</v>
      </c>
      <c r="M43" s="24">
        <f t="shared" si="1"/>
        <v>8.2787178317950971</v>
      </c>
      <c r="N43" s="24">
        <f t="shared" si="1"/>
        <v>9.7796396955843452</v>
      </c>
      <c r="O43" s="24">
        <f t="shared" si="1"/>
        <v>9.9939169683202689</v>
      </c>
      <c r="P43" s="24">
        <f t="shared" si="1"/>
        <v>8.6923676012064437</v>
      </c>
      <c r="Q43" s="24">
        <f t="shared" si="1"/>
        <v>10.311028808562863</v>
      </c>
      <c r="R43" s="24">
        <f t="shared" si="1"/>
        <v>9.6356288877965994</v>
      </c>
      <c r="S43" s="24">
        <f t="shared" si="1"/>
        <v>8.357651014518769</v>
      </c>
      <c r="T43" s="24">
        <f t="shared" si="1"/>
        <v>8.4066198375556667</v>
      </c>
      <c r="U43" s="24">
        <f t="shared" si="1"/>
        <v>7.8325442268029191</v>
      </c>
      <c r="V43" s="24">
        <f t="shared" si="1"/>
        <v>7.7961553067239162</v>
      </c>
      <c r="W43" s="24">
        <f t="shared" si="1"/>
        <v>5.5550248160948685</v>
      </c>
      <c r="X43" s="24">
        <f t="shared" si="1"/>
        <v>5.0891922834933272</v>
      </c>
      <c r="Y43" s="24">
        <f t="shared" si="1"/>
        <v>4.3669670511147425</v>
      </c>
      <c r="Z43" s="24">
        <f t="shared" si="1"/>
        <v>3.8359031664495333</v>
      </c>
      <c r="AA43" s="24">
        <f t="shared" si="1"/>
        <v>3.4783845014152894</v>
      </c>
      <c r="AB43" s="24">
        <f t="shared" si="1"/>
        <v>0.47555293587606096</v>
      </c>
      <c r="AC43" s="24">
        <f t="shared" si="1"/>
        <v>0.39583014321181209</v>
      </c>
      <c r="AD43" s="24">
        <f t="shared" si="1"/>
        <v>6.1079681718735364</v>
      </c>
    </row>
    <row r="44" spans="1:30">
      <c r="A44" s="18" t="s">
        <v>13</v>
      </c>
      <c r="B44" s="18" t="s">
        <v>14</v>
      </c>
      <c r="C44" s="24">
        <f t="shared" si="2"/>
        <v>5.7128432693526303</v>
      </c>
      <c r="D44" s="24">
        <f t="shared" si="1"/>
        <v>3.3801324378912736</v>
      </c>
      <c r="E44" s="24">
        <f t="shared" si="1"/>
        <v>3.5216462220399736</v>
      </c>
      <c r="F44" s="24">
        <f t="shared" si="1"/>
        <v>3.3530035114054</v>
      </c>
      <c r="G44" s="24">
        <f t="shared" si="1"/>
        <v>3.8816598277201284</v>
      </c>
      <c r="H44" s="24">
        <f t="shared" si="1"/>
        <v>3.9101191539082545</v>
      </c>
      <c r="I44" s="24">
        <f t="shared" si="1"/>
        <v>3.9382855430734116</v>
      </c>
      <c r="J44" s="24">
        <f t="shared" si="1"/>
        <v>3.9203666048140828</v>
      </c>
      <c r="K44" s="24">
        <f t="shared" si="1"/>
        <v>4.9564493482769238</v>
      </c>
      <c r="L44" s="24">
        <f t="shared" si="1"/>
        <v>6.3128050827658901</v>
      </c>
      <c r="M44" s="24">
        <f t="shared" si="1"/>
        <v>8.2978792328106294</v>
      </c>
      <c r="N44" s="24">
        <f t="shared" si="1"/>
        <v>9.8039373435407082</v>
      </c>
      <c r="O44" s="24">
        <f t="shared" si="1"/>
        <v>9.8971067825425418</v>
      </c>
      <c r="P44" s="24">
        <f t="shared" si="1"/>
        <v>9.1917116879310612</v>
      </c>
      <c r="Q44" s="24">
        <f t="shared" si="1"/>
        <v>10.641387319015752</v>
      </c>
      <c r="R44" s="24">
        <f t="shared" si="1"/>
        <v>9.9890246786281836</v>
      </c>
      <c r="S44" s="24">
        <f t="shared" si="1"/>
        <v>8.7212820304983047</v>
      </c>
      <c r="T44" s="24">
        <f t="shared" si="1"/>
        <v>8.6787065218101809</v>
      </c>
      <c r="U44" s="24">
        <f t="shared" si="1"/>
        <v>8.0780606500772354</v>
      </c>
      <c r="V44" s="24">
        <f t="shared" si="1"/>
        <v>7.8396637976918067</v>
      </c>
      <c r="W44" s="24">
        <f t="shared" si="1"/>
        <v>5.5265486743948262</v>
      </c>
      <c r="X44" s="24">
        <f t="shared" si="1"/>
        <v>4.9705596218822743</v>
      </c>
      <c r="Y44" s="24">
        <f t="shared" si="1"/>
        <v>4.2662458312495231</v>
      </c>
      <c r="Z44" s="24">
        <f t="shared" si="1"/>
        <v>3.7306471006096928</v>
      </c>
      <c r="AA44" s="24">
        <f t="shared" si="1"/>
        <v>3.4746883074766157</v>
      </c>
      <c r="AB44" s="24">
        <f t="shared" si="1"/>
        <v>4.213492354407415</v>
      </c>
      <c r="AC44" s="24">
        <f t="shared" si="1"/>
        <v>4.3311481509428331</v>
      </c>
      <c r="AD44" s="24">
        <f t="shared" si="1"/>
        <v>6.5736745994741232</v>
      </c>
    </row>
    <row r="45" spans="1:30">
      <c r="A45" s="18" t="s">
        <v>15</v>
      </c>
      <c r="B45" s="18" t="s">
        <v>16</v>
      </c>
      <c r="C45" s="24">
        <f t="shared" si="2"/>
        <v>0.69190580570429949</v>
      </c>
      <c r="D45" s="24">
        <f t="shared" si="1"/>
        <v>0.58466892160778139</v>
      </c>
      <c r="E45" s="24">
        <f t="shared" si="1"/>
        <v>0.64812256060915152</v>
      </c>
      <c r="F45" s="24">
        <f t="shared" si="1"/>
        <v>0.76076193063306974</v>
      </c>
      <c r="G45" s="24">
        <f t="shared" si="1"/>
        <v>0.56887310937810254</v>
      </c>
      <c r="H45" s="24">
        <f t="shared" si="1"/>
        <v>0.44995547369103767</v>
      </c>
      <c r="I45" s="24">
        <f t="shared" si="1"/>
        <v>0.50066071797471279</v>
      </c>
      <c r="J45" s="24">
        <f t="shared" si="1"/>
        <v>0.50163643660807111</v>
      </c>
      <c r="K45" s="24">
        <f t="shared" si="1"/>
        <v>0.60586465260761169</v>
      </c>
      <c r="L45" s="24">
        <f t="shared" si="1"/>
        <v>0.70515938013606672</v>
      </c>
      <c r="M45" s="24">
        <f t="shared" si="1"/>
        <v>0.59957386614748931</v>
      </c>
      <c r="N45" s="24">
        <f t="shared" si="1"/>
        <v>0.39388794655727982</v>
      </c>
      <c r="O45" s="24">
        <f t="shared" si="1"/>
        <v>0.53753066147177875</v>
      </c>
      <c r="P45" s="24">
        <f t="shared" si="1"/>
        <v>0.57883490389337466</v>
      </c>
      <c r="Q45" s="24">
        <f t="shared" si="1"/>
        <v>0.25860564125177182</v>
      </c>
      <c r="R45" s="24">
        <f t="shared" si="1"/>
        <v>0.27045107728919221</v>
      </c>
      <c r="S45" s="24">
        <f t="shared" si="1"/>
        <v>0.35531970497862969</v>
      </c>
      <c r="T45" s="24">
        <f t="shared" si="1"/>
        <v>0.38527566628267462</v>
      </c>
      <c r="U45" s="24">
        <f t="shared" si="1"/>
        <v>0.44718793784093203</v>
      </c>
      <c r="V45" s="24">
        <f t="shared" si="1"/>
        <v>0.5063535515627372</v>
      </c>
      <c r="W45" s="24">
        <f t="shared" si="1"/>
        <v>0.54317176897880359</v>
      </c>
      <c r="X45" s="24">
        <f t="shared" si="1"/>
        <v>0.66777661228582796</v>
      </c>
      <c r="Y45" s="24">
        <f t="shared" si="1"/>
        <v>0.60469486518099036</v>
      </c>
      <c r="Z45" s="24">
        <f t="shared" si="1"/>
        <v>0.61599509251688478</v>
      </c>
      <c r="AA45" s="24">
        <f t="shared" si="1"/>
        <v>0.66100381270261643</v>
      </c>
      <c r="AB45" s="24">
        <f t="shared" si="1"/>
        <v>0.58920659214889259</v>
      </c>
      <c r="AC45" s="24">
        <f t="shared" si="1"/>
        <v>0.5617298195075674</v>
      </c>
      <c r="AD45" s="24">
        <f t="shared" si="1"/>
        <v>0.51826623913211545</v>
      </c>
    </row>
    <row r="46" spans="1:30">
      <c r="A46" s="18" t="s">
        <v>17</v>
      </c>
      <c r="B46" s="18" t="s">
        <v>18</v>
      </c>
      <c r="C46" s="24">
        <f t="shared" si="2"/>
        <v>7.2190673715406533</v>
      </c>
      <c r="D46" s="24">
        <f t="shared" si="1"/>
        <v>6.4865535419926621</v>
      </c>
      <c r="E46" s="24">
        <f t="shared" si="1"/>
        <v>6.4082862290991649</v>
      </c>
      <c r="F46" s="24">
        <f t="shared" si="1"/>
        <v>6.2062230032775849</v>
      </c>
      <c r="G46" s="24">
        <f t="shared" si="1"/>
        <v>5.3242616796014612</v>
      </c>
      <c r="H46" s="24">
        <f t="shared" si="1"/>
        <v>5.3608940075710754</v>
      </c>
      <c r="I46" s="24">
        <f t="shared" si="1"/>
        <v>4.6660188645013356</v>
      </c>
      <c r="J46" s="24">
        <f t="shared" si="1"/>
        <v>3.8501245241732081</v>
      </c>
      <c r="K46" s="24">
        <f t="shared" si="1"/>
        <v>3.4285357982779865</v>
      </c>
      <c r="L46" s="24">
        <f t="shared" si="1"/>
        <v>3.1513931516582194</v>
      </c>
      <c r="M46" s="24">
        <f t="shared" si="1"/>
        <v>2.8028403566961471</v>
      </c>
      <c r="N46" s="24">
        <f t="shared" si="1"/>
        <v>2.3741062331114517</v>
      </c>
      <c r="O46" s="24">
        <f t="shared" si="1"/>
        <v>2.0281872528849898</v>
      </c>
      <c r="P46" s="24">
        <f t="shared" si="1"/>
        <v>1.3461288161456753</v>
      </c>
      <c r="Q46" s="24">
        <f t="shared" si="1"/>
        <v>0.99804061873688521</v>
      </c>
      <c r="R46" s="24">
        <f t="shared" si="1"/>
        <v>1.0552616606499814</v>
      </c>
      <c r="S46" s="24">
        <f t="shared" si="1"/>
        <v>1.0630416367450854</v>
      </c>
      <c r="T46" s="24">
        <f t="shared" si="1"/>
        <v>1.1057304139859958</v>
      </c>
      <c r="U46" s="24">
        <f t="shared" si="1"/>
        <v>1.2102713890258769</v>
      </c>
      <c r="V46" s="24">
        <f t="shared" si="1"/>
        <v>1.3226516307422136</v>
      </c>
      <c r="W46" s="24">
        <f t="shared" si="1"/>
        <v>1.3114648283027381</v>
      </c>
      <c r="X46" s="24">
        <f t="shared" si="1"/>
        <v>1.3938454216254175</v>
      </c>
      <c r="Y46" s="24">
        <f t="shared" si="1"/>
        <v>1.5348003645876713</v>
      </c>
      <c r="Z46" s="24">
        <f t="shared" si="1"/>
        <v>1.5615581587624114</v>
      </c>
      <c r="AA46" s="24">
        <f t="shared" si="1"/>
        <v>1.6531604320447955</v>
      </c>
      <c r="AB46" s="24">
        <f t="shared" si="1"/>
        <v>1.7092543065200996</v>
      </c>
      <c r="AC46" s="24">
        <f t="shared" si="1"/>
        <v>1.9304804779039224</v>
      </c>
      <c r="AD46" s="24">
        <f t="shared" si="1"/>
        <v>2.0646707597575191</v>
      </c>
    </row>
    <row r="47" spans="1:30">
      <c r="A47" s="18" t="s">
        <v>19</v>
      </c>
      <c r="B47" s="18" t="s">
        <v>20</v>
      </c>
      <c r="C47" s="24">
        <f t="shared" si="2"/>
        <v>4.7498602114181523</v>
      </c>
      <c r="D47" s="24">
        <f t="shared" si="1"/>
        <v>4.0096929322755761</v>
      </c>
      <c r="E47" s="24">
        <f t="shared" si="1"/>
        <v>3.4760610346090672</v>
      </c>
      <c r="F47" s="24">
        <f t="shared" si="1"/>
        <v>3.6729014276352174</v>
      </c>
      <c r="G47" s="24">
        <f t="shared" si="1"/>
        <v>3.8700929385647296</v>
      </c>
      <c r="H47" s="24">
        <f t="shared" si="1"/>
        <v>4.0513802844747682</v>
      </c>
      <c r="I47" s="24">
        <f t="shared" si="1"/>
        <v>3.6819463152184664</v>
      </c>
      <c r="J47" s="24">
        <f t="shared" si="1"/>
        <v>3.5031864759166051</v>
      </c>
      <c r="K47" s="24">
        <f t="shared" si="1"/>
        <v>3.1687968920467942</v>
      </c>
      <c r="L47" s="24">
        <f t="shared" si="1"/>
        <v>2.7683207783270234</v>
      </c>
      <c r="M47" s="24">
        <f t="shared" si="1"/>
        <v>2.4998021462178022</v>
      </c>
      <c r="N47" s="24">
        <f t="shared" si="1"/>
        <v>2.1666709208464727</v>
      </c>
      <c r="O47" s="24">
        <f t="shared" si="1"/>
        <v>2.4448363858514388</v>
      </c>
      <c r="P47" s="24">
        <f t="shared" si="1"/>
        <v>1.7032607548368524</v>
      </c>
      <c r="Q47" s="24">
        <f t="shared" si="1"/>
        <v>1.3661355051525916</v>
      </c>
      <c r="R47" s="24">
        <f t="shared" si="1"/>
        <v>1.4282122323329494</v>
      </c>
      <c r="S47" s="24">
        <f t="shared" si="1"/>
        <v>1.4322003838306674</v>
      </c>
      <c r="T47" s="24">
        <f t="shared" si="1"/>
        <v>1.5092385722185357</v>
      </c>
      <c r="U47" s="24">
        <f t="shared" si="1"/>
        <v>1.6736149540419114</v>
      </c>
      <c r="V47" s="24">
        <f t="shared" si="1"/>
        <v>1.6967863366967741</v>
      </c>
      <c r="W47" s="24">
        <f t="shared" si="1"/>
        <v>1.7978230107134527</v>
      </c>
      <c r="X47" s="24">
        <f t="shared" si="1"/>
        <v>1.8666761311842761</v>
      </c>
      <c r="Y47" s="24">
        <f t="shared" si="1"/>
        <v>1.9793010381670619</v>
      </c>
      <c r="Z47" s="24">
        <f t="shared" si="1"/>
        <v>2.0809402509991948</v>
      </c>
      <c r="AA47" s="24">
        <f t="shared" si="1"/>
        <v>2.0629052963553796</v>
      </c>
      <c r="AB47" s="24">
        <f t="shared" si="1"/>
        <v>2.1200699464289272</v>
      </c>
      <c r="AC47" s="24">
        <f t="shared" si="1"/>
        <v>2.3300042719239173</v>
      </c>
      <c r="AD47" s="24">
        <f t="shared" si="1"/>
        <v>2.1567904298108873</v>
      </c>
    </row>
    <row r="48" spans="1:30">
      <c r="A48" s="18" t="s">
        <v>21</v>
      </c>
      <c r="B48" s="18" t="s">
        <v>22</v>
      </c>
      <c r="C48" s="24">
        <f t="shared" si="2"/>
        <v>0.60566018878853123</v>
      </c>
      <c r="D48" s="24">
        <f t="shared" si="1"/>
        <v>0.38250382627423374</v>
      </c>
      <c r="E48" s="24">
        <f t="shared" si="1"/>
        <v>0.3601723288610591</v>
      </c>
      <c r="F48" s="24">
        <f t="shared" si="1"/>
        <v>0.36641857640133341</v>
      </c>
      <c r="G48" s="24">
        <f t="shared" si="1"/>
        <v>0.31741992326038393</v>
      </c>
      <c r="H48" s="24">
        <f t="shared" si="1"/>
        <v>0.25046900093201513</v>
      </c>
      <c r="I48" s="24">
        <f t="shared" si="1"/>
        <v>0.22882988918401281</v>
      </c>
      <c r="J48" s="24">
        <f t="shared" si="1"/>
        <v>0.19830001691566296</v>
      </c>
      <c r="K48" s="24">
        <f t="shared" si="1"/>
        <v>0.17566603311576076</v>
      </c>
      <c r="L48" s="24">
        <f t="shared" si="1"/>
        <v>0.13507983548765862</v>
      </c>
      <c r="M48" s="24">
        <f t="shared" si="1"/>
        <v>0.14893209482527731</v>
      </c>
      <c r="N48" s="24">
        <f t="shared" si="1"/>
        <v>0.1125946058573504</v>
      </c>
      <c r="O48" s="24">
        <f t="shared" si="1"/>
        <v>0.14462199772138004</v>
      </c>
      <c r="P48" s="24">
        <f t="shared" si="1"/>
        <v>0.12922574068573286</v>
      </c>
      <c r="Q48" s="24">
        <f t="shared" si="1"/>
        <v>0.12092022074229093</v>
      </c>
      <c r="R48" s="24">
        <f t="shared" si="1"/>
        <v>0.12645621150393066</v>
      </c>
      <c r="S48" s="24">
        <f t="shared" si="1"/>
        <v>0.15198846488038412</v>
      </c>
      <c r="T48" s="24">
        <f t="shared" si="1"/>
        <v>0.13433194115948724</v>
      </c>
      <c r="U48" s="24">
        <f t="shared" si="1"/>
        <v>0.11098951877747856</v>
      </c>
      <c r="V48" s="24">
        <f t="shared" si="1"/>
        <v>0.12546870333008936</v>
      </c>
      <c r="W48" s="24">
        <f t="shared" si="1"/>
        <v>0.14484408027708645</v>
      </c>
      <c r="X48" s="24">
        <f t="shared" si="1"/>
        <v>0.13570745285287975</v>
      </c>
      <c r="Y48" s="24">
        <f t="shared" si="1"/>
        <v>0.1507170764081899</v>
      </c>
      <c r="Z48" s="24">
        <f t="shared" si="1"/>
        <v>0.14730824271863521</v>
      </c>
      <c r="AA48" s="24">
        <f t="shared" si="1"/>
        <v>0.12143879982467233</v>
      </c>
      <c r="AB48" s="24">
        <f t="shared" si="1"/>
        <v>0.1749774215591621</v>
      </c>
      <c r="AC48" s="24">
        <f t="shared" si="1"/>
        <v>0.13979249015514822</v>
      </c>
      <c r="AD48" s="24">
        <f t="shared" si="1"/>
        <v>0.15680417060230284</v>
      </c>
    </row>
    <row r="49" spans="1:30">
      <c r="A49" s="18" t="s">
        <v>23</v>
      </c>
      <c r="B49" s="18" t="s">
        <v>24</v>
      </c>
      <c r="C49" s="24">
        <f t="shared" si="2"/>
        <v>2.1813282854882989</v>
      </c>
      <c r="D49" s="24">
        <f t="shared" ref="D49:AD58" si="3">D19/D$34*100</f>
        <v>1.8568283158423977</v>
      </c>
      <c r="E49" s="24">
        <f t="shared" si="3"/>
        <v>1.9988700998537439</v>
      </c>
      <c r="F49" s="24">
        <f t="shared" si="3"/>
        <v>1.9792249910546182</v>
      </c>
      <c r="G49" s="24">
        <f t="shared" si="3"/>
        <v>1.8345170854142085</v>
      </c>
      <c r="H49" s="24">
        <f t="shared" si="3"/>
        <v>1.7694771303685242</v>
      </c>
      <c r="I49" s="24">
        <f t="shared" si="3"/>
        <v>1.5635015404652584</v>
      </c>
      <c r="J49" s="24">
        <f t="shared" si="3"/>
        <v>1.5737221973531219</v>
      </c>
      <c r="K49" s="24">
        <f t="shared" si="3"/>
        <v>1.4808280450590023</v>
      </c>
      <c r="L49" s="24">
        <f t="shared" si="3"/>
        <v>1.3515239216989119</v>
      </c>
      <c r="M49" s="24">
        <f t="shared" si="3"/>
        <v>1.3021694473634944</v>
      </c>
      <c r="N49" s="24">
        <f t="shared" si="3"/>
        <v>1.1919999120366394</v>
      </c>
      <c r="O49" s="24">
        <f t="shared" si="3"/>
        <v>1.3901919998801084</v>
      </c>
      <c r="P49" s="24">
        <f t="shared" si="3"/>
        <v>1.0951325884985295</v>
      </c>
      <c r="Q49" s="24">
        <f t="shared" si="3"/>
        <v>1.020021500928296</v>
      </c>
      <c r="R49" s="24">
        <f t="shared" si="3"/>
        <v>1.0647048854437824</v>
      </c>
      <c r="S49" s="24">
        <f t="shared" si="3"/>
        <v>1.1750706433108256</v>
      </c>
      <c r="T49" s="24">
        <f t="shared" si="3"/>
        <v>1.2550229803797757</v>
      </c>
      <c r="U49" s="24">
        <f t="shared" si="3"/>
        <v>1.2442506639667199</v>
      </c>
      <c r="V49" s="24">
        <f t="shared" si="3"/>
        <v>1.3337522387747367</v>
      </c>
      <c r="W49" s="24">
        <f t="shared" si="3"/>
        <v>1.4984300329076994</v>
      </c>
      <c r="X49" s="24">
        <f t="shared" si="3"/>
        <v>1.5725421916437246</v>
      </c>
      <c r="Y49" s="24">
        <f t="shared" si="3"/>
        <v>1.6350749754693583</v>
      </c>
      <c r="Z49" s="24">
        <f t="shared" si="3"/>
        <v>1.5802561994214019</v>
      </c>
      <c r="AA49" s="24">
        <f t="shared" si="3"/>
        <v>1.5366924212833857</v>
      </c>
      <c r="AB49" s="24">
        <f t="shared" si="3"/>
        <v>5.3087275797114826</v>
      </c>
      <c r="AC49" s="24">
        <f t="shared" si="3"/>
        <v>5.5971250336395642</v>
      </c>
      <c r="AD49" s="24">
        <f t="shared" si="3"/>
        <v>1.8068130411063297</v>
      </c>
    </row>
    <row r="50" spans="1:30">
      <c r="A50" s="18" t="s">
        <v>25</v>
      </c>
      <c r="B50" s="18" t="s">
        <v>26</v>
      </c>
      <c r="C50" s="24">
        <f t="shared" si="2"/>
        <v>0.42200170822896416</v>
      </c>
      <c r="D50" s="24">
        <f t="shared" si="3"/>
        <v>0.22385684803173708</v>
      </c>
      <c r="E50" s="24">
        <f t="shared" si="3"/>
        <v>0.15688104110235573</v>
      </c>
      <c r="F50" s="24">
        <f t="shared" si="3"/>
        <v>0.14155316347466182</v>
      </c>
      <c r="G50" s="24">
        <f t="shared" si="3"/>
        <v>0.27723012634394462</v>
      </c>
      <c r="H50" s="24">
        <f t="shared" si="3"/>
        <v>7.4686593534813883E-2</v>
      </c>
      <c r="I50" s="24">
        <f t="shared" si="3"/>
        <v>4.1896930944073381E-2</v>
      </c>
      <c r="J50" s="24">
        <f t="shared" si="3"/>
        <v>8.0963592291906236E-2</v>
      </c>
      <c r="K50" s="24">
        <f t="shared" si="3"/>
        <v>4.0235244089339421E-2</v>
      </c>
      <c r="L50" s="24">
        <f t="shared" si="3"/>
        <v>4.5402182353343742E-2</v>
      </c>
      <c r="M50" s="24">
        <f t="shared" si="3"/>
        <v>4.1642092022394203E-2</v>
      </c>
      <c r="N50" s="24">
        <f t="shared" si="3"/>
        <v>3.8354102948944188E-2</v>
      </c>
      <c r="O50" s="24">
        <f t="shared" si="3"/>
        <v>5.6649654205373552E-2</v>
      </c>
      <c r="P50" s="24">
        <f t="shared" si="3"/>
        <v>6.1003637488473199E-2</v>
      </c>
      <c r="Q50" s="24">
        <f t="shared" si="3"/>
        <v>6.1597405670890039E-2</v>
      </c>
      <c r="R50" s="24">
        <f t="shared" si="3"/>
        <v>8.5194604815019601E-2</v>
      </c>
      <c r="S50" s="24">
        <f t="shared" si="3"/>
        <v>7.7767612218793761E-2</v>
      </c>
      <c r="T50" s="24">
        <f t="shared" si="3"/>
        <v>5.2221300855010928E-2</v>
      </c>
      <c r="U50" s="24">
        <f t="shared" si="3"/>
        <v>9.9315030302745896E-2</v>
      </c>
      <c r="V50" s="24">
        <f t="shared" si="3"/>
        <v>6.7378458827156346E-2</v>
      </c>
      <c r="W50" s="24">
        <f t="shared" si="3"/>
        <v>6.826438357068712E-2</v>
      </c>
      <c r="X50" s="24">
        <f t="shared" si="3"/>
        <v>5.8097545036127039E-2</v>
      </c>
      <c r="Y50" s="24">
        <f t="shared" si="3"/>
        <v>6.231623156008001E-2</v>
      </c>
      <c r="Z50" s="24">
        <f t="shared" si="3"/>
        <v>8.4974780173432338E-2</v>
      </c>
      <c r="AA50" s="24">
        <f t="shared" si="3"/>
        <v>5.5918657237439107E-2</v>
      </c>
      <c r="AB50" s="24">
        <f t="shared" si="3"/>
        <v>1.6095063111963115</v>
      </c>
      <c r="AC50" s="24">
        <f t="shared" si="3"/>
        <v>1.4692799629338671</v>
      </c>
      <c r="AD50" s="24">
        <f t="shared" si="3"/>
        <v>0.22227123850241584</v>
      </c>
    </row>
    <row r="51" spans="1:30">
      <c r="A51" s="18" t="s">
        <v>27</v>
      </c>
      <c r="B51" s="18" t="s">
        <v>28</v>
      </c>
      <c r="C51" s="24">
        <f t="shared" si="2"/>
        <v>3.0735998736494543</v>
      </c>
      <c r="D51" s="24">
        <f t="shared" si="3"/>
        <v>2.3570460823976864</v>
      </c>
      <c r="E51" s="24">
        <f t="shared" si="3"/>
        <v>2.1960064294215291</v>
      </c>
      <c r="F51" s="24">
        <f t="shared" si="3"/>
        <v>2.2642509109707261</v>
      </c>
      <c r="G51" s="24">
        <f t="shared" si="3"/>
        <v>2.0342404025622431</v>
      </c>
      <c r="H51" s="24">
        <f t="shared" si="3"/>
        <v>1.7912532566063444</v>
      </c>
      <c r="I51" s="24">
        <f t="shared" si="3"/>
        <v>1.9170491822080871</v>
      </c>
      <c r="J51" s="24">
        <f t="shared" si="3"/>
        <v>2.1182828823076352</v>
      </c>
      <c r="K51" s="24">
        <f t="shared" si="3"/>
        <v>1.996493071793461</v>
      </c>
      <c r="L51" s="24">
        <f t="shared" si="3"/>
        <v>2.0165216079207458</v>
      </c>
      <c r="M51" s="24">
        <f t="shared" si="3"/>
        <v>2.1462407689833989</v>
      </c>
      <c r="N51" s="24">
        <f t="shared" si="3"/>
        <v>1.9698412495841613</v>
      </c>
      <c r="O51" s="24">
        <f t="shared" si="3"/>
        <v>2.3120195413148763</v>
      </c>
      <c r="P51" s="24">
        <f t="shared" si="3"/>
        <v>1.7460078585316354</v>
      </c>
      <c r="Q51" s="24">
        <f t="shared" si="3"/>
        <v>1.4181911177022113</v>
      </c>
      <c r="R51" s="24">
        <f t="shared" si="3"/>
        <v>1.7836110776292511</v>
      </c>
      <c r="S51" s="24">
        <f t="shared" si="3"/>
        <v>1.9317809297608495</v>
      </c>
      <c r="T51" s="24">
        <f t="shared" si="3"/>
        <v>2.1941866627529705</v>
      </c>
      <c r="U51" s="24">
        <f t="shared" si="3"/>
        <v>2.3465515614415757</v>
      </c>
      <c r="V51" s="24">
        <f t="shared" si="3"/>
        <v>2.4866482991535164</v>
      </c>
      <c r="W51" s="24">
        <f t="shared" si="3"/>
        <v>2.6867348351392137</v>
      </c>
      <c r="X51" s="24">
        <f t="shared" si="3"/>
        <v>2.9185603330401491</v>
      </c>
      <c r="Y51" s="24">
        <f t="shared" si="3"/>
        <v>3.2637272331493703</v>
      </c>
      <c r="Z51" s="24">
        <f t="shared" si="3"/>
        <v>3.19170611594414</v>
      </c>
      <c r="AA51" s="24">
        <f t="shared" si="3"/>
        <v>3.0986975223714097</v>
      </c>
      <c r="AB51" s="24">
        <f t="shared" si="3"/>
        <v>3.2216788976291086</v>
      </c>
      <c r="AC51" s="24">
        <f t="shared" si="3"/>
        <v>3.4072566682062275</v>
      </c>
      <c r="AD51" s="24">
        <f t="shared" si="3"/>
        <v>2.4304592018767113</v>
      </c>
    </row>
    <row r="52" spans="1:30">
      <c r="A52" s="18" t="s">
        <v>29</v>
      </c>
      <c r="B52" s="18" t="s">
        <v>30</v>
      </c>
      <c r="C52" s="24">
        <f t="shared" si="2"/>
        <v>9.8780455951853181</v>
      </c>
      <c r="D52" s="24">
        <f t="shared" si="3"/>
        <v>7.8266529750238414</v>
      </c>
      <c r="E52" s="24">
        <f t="shared" si="3"/>
        <v>7.5689114900367755</v>
      </c>
      <c r="F52" s="24">
        <f t="shared" si="3"/>
        <v>8.6400064373305696</v>
      </c>
      <c r="G52" s="24">
        <f t="shared" si="3"/>
        <v>8.0391817807822736</v>
      </c>
      <c r="H52" s="24">
        <f t="shared" si="3"/>
        <v>6.3725924541093342</v>
      </c>
      <c r="I52" s="24">
        <f t="shared" si="3"/>
        <v>5.9068074653969473</v>
      </c>
      <c r="J52" s="24">
        <f t="shared" si="3"/>
        <v>5.7667502312915326</v>
      </c>
      <c r="K52" s="24">
        <f t="shared" si="3"/>
        <v>3.7169861821338546</v>
      </c>
      <c r="L52" s="24">
        <f t="shared" si="3"/>
        <v>2.6577670988247806</v>
      </c>
      <c r="M52" s="24">
        <f t="shared" si="3"/>
        <v>1.4716674994924048</v>
      </c>
      <c r="N52" s="24">
        <f t="shared" si="3"/>
        <v>0.72009706152874964</v>
      </c>
      <c r="O52" s="24">
        <f t="shared" si="3"/>
        <v>0.41485502760615128</v>
      </c>
      <c r="P52" s="24">
        <f t="shared" si="3"/>
        <v>9.017209866224514E-2</v>
      </c>
      <c r="Q52" s="24">
        <f t="shared" si="3"/>
        <v>5.1668733860800085E-2</v>
      </c>
      <c r="R52" s="24">
        <f t="shared" si="3"/>
        <v>4.1669733818152095E-2</v>
      </c>
      <c r="S52" s="24">
        <f t="shared" si="3"/>
        <v>2.9455668263801769E-2</v>
      </c>
      <c r="T52" s="24">
        <f t="shared" si="3"/>
        <v>2.9784385261535352E-2</v>
      </c>
      <c r="U52" s="24">
        <f t="shared" si="3"/>
        <v>1.582822573130984E-2</v>
      </c>
      <c r="V52" s="24">
        <f t="shared" si="3"/>
        <v>5.8707611342589377E-3</v>
      </c>
      <c r="W52" s="24">
        <f t="shared" si="3"/>
        <v>6.9561148939446954E-3</v>
      </c>
      <c r="X52" s="24">
        <f t="shared" si="3"/>
        <v>6.0300278841377486E-3</v>
      </c>
      <c r="Y52" s="24">
        <f t="shared" si="3"/>
        <v>5.7681423418714855E-3</v>
      </c>
      <c r="Z52" s="24">
        <f t="shared" si="3"/>
        <v>7.711427355877788E-3</v>
      </c>
      <c r="AA52" s="24">
        <f t="shared" si="3"/>
        <v>4.6156429862346466E-3</v>
      </c>
      <c r="AB52" s="24">
        <f t="shared" si="3"/>
        <v>7.7580338652513837E-3</v>
      </c>
      <c r="AC52" s="24">
        <f t="shared" si="3"/>
        <v>3.8511459197045367E-3</v>
      </c>
      <c r="AD52" s="24">
        <f t="shared" si="3"/>
        <v>1.1278582058862145</v>
      </c>
    </row>
    <row r="53" spans="1:30">
      <c r="A53" s="18" t="s">
        <v>31</v>
      </c>
      <c r="B53" s="18" t="s">
        <v>32</v>
      </c>
      <c r="C53" s="24">
        <f t="shared" si="2"/>
        <v>6.3279543960906128</v>
      </c>
      <c r="D53" s="24">
        <f t="shared" si="3"/>
        <v>17.118960854609337</v>
      </c>
      <c r="E53" s="24">
        <f t="shared" si="3"/>
        <v>15.609522851865016</v>
      </c>
      <c r="F53" s="24">
        <f t="shared" si="3"/>
        <v>15.820042360012609</v>
      </c>
      <c r="G53" s="24">
        <f t="shared" si="3"/>
        <v>17.40029543544529</v>
      </c>
      <c r="H53" s="24">
        <f t="shared" si="3"/>
        <v>20.268998462309987</v>
      </c>
      <c r="I53" s="24">
        <f t="shared" si="3"/>
        <v>17.837196413643657</v>
      </c>
      <c r="J53" s="24">
        <f t="shared" si="3"/>
        <v>15.86930062322511</v>
      </c>
      <c r="K53" s="24">
        <f t="shared" si="3"/>
        <v>15.46117964341768</v>
      </c>
      <c r="L53" s="24">
        <f t="shared" si="3"/>
        <v>15.599199661263995</v>
      </c>
      <c r="M53" s="24">
        <f t="shared" si="3"/>
        <v>14.073416040944805</v>
      </c>
      <c r="N53" s="24">
        <f t="shared" si="3"/>
        <v>11.832018491941612</v>
      </c>
      <c r="O53" s="24">
        <f t="shared" si="3"/>
        <v>7.0365208118061711</v>
      </c>
      <c r="P53" s="24">
        <f t="shared" si="3"/>
        <v>9.5804394883458883</v>
      </c>
      <c r="Q53" s="24">
        <f t="shared" si="3"/>
        <v>9.3576620070959624</v>
      </c>
      <c r="R53" s="24">
        <f t="shared" si="3"/>
        <v>10.372800286102382</v>
      </c>
      <c r="S53" s="24">
        <f t="shared" si="3"/>
        <v>12.086272209808707</v>
      </c>
      <c r="T53" s="24">
        <f t="shared" si="3"/>
        <v>11.403956652845991</v>
      </c>
      <c r="U53" s="24">
        <f t="shared" si="3"/>
        <v>12.562934286972871</v>
      </c>
      <c r="V53" s="24">
        <f t="shared" si="3"/>
        <v>13.254035986553609</v>
      </c>
      <c r="W53" s="24">
        <f t="shared" si="3"/>
        <v>14.968559363775499</v>
      </c>
      <c r="X53" s="24">
        <f t="shared" si="3"/>
        <v>15.576961809459529</v>
      </c>
      <c r="Y53" s="24">
        <f t="shared" si="3"/>
        <v>16.907153830962343</v>
      </c>
      <c r="Z53" s="24">
        <f t="shared" si="3"/>
        <v>18.184363212593446</v>
      </c>
      <c r="AA53" s="24">
        <f t="shared" si="3"/>
        <v>19.913477408940263</v>
      </c>
      <c r="AB53" s="24">
        <f t="shared" si="3"/>
        <v>20.190627164513813</v>
      </c>
      <c r="AC53" s="24">
        <f t="shared" si="3"/>
        <v>19.524953370494984</v>
      </c>
      <c r="AD53" s="24">
        <f t="shared" si="3"/>
        <v>14.510038801805013</v>
      </c>
    </row>
    <row r="54" spans="1:30">
      <c r="A54" s="18" t="s">
        <v>33</v>
      </c>
      <c r="B54" s="18" t="s">
        <v>34</v>
      </c>
      <c r="C54" s="24">
        <f t="shared" si="2"/>
        <v>1.0515027376327197</v>
      </c>
      <c r="D54" s="24">
        <f t="shared" si="3"/>
        <v>1.7054350996038241</v>
      </c>
      <c r="E54" s="24">
        <f t="shared" si="3"/>
        <v>1.5231216392950351</v>
      </c>
      <c r="F54" s="24">
        <f t="shared" si="3"/>
        <v>1.4200516062627619</v>
      </c>
      <c r="G54" s="24">
        <f t="shared" si="3"/>
        <v>1.3326638572557397</v>
      </c>
      <c r="H54" s="24">
        <f t="shared" si="3"/>
        <v>1.2190188445628471</v>
      </c>
      <c r="I54" s="24">
        <f t="shared" si="3"/>
        <v>1.2902172811813963</v>
      </c>
      <c r="J54" s="24">
        <f t="shared" si="3"/>
        <v>1.1679735837131082</v>
      </c>
      <c r="K54" s="24">
        <f t="shared" si="3"/>
        <v>1.1353954323411259</v>
      </c>
      <c r="L54" s="24">
        <f t="shared" si="3"/>
        <v>1.1597654420541592</v>
      </c>
      <c r="M54" s="24">
        <f t="shared" si="3"/>
        <v>1.054470302599223</v>
      </c>
      <c r="N54" s="24">
        <f t="shared" si="3"/>
        <v>1.0605912323207574</v>
      </c>
      <c r="O54" s="24">
        <f t="shared" si="3"/>
        <v>0.92440988630368337</v>
      </c>
      <c r="P54" s="24">
        <f t="shared" si="3"/>
        <v>1.1913900883349013</v>
      </c>
      <c r="Q54" s="24">
        <f t="shared" si="3"/>
        <v>1.1038945935344697</v>
      </c>
      <c r="R54" s="24">
        <f t="shared" si="3"/>
        <v>1.2386555827919354</v>
      </c>
      <c r="S54" s="24">
        <f t="shared" si="3"/>
        <v>1.4334572897037581</v>
      </c>
      <c r="T54" s="24">
        <f t="shared" si="3"/>
        <v>1.5517332772697809</v>
      </c>
      <c r="U54" s="24">
        <f t="shared" si="3"/>
        <v>1.5683607818803915</v>
      </c>
      <c r="V54" s="24">
        <f t="shared" si="3"/>
        <v>1.422012291600524</v>
      </c>
      <c r="W54" s="24">
        <f t="shared" si="3"/>
        <v>1.5302092061069812</v>
      </c>
      <c r="X54" s="24">
        <f t="shared" si="3"/>
        <v>1.7408108569119303</v>
      </c>
      <c r="Y54" s="24">
        <f t="shared" si="3"/>
        <v>1.9284646278742621</v>
      </c>
      <c r="Z54" s="24">
        <f t="shared" si="3"/>
        <v>1.9482304558783217</v>
      </c>
      <c r="AA54" s="24">
        <f t="shared" si="3"/>
        <v>1.9136134300757552</v>
      </c>
      <c r="AB54" s="24">
        <f t="shared" si="3"/>
        <v>0.61670040270492577</v>
      </c>
      <c r="AC54" s="24">
        <f t="shared" si="3"/>
        <v>0.64864563230813854</v>
      </c>
      <c r="AD54" s="24">
        <f t="shared" si="3"/>
        <v>1.3533884339389539</v>
      </c>
    </row>
    <row r="55" spans="1:30">
      <c r="A55" s="18" t="s">
        <v>35</v>
      </c>
      <c r="B55" s="18" t="s">
        <v>36</v>
      </c>
      <c r="C55" s="24">
        <f t="shared" si="2"/>
        <v>7.8773626903832579</v>
      </c>
      <c r="D55" s="24">
        <f t="shared" si="3"/>
        <v>11.828601061722489</v>
      </c>
      <c r="E55" s="24">
        <f t="shared" si="3"/>
        <v>12.557462879860623</v>
      </c>
      <c r="F55" s="24">
        <f t="shared" si="3"/>
        <v>11.972846140508896</v>
      </c>
      <c r="G55" s="24">
        <f t="shared" si="3"/>
        <v>13.398738368119314</v>
      </c>
      <c r="H55" s="24">
        <f t="shared" si="3"/>
        <v>13.475203492552248</v>
      </c>
      <c r="I55" s="24">
        <f t="shared" si="3"/>
        <v>17.669523993532813</v>
      </c>
      <c r="J55" s="24">
        <f t="shared" si="3"/>
        <v>21.044763511571134</v>
      </c>
      <c r="K55" s="24">
        <f t="shared" si="3"/>
        <v>22.296358387125007</v>
      </c>
      <c r="L55" s="24">
        <f t="shared" si="3"/>
        <v>20.768781054672974</v>
      </c>
      <c r="M55" s="24">
        <f t="shared" si="3"/>
        <v>17.22085162752786</v>
      </c>
      <c r="N55" s="24">
        <f t="shared" si="3"/>
        <v>14.078599279041933</v>
      </c>
      <c r="O55" s="24">
        <f t="shared" si="3"/>
        <v>14.402925361172963</v>
      </c>
      <c r="P55" s="24">
        <f t="shared" si="3"/>
        <v>12.573312278682533</v>
      </c>
      <c r="Q55" s="24">
        <f t="shared" si="3"/>
        <v>13.041277549440498</v>
      </c>
      <c r="R55" s="24">
        <f t="shared" si="3"/>
        <v>14.058236211327849</v>
      </c>
      <c r="S55" s="24">
        <f t="shared" si="3"/>
        <v>14.804365482375262</v>
      </c>
      <c r="T55" s="24">
        <f t="shared" si="3"/>
        <v>15.576324611999256</v>
      </c>
      <c r="U55" s="24">
        <f t="shared" si="3"/>
        <v>15.420516484684182</v>
      </c>
      <c r="V55" s="24">
        <f t="shared" si="3"/>
        <v>15.557512035152513</v>
      </c>
      <c r="W55" s="24">
        <f t="shared" si="3"/>
        <v>17.111004242704304</v>
      </c>
      <c r="X55" s="24">
        <f t="shared" si="3"/>
        <v>18.334435031827638</v>
      </c>
      <c r="Y55" s="24">
        <f t="shared" si="3"/>
        <v>18.09904969189159</v>
      </c>
      <c r="Z55" s="24">
        <f t="shared" si="3"/>
        <v>19.921569988554083</v>
      </c>
      <c r="AA55" s="24">
        <f t="shared" si="3"/>
        <v>20.511222133687337</v>
      </c>
      <c r="AB55" s="24">
        <f t="shared" si="3"/>
        <v>21.548972958874142</v>
      </c>
      <c r="AC55" s="24">
        <f t="shared" si="3"/>
        <v>20.863987023814758</v>
      </c>
      <c r="AD55" s="24">
        <f t="shared" si="3"/>
        <v>16.7381159220648</v>
      </c>
    </row>
    <row r="56" spans="1:30">
      <c r="A56" s="18" t="s">
        <v>37</v>
      </c>
      <c r="B56" s="18" t="s">
        <v>38</v>
      </c>
      <c r="C56" s="24">
        <f t="shared" si="2"/>
        <v>1.2877168015290685</v>
      </c>
      <c r="D56" s="24">
        <f t="shared" si="3"/>
        <v>1.0316673828064582</v>
      </c>
      <c r="E56" s="24">
        <f t="shared" si="3"/>
        <v>1.0642233780627506</v>
      </c>
      <c r="F56" s="24">
        <f t="shared" si="3"/>
        <v>1.0167097125816</v>
      </c>
      <c r="G56" s="24">
        <f t="shared" si="3"/>
        <v>0.9828792313470851</v>
      </c>
      <c r="H56" s="24">
        <f t="shared" si="3"/>
        <v>0.9413262073300408</v>
      </c>
      <c r="I56" s="24">
        <f t="shared" si="3"/>
        <v>0.79948522602667738</v>
      </c>
      <c r="J56" s="24">
        <f t="shared" si="3"/>
        <v>0.84464517030117903</v>
      </c>
      <c r="K56" s="24">
        <f t="shared" si="3"/>
        <v>0.88871492640679417</v>
      </c>
      <c r="L56" s="24">
        <f t="shared" si="3"/>
        <v>0.76946418683629059</v>
      </c>
      <c r="M56" s="24">
        <f t="shared" si="3"/>
        <v>0.58254689459693476</v>
      </c>
      <c r="N56" s="24">
        <f t="shared" si="3"/>
        <v>0.54779694416415481</v>
      </c>
      <c r="O56" s="24">
        <f t="shared" si="3"/>
        <v>0.47212228284149421</v>
      </c>
      <c r="P56" s="24">
        <f t="shared" si="3"/>
        <v>0.24512755784584697</v>
      </c>
      <c r="Q56" s="24">
        <f t="shared" si="3"/>
        <v>0.19293176198099179</v>
      </c>
      <c r="R56" s="24">
        <f t="shared" si="3"/>
        <v>0.14324555254756999</v>
      </c>
      <c r="S56" s="24">
        <f t="shared" si="3"/>
        <v>0.13554989081129726</v>
      </c>
      <c r="T56" s="24">
        <f t="shared" si="3"/>
        <v>0.11728756457211378</v>
      </c>
      <c r="U56" s="24">
        <f t="shared" si="3"/>
        <v>8.0059502270198077E-2</v>
      </c>
      <c r="V56" s="24">
        <f t="shared" si="3"/>
        <v>5.8491947673091314E-2</v>
      </c>
      <c r="W56" s="24">
        <f t="shared" si="3"/>
        <v>6.1420515206522669E-2</v>
      </c>
      <c r="X56" s="24">
        <f t="shared" si="3"/>
        <v>5.5205741119197509E-2</v>
      </c>
      <c r="Y56" s="24">
        <f t="shared" si="3"/>
        <v>5.215580174461603E-2</v>
      </c>
      <c r="Z56" s="24">
        <f t="shared" si="3"/>
        <v>4.998360264539612E-2</v>
      </c>
      <c r="AA56" s="24">
        <f t="shared" si="3"/>
        <v>3.0178122856346433E-2</v>
      </c>
      <c r="AB56" s="24">
        <f t="shared" si="3"/>
        <v>8.3755593232824194E-2</v>
      </c>
      <c r="AC56" s="24">
        <f t="shared" si="3"/>
        <v>6.1005420031906371E-2</v>
      </c>
      <c r="AD56" s="24">
        <f t="shared" si="3"/>
        <v>0.28381360011818929</v>
      </c>
    </row>
    <row r="57" spans="1:30">
      <c r="A57" s="18" t="s">
        <v>39</v>
      </c>
      <c r="B57" s="18" t="s">
        <v>40</v>
      </c>
      <c r="C57" s="24">
        <f t="shared" si="2"/>
        <v>0.27406827832398484</v>
      </c>
      <c r="D57" s="24">
        <f t="shared" si="3"/>
        <v>0.50977959725932387</v>
      </c>
      <c r="E57" s="24">
        <f t="shared" si="3"/>
        <v>0.23617848195992242</v>
      </c>
      <c r="F57" s="24">
        <f t="shared" si="3"/>
        <v>0.23231352972152186</v>
      </c>
      <c r="G57" s="24">
        <f t="shared" si="3"/>
        <v>0.23109954243837294</v>
      </c>
      <c r="H57" s="24">
        <f t="shared" si="3"/>
        <v>0.27907834360075079</v>
      </c>
      <c r="I57" s="24">
        <f t="shared" si="3"/>
        <v>0.26718256860447009</v>
      </c>
      <c r="J57" s="24">
        <f t="shared" si="3"/>
        <v>0.18463858893350257</v>
      </c>
      <c r="K57" s="24">
        <f t="shared" si="3"/>
        <v>0.16367077763242913</v>
      </c>
      <c r="L57" s="24">
        <f t="shared" si="3"/>
        <v>0.19376713288057623</v>
      </c>
      <c r="M57" s="24">
        <f t="shared" si="3"/>
        <v>0.26564056629021415</v>
      </c>
      <c r="N57" s="24">
        <f t="shared" si="3"/>
        <v>0.25794916561497955</v>
      </c>
      <c r="O57" s="24">
        <f t="shared" si="3"/>
        <v>0.23380931833506843</v>
      </c>
      <c r="P57" s="24">
        <f t="shared" si="3"/>
        <v>0.20285931727534778</v>
      </c>
      <c r="Q57" s="24">
        <f t="shared" si="3"/>
        <v>0.17091773554807685</v>
      </c>
      <c r="R57" s="24">
        <f t="shared" si="3"/>
        <v>0.16655325989370079</v>
      </c>
      <c r="S57" s="24">
        <f t="shared" si="3"/>
        <v>0.22090727410586311</v>
      </c>
      <c r="T57" s="24">
        <f t="shared" si="3"/>
        <v>0.22647693806391272</v>
      </c>
      <c r="U57" s="24">
        <f t="shared" si="3"/>
        <v>0.2418534099810985</v>
      </c>
      <c r="V57" s="24">
        <f t="shared" si="3"/>
        <v>0.27848275147491391</v>
      </c>
      <c r="W57" s="24">
        <f t="shared" si="3"/>
        <v>0.33638773375147213</v>
      </c>
      <c r="X57" s="24">
        <f t="shared" si="3"/>
        <v>0.38866914207000181</v>
      </c>
      <c r="Y57" s="24">
        <f t="shared" si="3"/>
        <v>0.38605408915544104</v>
      </c>
      <c r="Z57" s="24">
        <f t="shared" si="3"/>
        <v>0.43248169123190933</v>
      </c>
      <c r="AA57" s="24">
        <f t="shared" si="3"/>
        <v>0.41843161928926942</v>
      </c>
      <c r="AB57" s="24">
        <f t="shared" si="3"/>
        <v>0.51344599100543631</v>
      </c>
      <c r="AC57" s="24">
        <f t="shared" si="3"/>
        <v>0.72597556565063392</v>
      </c>
      <c r="AD57" s="24">
        <f t="shared" si="3"/>
        <v>0.31151103456145945</v>
      </c>
    </row>
    <row r="58" spans="1:30">
      <c r="A58" s="18" t="s">
        <v>41</v>
      </c>
      <c r="B58" s="18" t="s">
        <v>42</v>
      </c>
      <c r="C58" s="24">
        <f t="shared" si="2"/>
        <v>0.92558515082320947</v>
      </c>
      <c r="D58" s="24">
        <f t="shared" si="3"/>
        <v>0.72696613397563647</v>
      </c>
      <c r="E58" s="24">
        <f t="shared" si="3"/>
        <v>0.76034466482764218</v>
      </c>
      <c r="F58" s="24">
        <f t="shared" si="3"/>
        <v>0.76307851313423769</v>
      </c>
      <c r="G58" s="24">
        <f t="shared" si="3"/>
        <v>1.189735291457813</v>
      </c>
      <c r="H58" s="24">
        <f t="shared" si="3"/>
        <v>1.2126764388495479</v>
      </c>
      <c r="I58" s="24">
        <f t="shared" si="3"/>
        <v>1.0987432539654056</v>
      </c>
      <c r="J58" s="24">
        <f t="shared" si="3"/>
        <v>1.5431577800494298</v>
      </c>
      <c r="K58" s="24">
        <f t="shared" si="3"/>
        <v>1.4900468403650728</v>
      </c>
      <c r="L58" s="24">
        <f t="shared" si="3"/>
        <v>1.9947083692141017</v>
      </c>
      <c r="M58" s="24">
        <f t="shared" si="3"/>
        <v>2.1728956111386881</v>
      </c>
      <c r="N58" s="24">
        <f t="shared" si="3"/>
        <v>4.2251130780537354</v>
      </c>
      <c r="O58" s="24">
        <f t="shared" si="3"/>
        <v>7.6419147238927803</v>
      </c>
      <c r="P58" s="24">
        <f t="shared" ref="D58:AD64" si="4">P28/P$34*100</f>
        <v>5.4259432077862382</v>
      </c>
      <c r="Q58" s="24">
        <f t="shared" si="4"/>
        <v>2.9167005012704146</v>
      </c>
      <c r="R58" s="24">
        <f t="shared" si="4"/>
        <v>2.9932123653721421</v>
      </c>
      <c r="S58" s="24">
        <f t="shared" si="4"/>
        <v>3.1712482309820054</v>
      </c>
      <c r="T58" s="24">
        <f t="shared" si="4"/>
        <v>3.0590772498635226</v>
      </c>
      <c r="U58" s="24">
        <f t="shared" si="4"/>
        <v>2.9652537478366141</v>
      </c>
      <c r="V58" s="24">
        <f t="shared" si="4"/>
        <v>2.9026745331733927</v>
      </c>
      <c r="W58" s="24">
        <f t="shared" si="4"/>
        <v>4.4026692673704781</v>
      </c>
      <c r="X58" s="24">
        <f t="shared" si="4"/>
        <v>3.9603136603772975</v>
      </c>
      <c r="Y58" s="24">
        <f t="shared" si="4"/>
        <v>4.2479538290956942</v>
      </c>
      <c r="Z58" s="24">
        <f t="shared" si="4"/>
        <v>3.5075294894739364</v>
      </c>
      <c r="AA58" s="24">
        <f t="shared" si="4"/>
        <v>3.5215862303865331</v>
      </c>
      <c r="AB58" s="24">
        <f t="shared" si="4"/>
        <v>4.3672809319865413</v>
      </c>
      <c r="AC58" s="24">
        <f t="shared" si="4"/>
        <v>6.6241178777434513</v>
      </c>
      <c r="AD58" s="24">
        <f t="shared" si="4"/>
        <v>3.5157487840941872</v>
      </c>
    </row>
    <row r="59" spans="1:30">
      <c r="A59" s="18" t="s">
        <v>43</v>
      </c>
      <c r="B59" s="18" t="s">
        <v>44</v>
      </c>
      <c r="C59" s="24">
        <f t="shared" si="2"/>
        <v>2.249171844079862</v>
      </c>
      <c r="D59" s="24">
        <f t="shared" si="4"/>
        <v>1.6030390264581418</v>
      </c>
      <c r="E59" s="24">
        <f t="shared" si="4"/>
        <v>1.87465877107118</v>
      </c>
      <c r="F59" s="24">
        <f t="shared" si="4"/>
        <v>1.6868046476319503</v>
      </c>
      <c r="G59" s="24">
        <f t="shared" si="4"/>
        <v>1.1399572451611333</v>
      </c>
      <c r="H59" s="24">
        <f t="shared" si="4"/>
        <v>0.98409094622075277</v>
      </c>
      <c r="I59" s="24">
        <f t="shared" si="4"/>
        <v>1.2271756017261466</v>
      </c>
      <c r="J59" s="24">
        <f t="shared" si="4"/>
        <v>1.0475927962279972</v>
      </c>
      <c r="K59" s="24">
        <f t="shared" si="4"/>
        <v>0.70695498477200014</v>
      </c>
      <c r="L59" s="24">
        <f t="shared" si="4"/>
        <v>0.5539146698793096</v>
      </c>
      <c r="M59" s="24">
        <f t="shared" si="4"/>
        <v>0.54404930398267681</v>
      </c>
      <c r="N59" s="24">
        <f t="shared" si="4"/>
        <v>0.44361223886836804</v>
      </c>
      <c r="O59" s="24">
        <f t="shared" si="4"/>
        <v>0.46878670419508706</v>
      </c>
      <c r="P59" s="24">
        <f t="shared" si="4"/>
        <v>1.8452310103281848</v>
      </c>
      <c r="Q59" s="24">
        <f t="shared" si="4"/>
        <v>1.5787638716647741</v>
      </c>
      <c r="R59" s="24">
        <f t="shared" si="4"/>
        <v>1.5403110550809913</v>
      </c>
      <c r="S59" s="24">
        <f t="shared" si="4"/>
        <v>1.4627383345994374</v>
      </c>
      <c r="T59" s="24">
        <f t="shared" si="4"/>
        <v>1.3418582221005868</v>
      </c>
      <c r="U59" s="24">
        <f t="shared" si="4"/>
        <v>1.2615835463971237</v>
      </c>
      <c r="V59" s="24">
        <f t="shared" si="4"/>
        <v>1.3060066719574499</v>
      </c>
      <c r="W59" s="24">
        <f t="shared" si="4"/>
        <v>1.4738336921899438</v>
      </c>
      <c r="X59" s="24">
        <f t="shared" si="4"/>
        <v>1.2863700989993732</v>
      </c>
      <c r="Y59" s="24">
        <f t="shared" si="4"/>
        <v>1.2323281926459402</v>
      </c>
      <c r="Z59" s="24">
        <f t="shared" si="4"/>
        <v>1.229116466510058</v>
      </c>
      <c r="AA59" s="24">
        <f t="shared" si="4"/>
        <v>1.3464549272032302</v>
      </c>
      <c r="AB59" s="24">
        <f t="shared" si="4"/>
        <v>0.37228293066783136</v>
      </c>
      <c r="AC59" s="24">
        <f t="shared" si="4"/>
        <v>0.26605495843497912</v>
      </c>
      <c r="AD59" s="24">
        <f t="shared" si="4"/>
        <v>1.1450456470796213</v>
      </c>
    </row>
    <row r="60" spans="1:30">
      <c r="A60" s="18" t="s">
        <v>45</v>
      </c>
      <c r="B60" s="18" t="s">
        <v>46</v>
      </c>
      <c r="C60" s="24">
        <f t="shared" si="2"/>
        <v>1.9624372139223325</v>
      </c>
      <c r="D60" s="24">
        <f t="shared" si="4"/>
        <v>1.5856047390907002</v>
      </c>
      <c r="E60" s="24">
        <f t="shared" si="4"/>
        <v>1.6337716757189562</v>
      </c>
      <c r="F60" s="24">
        <f t="shared" si="4"/>
        <v>1.5766117280834373</v>
      </c>
      <c r="G60" s="24">
        <f t="shared" si="4"/>
        <v>1.8064146092431173</v>
      </c>
      <c r="H60" s="24">
        <f t="shared" si="4"/>
        <v>1.6812458138437272</v>
      </c>
      <c r="I60" s="24">
        <f t="shared" si="4"/>
        <v>1.7650663288517534</v>
      </c>
      <c r="J60" s="24">
        <f t="shared" si="4"/>
        <v>2.1369934346984647</v>
      </c>
      <c r="K60" s="24">
        <f t="shared" si="4"/>
        <v>2.6144529623974111</v>
      </c>
      <c r="L60" s="24">
        <f t="shared" si="4"/>
        <v>2.2421932546937846</v>
      </c>
      <c r="M60" s="24">
        <f t="shared" si="4"/>
        <v>2.3665254538834857</v>
      </c>
      <c r="N60" s="24">
        <f t="shared" si="4"/>
        <v>2.1053613397441899</v>
      </c>
      <c r="O60" s="24">
        <f t="shared" si="4"/>
        <v>2.2926516077438261</v>
      </c>
      <c r="P60" s="24">
        <f t="shared" si="4"/>
        <v>2.0029702502358817</v>
      </c>
      <c r="Q60" s="24">
        <f t="shared" si="4"/>
        <v>2.240703185755538</v>
      </c>
      <c r="R60" s="24">
        <f t="shared" si="4"/>
        <v>2.0370636112577301</v>
      </c>
      <c r="S60" s="24">
        <f t="shared" si="4"/>
        <v>2.2038906814030041</v>
      </c>
      <c r="T60" s="24">
        <f t="shared" si="4"/>
        <v>2.2570759037252044</v>
      </c>
      <c r="U60" s="24">
        <f t="shared" si="4"/>
        <v>2.38132910011756</v>
      </c>
      <c r="V60" s="24">
        <f t="shared" si="4"/>
        <v>2.4914901795101394</v>
      </c>
      <c r="W60" s="24">
        <f t="shared" si="4"/>
        <v>2.8484065394149307</v>
      </c>
      <c r="X60" s="24">
        <f t="shared" si="4"/>
        <v>3.2059276058977981</v>
      </c>
      <c r="Y60" s="24">
        <f t="shared" si="4"/>
        <v>3.2698359919918598</v>
      </c>
      <c r="Z60" s="24">
        <f t="shared" si="4"/>
        <v>3.2726660355827217</v>
      </c>
      <c r="AA60" s="24">
        <f t="shared" si="4"/>
        <v>3.410572168976842</v>
      </c>
      <c r="AB60" s="24">
        <f t="shared" si="4"/>
        <v>4.0369474126899556</v>
      </c>
      <c r="AC60" s="24">
        <f t="shared" si="4"/>
        <v>3.5410554184725509</v>
      </c>
      <c r="AD60" s="24">
        <f t="shared" si="4"/>
        <v>2.5922168150553353</v>
      </c>
    </row>
    <row r="61" spans="1:30">
      <c r="A61" s="18" t="s">
        <v>47</v>
      </c>
      <c r="B61" s="18" t="s">
        <v>48</v>
      </c>
      <c r="C61" s="24">
        <f t="shared" si="2"/>
        <v>0.5911978076498301</v>
      </c>
      <c r="D61" s="24">
        <f t="shared" si="4"/>
        <v>0.46968725051650723</v>
      </c>
      <c r="E61" s="24">
        <f t="shared" si="4"/>
        <v>0.46100975426717972</v>
      </c>
      <c r="F61" s="24">
        <f t="shared" si="4"/>
        <v>0.45917769045667595</v>
      </c>
      <c r="G61" s="24">
        <f t="shared" si="4"/>
        <v>0.37806266419477824</v>
      </c>
      <c r="H61" s="24">
        <f t="shared" si="4"/>
        <v>0.32462103746144799</v>
      </c>
      <c r="I61" s="24">
        <f t="shared" si="4"/>
        <v>0.37305413073118998</v>
      </c>
      <c r="J61" s="24">
        <f t="shared" si="4"/>
        <v>0.40910317708626359</v>
      </c>
      <c r="K61" s="24">
        <f t="shared" si="4"/>
        <v>0.58575778916539933</v>
      </c>
      <c r="L61" s="24">
        <f t="shared" si="4"/>
        <v>0.3500327065497133</v>
      </c>
      <c r="M61" s="24">
        <f t="shared" si="4"/>
        <v>0.29686818442364538</v>
      </c>
      <c r="N61" s="24">
        <f t="shared" si="4"/>
        <v>0.28744389928628966</v>
      </c>
      <c r="O61" s="24">
        <f t="shared" si="4"/>
        <v>0.34190730117388007</v>
      </c>
      <c r="P61" s="24">
        <f t="shared" si="4"/>
        <v>0.28544712796481009</v>
      </c>
      <c r="Q61" s="24">
        <f t="shared" si="4"/>
        <v>0.21536605929105587</v>
      </c>
      <c r="R61" s="24">
        <f t="shared" si="4"/>
        <v>0.23105290496532654</v>
      </c>
      <c r="S61" s="24">
        <f t="shared" si="4"/>
        <v>0.31109787002597683</v>
      </c>
      <c r="T61" s="24">
        <f t="shared" si="4"/>
        <v>0.30773495759645314</v>
      </c>
      <c r="U61" s="24">
        <f t="shared" si="4"/>
        <v>0.29626104218871352</v>
      </c>
      <c r="V61" s="24">
        <f t="shared" si="4"/>
        <v>0.29496911527508357</v>
      </c>
      <c r="W61" s="24">
        <f t="shared" si="4"/>
        <v>0.31665104880657985</v>
      </c>
      <c r="X61" s="24">
        <f t="shared" si="4"/>
        <v>0.30651556740689562</v>
      </c>
      <c r="Y61" s="24">
        <f t="shared" si="4"/>
        <v>0.30397669869648769</v>
      </c>
      <c r="Z61" s="24">
        <f t="shared" si="4"/>
        <v>0.30114522514388753</v>
      </c>
      <c r="AA61" s="24">
        <f t="shared" si="4"/>
        <v>0.27565995002442228</v>
      </c>
      <c r="AB61" s="24">
        <f t="shared" si="4"/>
        <v>0.23276400166541139</v>
      </c>
      <c r="AC61" s="24">
        <f t="shared" si="4"/>
        <v>0.24804588288194068</v>
      </c>
      <c r="AD61" s="24">
        <f t="shared" si="4"/>
        <v>0.30848511945082263</v>
      </c>
    </row>
    <row r="62" spans="1:30">
      <c r="A62" s="18" t="s">
        <v>49</v>
      </c>
      <c r="B62" s="18" t="s">
        <v>50</v>
      </c>
      <c r="C62" s="24">
        <f t="shared" si="2"/>
        <v>0.18604835826400939</v>
      </c>
      <c r="D62" s="24">
        <f t="shared" si="4"/>
        <v>0.14863734045246624</v>
      </c>
      <c r="E62" s="24">
        <f t="shared" si="4"/>
        <v>0.14244232665202664</v>
      </c>
      <c r="F62" s="24">
        <f t="shared" si="4"/>
        <v>0.13596550436377763</v>
      </c>
      <c r="G62" s="24">
        <f t="shared" si="4"/>
        <v>0.13866249399489178</v>
      </c>
      <c r="H62" s="24">
        <f t="shared" si="4"/>
        <v>9.8248465321210773E-2</v>
      </c>
      <c r="I62" s="24">
        <f t="shared" si="4"/>
        <v>8.603605318366192E-2</v>
      </c>
      <c r="J62" s="24">
        <f t="shared" si="4"/>
        <v>9.5885431944915597E-2</v>
      </c>
      <c r="K62" s="24">
        <f t="shared" si="4"/>
        <v>8.9982516800218834E-2</v>
      </c>
      <c r="L62" s="24">
        <f t="shared" si="4"/>
        <v>7.6075278732532142E-2</v>
      </c>
      <c r="M62" s="24">
        <f t="shared" si="4"/>
        <v>7.0680653621801051E-2</v>
      </c>
      <c r="N62" s="24">
        <f t="shared" si="4"/>
        <v>6.430755075934072E-2</v>
      </c>
      <c r="O62" s="24">
        <f t="shared" si="4"/>
        <v>7.4465411900222947E-2</v>
      </c>
      <c r="P62" s="24">
        <f t="shared" si="4"/>
        <v>5.7585599154011069E-2</v>
      </c>
      <c r="Q62" s="24">
        <f t="shared" si="4"/>
        <v>4.9318377363667752E-2</v>
      </c>
      <c r="R62" s="24">
        <f t="shared" si="4"/>
        <v>4.8483062892746995E-2</v>
      </c>
      <c r="S62" s="24">
        <f t="shared" si="4"/>
        <v>6.1086517046689909E-2</v>
      </c>
      <c r="T62" s="24">
        <f t="shared" si="4"/>
        <v>6.8686065254933468E-2</v>
      </c>
      <c r="U62" s="24">
        <f t="shared" si="4"/>
        <v>5.9902554548477573E-2</v>
      </c>
      <c r="V62" s="24">
        <f t="shared" si="4"/>
        <v>6.1971967617210889E-2</v>
      </c>
      <c r="W62" s="24">
        <f t="shared" si="4"/>
        <v>6.9798828967916629E-2</v>
      </c>
      <c r="X62" s="24">
        <f t="shared" si="4"/>
        <v>6.3456030887309722E-2</v>
      </c>
      <c r="Y62" s="24">
        <f t="shared" si="4"/>
        <v>6.5852221984710982E-2</v>
      </c>
      <c r="Z62" s="24">
        <f t="shared" si="4"/>
        <v>6.4983054390652453E-2</v>
      </c>
      <c r="AA62" s="24">
        <f t="shared" si="4"/>
        <v>6.2153587767332895E-2</v>
      </c>
      <c r="AB62" s="24">
        <f t="shared" si="4"/>
        <v>5.7139871003358905E-2</v>
      </c>
      <c r="AC62" s="24">
        <f t="shared" si="4"/>
        <v>5.1890704845793903E-2</v>
      </c>
      <c r="AD62" s="24">
        <f t="shared" si="4"/>
        <v>6.9456286236989767E-2</v>
      </c>
    </row>
    <row r="63" spans="1:30">
      <c r="A63" s="18" t="s">
        <v>51</v>
      </c>
      <c r="B63" s="18" t="s">
        <v>52</v>
      </c>
      <c r="C63" s="24">
        <f t="shared" si="2"/>
        <v>7.9757026527670902</v>
      </c>
      <c r="D63" s="24">
        <f t="shared" si="4"/>
        <v>6.8797979513775127</v>
      </c>
      <c r="E63" s="24">
        <f t="shared" si="4"/>
        <v>6.4809154000597546</v>
      </c>
      <c r="F63" s="24">
        <f t="shared" si="4"/>
        <v>6.4188567703530026</v>
      </c>
      <c r="G63" s="24">
        <f t="shared" si="4"/>
        <v>5.6359969037861601</v>
      </c>
      <c r="H63" s="24">
        <f t="shared" si="4"/>
        <v>4.8339172413462705</v>
      </c>
      <c r="I63" s="24">
        <f t="shared" si="4"/>
        <v>4.6943940853649124</v>
      </c>
      <c r="J63" s="24">
        <f t="shared" si="4"/>
        <v>5.4576025832317869</v>
      </c>
      <c r="K63" s="24">
        <f t="shared" si="4"/>
        <v>5.2906812001784704</v>
      </c>
      <c r="L63" s="24">
        <f t="shared" si="4"/>
        <v>4.4418502435699256</v>
      </c>
      <c r="M63" s="24">
        <f t="shared" si="4"/>
        <v>4.4210629014397353</v>
      </c>
      <c r="N63" s="24">
        <f t="shared" si="4"/>
        <v>3.8075649944075085</v>
      </c>
      <c r="O63" s="24">
        <f t="shared" si="4"/>
        <v>4.5040132939187325</v>
      </c>
      <c r="P63" s="24">
        <f t="shared" si="4"/>
        <v>3.7520160011547627</v>
      </c>
      <c r="Q63" s="24">
        <f t="shared" si="4"/>
        <v>3.2998552394248883</v>
      </c>
      <c r="R63" s="24">
        <f t="shared" si="4"/>
        <v>3.1524209533168692</v>
      </c>
      <c r="S63" s="24">
        <f t="shared" si="4"/>
        <v>3.6128337050562203</v>
      </c>
      <c r="T63" s="24">
        <f t="shared" si="4"/>
        <v>4.0110151266643594</v>
      </c>
      <c r="U63" s="24">
        <f t="shared" si="4"/>
        <v>4.1817893906553891</v>
      </c>
      <c r="V63" s="24">
        <f t="shared" si="4"/>
        <v>4.3996511766819744</v>
      </c>
      <c r="W63" s="24">
        <f t="shared" si="4"/>
        <v>4.7711262378343662</v>
      </c>
      <c r="X63" s="24">
        <f t="shared" si="4"/>
        <v>4.9339783445252241</v>
      </c>
      <c r="Y63" s="24">
        <f t="shared" si="4"/>
        <v>5.295633639121605</v>
      </c>
      <c r="Z63" s="24">
        <f t="shared" si="4"/>
        <v>5.2714405410469576</v>
      </c>
      <c r="AA63" s="24">
        <f t="shared" si="4"/>
        <v>5.068705445680906</v>
      </c>
      <c r="AB63" s="24">
        <f t="shared" si="4"/>
        <v>5.1359342063680788</v>
      </c>
      <c r="AC63" s="24">
        <f t="shared" si="4"/>
        <v>4.7325633035843646</v>
      </c>
      <c r="AD63" s="24">
        <f t="shared" si="4"/>
        <v>4.5617100290533443</v>
      </c>
    </row>
    <row r="64" spans="1:30">
      <c r="B64" s="3" t="s">
        <v>53</v>
      </c>
      <c r="C64" s="24">
        <f t="shared" si="2"/>
        <v>100</v>
      </c>
      <c r="D64" s="24">
        <f t="shared" si="4"/>
        <v>100</v>
      </c>
      <c r="E64" s="24">
        <f t="shared" si="4"/>
        <v>100</v>
      </c>
      <c r="F64" s="24">
        <f t="shared" si="4"/>
        <v>100</v>
      </c>
      <c r="G64" s="24">
        <f t="shared" si="4"/>
        <v>100</v>
      </c>
      <c r="H64" s="24">
        <f t="shared" si="4"/>
        <v>100</v>
      </c>
      <c r="I64" s="24">
        <f t="shared" si="4"/>
        <v>100</v>
      </c>
      <c r="J64" s="24">
        <f t="shared" si="4"/>
        <v>100</v>
      </c>
      <c r="K64" s="24">
        <f t="shared" si="4"/>
        <v>100</v>
      </c>
      <c r="L64" s="24">
        <f t="shared" si="4"/>
        <v>100</v>
      </c>
      <c r="M64" s="24">
        <f t="shared" si="4"/>
        <v>100</v>
      </c>
      <c r="N64" s="24">
        <f t="shared" si="4"/>
        <v>100</v>
      </c>
      <c r="O64" s="24">
        <f t="shared" si="4"/>
        <v>100</v>
      </c>
      <c r="P64" s="24">
        <f t="shared" si="4"/>
        <v>100</v>
      </c>
      <c r="Q64" s="24">
        <f t="shared" si="4"/>
        <v>100</v>
      </c>
      <c r="R64" s="24">
        <f t="shared" si="4"/>
        <v>100</v>
      </c>
      <c r="S64" s="24">
        <f t="shared" si="4"/>
        <v>100</v>
      </c>
      <c r="T64" s="24">
        <f t="shared" si="4"/>
        <v>100</v>
      </c>
      <c r="U64" s="24">
        <f t="shared" si="4"/>
        <v>100</v>
      </c>
      <c r="V64" s="24">
        <f t="shared" si="4"/>
        <v>100</v>
      </c>
      <c r="W64" s="24">
        <f t="shared" si="4"/>
        <v>100</v>
      </c>
      <c r="X64" s="24">
        <f t="shared" si="4"/>
        <v>100</v>
      </c>
      <c r="Y64" s="24">
        <f t="shared" si="4"/>
        <v>100</v>
      </c>
      <c r="Z64" s="24">
        <f t="shared" si="4"/>
        <v>100</v>
      </c>
      <c r="AA64" s="24">
        <f t="shared" si="4"/>
        <v>100</v>
      </c>
      <c r="AB64" s="24">
        <f t="shared" si="4"/>
        <v>100</v>
      </c>
      <c r="AC64" s="24">
        <f t="shared" si="4"/>
        <v>100</v>
      </c>
      <c r="AD64" s="24">
        <f t="shared" si="4"/>
        <v>100</v>
      </c>
    </row>
    <row r="65" spans="1:30" ht="14" thickBot="1">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row>
    <row r="66" spans="1:30" ht="20" thickTop="1" thickBot="1">
      <c r="A66" s="37"/>
      <c r="B66" s="137" t="s">
        <v>56</v>
      </c>
      <c r="C66" s="137"/>
      <c r="D66" s="137"/>
      <c r="E66" s="137"/>
      <c r="F66" s="137"/>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row>
    <row r="67" spans="1:30" ht="14" thickTop="1">
      <c r="B67" s="23"/>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row>
    <row r="68" spans="1:30">
      <c r="A68" s="12" t="s">
        <v>3</v>
      </c>
      <c r="B68" s="12" t="s">
        <v>4</v>
      </c>
      <c r="C68" s="30" t="s">
        <v>57</v>
      </c>
      <c r="D68" s="31">
        <f>D9/C9*100-100</f>
        <v>9.1515207115690771</v>
      </c>
      <c r="E68" s="31">
        <f t="shared" ref="E68:AC78" si="5">E9/D9*100-100</f>
        <v>52.844337349912621</v>
      </c>
      <c r="F68" s="31">
        <f t="shared" si="5"/>
        <v>-3.5351570147617224</v>
      </c>
      <c r="G68" s="31">
        <f t="shared" si="5"/>
        <v>-21.576794100473094</v>
      </c>
      <c r="H68" s="31">
        <f t="shared" si="5"/>
        <v>27.713098578591186</v>
      </c>
      <c r="I68" s="31">
        <f t="shared" si="5"/>
        <v>5.8626382611329859</v>
      </c>
      <c r="J68" s="31">
        <f t="shared" si="5"/>
        <v>-24.813982254003136</v>
      </c>
      <c r="K68" s="31">
        <f t="shared" si="5"/>
        <v>-18.960203110886027</v>
      </c>
      <c r="L68" s="31">
        <f t="shared" si="5"/>
        <v>4.9780092327060856</v>
      </c>
      <c r="M68" s="31">
        <f t="shared" si="5"/>
        <v>0.17112275175112757</v>
      </c>
      <c r="N68" s="31">
        <f t="shared" si="5"/>
        <v>69.620573260608893</v>
      </c>
      <c r="O68" s="31">
        <f t="shared" si="5"/>
        <v>27.541216168336135</v>
      </c>
      <c r="P68" s="31">
        <f t="shared" si="5"/>
        <v>825.91895765430547</v>
      </c>
      <c r="Q68" s="31">
        <f t="shared" si="5"/>
        <v>-22.304673226733073</v>
      </c>
      <c r="R68" s="31">
        <f t="shared" si="5"/>
        <v>20.972252095489452</v>
      </c>
      <c r="S68" s="31">
        <f t="shared" si="5"/>
        <v>-6.6347338830629781</v>
      </c>
      <c r="T68" s="31">
        <f t="shared" si="5"/>
        <v>-10.756702172988881</v>
      </c>
      <c r="U68" s="31">
        <f t="shared" si="5"/>
        <v>-2.2384006516244028</v>
      </c>
      <c r="V68" s="31">
        <f t="shared" si="5"/>
        <v>6.2492894748472168</v>
      </c>
      <c r="W68" s="31">
        <f t="shared" si="5"/>
        <v>6.5340729211644089</v>
      </c>
      <c r="X68" s="31">
        <f t="shared" si="5"/>
        <v>-18.657637943702994</v>
      </c>
      <c r="Y68" s="31">
        <f t="shared" si="5"/>
        <v>-7.258820462651812</v>
      </c>
      <c r="Z68" s="31">
        <f t="shared" si="5"/>
        <v>5.7277920502352373</v>
      </c>
      <c r="AA68" s="31">
        <f t="shared" si="5"/>
        <v>13.755738267307024</v>
      </c>
      <c r="AB68" s="31">
        <f t="shared" si="5"/>
        <v>-30.302924339818219</v>
      </c>
      <c r="AC68" s="31">
        <f t="shared" si="5"/>
        <v>-2.0733451851329789</v>
      </c>
      <c r="AD68" s="31">
        <f>IFERROR((POWER(AC9/C9,1/27)*100)-100,"--")</f>
        <v>9.5556693998337607</v>
      </c>
    </row>
    <row r="69" spans="1:30">
      <c r="A69" s="18" t="s">
        <v>5</v>
      </c>
      <c r="B69" s="18" t="s">
        <v>6</v>
      </c>
      <c r="C69" s="30" t="s">
        <v>57</v>
      </c>
      <c r="D69" s="31">
        <f t="shared" ref="D69:S93" si="6">D10/C10*100-100</f>
        <v>50.68001068906301</v>
      </c>
      <c r="E69" s="31">
        <f t="shared" si="6"/>
        <v>42.925750111204138</v>
      </c>
      <c r="F69" s="31">
        <f t="shared" si="6"/>
        <v>19.144045080448151</v>
      </c>
      <c r="G69" s="31">
        <f t="shared" si="6"/>
        <v>23.335908170939362</v>
      </c>
      <c r="H69" s="31">
        <f t="shared" si="6"/>
        <v>39.350191676633017</v>
      </c>
      <c r="I69" s="31">
        <f t="shared" si="6"/>
        <v>-3.4343714538630223</v>
      </c>
      <c r="J69" s="31">
        <f t="shared" si="6"/>
        <v>-22.203085410835556</v>
      </c>
      <c r="K69" s="31">
        <f t="shared" si="6"/>
        <v>10.529005931340365</v>
      </c>
      <c r="L69" s="31">
        <f t="shared" si="6"/>
        <v>38.424059399572201</v>
      </c>
      <c r="M69" s="31">
        <f t="shared" si="6"/>
        <v>25.776989181238946</v>
      </c>
      <c r="N69" s="31">
        <f t="shared" si="6"/>
        <v>46.509734208004033</v>
      </c>
      <c r="O69" s="31">
        <f t="shared" si="6"/>
        <v>-6.3645806022315128</v>
      </c>
      <c r="P69" s="31">
        <f t="shared" si="6"/>
        <v>62.472263835712567</v>
      </c>
      <c r="Q69" s="31">
        <f t="shared" si="6"/>
        <v>-7.8326571421007571</v>
      </c>
      <c r="R69" s="31">
        <f t="shared" si="6"/>
        <v>21.910072059759528</v>
      </c>
      <c r="S69" s="31">
        <f t="shared" si="6"/>
        <v>-1.5123765283616422</v>
      </c>
      <c r="T69" s="31">
        <f t="shared" si="5"/>
        <v>-0.90092383792689645</v>
      </c>
      <c r="U69" s="31">
        <f t="shared" si="5"/>
        <v>5.040524476698252</v>
      </c>
      <c r="V69" s="31">
        <f t="shared" si="5"/>
        <v>-5.0595044623980669</v>
      </c>
      <c r="W69" s="31">
        <f t="shared" si="5"/>
        <v>-8.1389465570945987</v>
      </c>
      <c r="X69" s="31">
        <f t="shared" si="5"/>
        <v>-4.9730542852566231</v>
      </c>
      <c r="Y69" s="31">
        <f t="shared" si="5"/>
        <v>-8.1869161730086972</v>
      </c>
      <c r="Z69" s="31">
        <f t="shared" si="5"/>
        <v>2.6748502694776874</v>
      </c>
      <c r="AA69" s="31">
        <f t="shared" si="5"/>
        <v>-4.5425936004642438</v>
      </c>
      <c r="AB69" s="31">
        <f t="shared" si="5"/>
        <v>-15.034964799520793</v>
      </c>
      <c r="AC69" s="31">
        <f t="shared" si="5"/>
        <v>17.190042014812775</v>
      </c>
      <c r="AD69" s="31">
        <f t="shared" ref="AD69:AD93" si="7">IFERROR((POWER(AC10/C10,1/27)*100)-100,"--")</f>
        <v>9.692330817067969</v>
      </c>
    </row>
    <row r="70" spans="1:30">
      <c r="A70" s="18" t="s">
        <v>7</v>
      </c>
      <c r="B70" s="18" t="s">
        <v>8</v>
      </c>
      <c r="C70" s="30" t="s">
        <v>57</v>
      </c>
      <c r="D70" s="31">
        <f t="shared" si="6"/>
        <v>27.462811897318943</v>
      </c>
      <c r="E70" s="31">
        <f t="shared" si="5"/>
        <v>25.804338054690263</v>
      </c>
      <c r="F70" s="31">
        <f t="shared" si="5"/>
        <v>15.874724061855531</v>
      </c>
      <c r="G70" s="31">
        <f t="shared" si="5"/>
        <v>9.4841620998397502</v>
      </c>
      <c r="H70" s="31">
        <f t="shared" si="5"/>
        <v>24.945334192496674</v>
      </c>
      <c r="I70" s="31">
        <f t="shared" si="5"/>
        <v>5.3481362635463086</v>
      </c>
      <c r="J70" s="31">
        <f t="shared" si="5"/>
        <v>-0.22857877895205547</v>
      </c>
      <c r="K70" s="31">
        <f t="shared" si="5"/>
        <v>3.3353187264211641</v>
      </c>
      <c r="L70" s="31">
        <f t="shared" si="5"/>
        <v>33.446613691226275</v>
      </c>
      <c r="M70" s="31">
        <f t="shared" si="5"/>
        <v>33.529429643148291</v>
      </c>
      <c r="N70" s="31">
        <f t="shared" si="5"/>
        <v>40.498674761403834</v>
      </c>
      <c r="O70" s="31">
        <f t="shared" si="5"/>
        <v>-10.94558942450594</v>
      </c>
      <c r="P70" s="31">
        <f t="shared" si="5"/>
        <v>17.071295364263904</v>
      </c>
      <c r="Q70" s="31">
        <f t="shared" si="5"/>
        <v>-0.19490291241565671</v>
      </c>
      <c r="R70" s="31">
        <f t="shared" si="5"/>
        <v>18.00032909802438</v>
      </c>
      <c r="S70" s="31">
        <f t="shared" si="5"/>
        <v>-7.7597785096220235</v>
      </c>
      <c r="T70" s="31">
        <f t="shared" si="5"/>
        <v>3.5696754496777885</v>
      </c>
      <c r="U70" s="31">
        <f t="shared" si="5"/>
        <v>-1.7923388310419455</v>
      </c>
      <c r="V70" s="31">
        <f t="shared" si="5"/>
        <v>0.38368488872137618</v>
      </c>
      <c r="W70" s="31">
        <f t="shared" si="5"/>
        <v>-20.203257529480069</v>
      </c>
      <c r="X70" s="31">
        <f t="shared" si="5"/>
        <v>-16.39310018222082</v>
      </c>
      <c r="Y70" s="31">
        <f t="shared" si="5"/>
        <v>-6.130235804983414</v>
      </c>
      <c r="Z70" s="31">
        <f t="shared" si="5"/>
        <v>-4.8002380919910763</v>
      </c>
      <c r="AA70" s="31">
        <f t="shared" si="5"/>
        <v>-5.8434524657748312</v>
      </c>
      <c r="AB70" s="31">
        <f t="shared" si="5"/>
        <v>-69.498711956638431</v>
      </c>
      <c r="AC70" s="31">
        <f t="shared" si="5"/>
        <v>-0.57288346074119545</v>
      </c>
      <c r="AD70" s="31">
        <f t="shared" si="7"/>
        <v>1.1471056768900212</v>
      </c>
    </row>
    <row r="71" spans="1:30">
      <c r="A71" s="18" t="s">
        <v>9</v>
      </c>
      <c r="B71" s="18" t="s">
        <v>10</v>
      </c>
      <c r="C71" s="30" t="s">
        <v>57</v>
      </c>
      <c r="D71" s="31">
        <f t="shared" si="6"/>
        <v>80.451295879029885</v>
      </c>
      <c r="E71" s="31">
        <f t="shared" si="5"/>
        <v>7.6152296920349016</v>
      </c>
      <c r="F71" s="31">
        <f t="shared" si="5"/>
        <v>-1.0507940662339905</v>
      </c>
      <c r="G71" s="31">
        <f t="shared" si="5"/>
        <v>22.492396553595739</v>
      </c>
      <c r="H71" s="31">
        <f t="shared" si="5"/>
        <v>26.207962094524532</v>
      </c>
      <c r="I71" s="31">
        <f t="shared" si="5"/>
        <v>9.3152324722372839</v>
      </c>
      <c r="J71" s="31">
        <f t="shared" si="5"/>
        <v>-13.619391124681684</v>
      </c>
      <c r="K71" s="31">
        <f t="shared" si="5"/>
        <v>-5.266205966401742</v>
      </c>
      <c r="L71" s="31">
        <f t="shared" si="5"/>
        <v>9.5457760860615934</v>
      </c>
      <c r="M71" s="31">
        <f t="shared" si="5"/>
        <v>3.1895686602471045</v>
      </c>
      <c r="N71" s="31">
        <f t="shared" si="5"/>
        <v>12.980449776026532</v>
      </c>
      <c r="O71" s="31">
        <f t="shared" si="5"/>
        <v>-53.028843160913816</v>
      </c>
      <c r="P71" s="31">
        <f t="shared" si="5"/>
        <v>133.14588679786459</v>
      </c>
      <c r="Q71" s="31">
        <f t="shared" si="5"/>
        <v>4.8029459863724071</v>
      </c>
      <c r="R71" s="31">
        <f t="shared" si="5"/>
        <v>13.785000588154645</v>
      </c>
      <c r="S71" s="31">
        <f t="shared" si="5"/>
        <v>1.9266015703079091</v>
      </c>
      <c r="T71" s="31">
        <f t="shared" si="5"/>
        <v>-56.362296218906557</v>
      </c>
      <c r="U71" s="31">
        <f t="shared" si="5"/>
        <v>4.0656229215013013</v>
      </c>
      <c r="V71" s="31">
        <f t="shared" si="5"/>
        <v>19.143757327225842</v>
      </c>
      <c r="W71" s="31">
        <f t="shared" si="5"/>
        <v>14.101706156751817</v>
      </c>
      <c r="X71" s="31">
        <f t="shared" si="5"/>
        <v>27.506912267735203</v>
      </c>
      <c r="Y71" s="31">
        <f t="shared" si="5"/>
        <v>84.149314207293031</v>
      </c>
      <c r="Z71" s="31">
        <f t="shared" si="5"/>
        <v>18.962647908161628</v>
      </c>
      <c r="AA71" s="31">
        <f t="shared" si="5"/>
        <v>-19.061409507747868</v>
      </c>
      <c r="AB71" s="31">
        <f t="shared" si="5"/>
        <v>56.880911336711137</v>
      </c>
      <c r="AC71" s="31">
        <f t="shared" si="5"/>
        <v>20.665063229902529</v>
      </c>
      <c r="AD71" s="31">
        <f t="shared" si="7"/>
        <v>9.6182558305948334</v>
      </c>
    </row>
    <row r="72" spans="1:30">
      <c r="A72" s="18" t="s">
        <v>11</v>
      </c>
      <c r="B72" s="18" t="s">
        <v>12</v>
      </c>
      <c r="C72" s="30" t="s">
        <v>57</v>
      </c>
      <c r="D72" s="31">
        <f t="shared" si="6"/>
        <v>-0.93396180813785179</v>
      </c>
      <c r="E72" s="31">
        <f t="shared" si="5"/>
        <v>30.440855500212706</v>
      </c>
      <c r="F72" s="31">
        <f t="shared" si="5"/>
        <v>7.008883245670944</v>
      </c>
      <c r="G72" s="31">
        <f t="shared" si="5"/>
        <v>42.811427776046088</v>
      </c>
      <c r="H72" s="31">
        <f t="shared" si="5"/>
        <v>31.627393144827977</v>
      </c>
      <c r="I72" s="31">
        <f t="shared" si="5"/>
        <v>-3.5514168733481171</v>
      </c>
      <c r="J72" s="31">
        <f t="shared" si="5"/>
        <v>-5.5275824090056318</v>
      </c>
      <c r="K72" s="31">
        <f t="shared" si="5"/>
        <v>33.044012283969209</v>
      </c>
      <c r="L72" s="31">
        <f t="shared" si="5"/>
        <v>60.867467673809557</v>
      </c>
      <c r="M72" s="31">
        <f t="shared" si="5"/>
        <v>51.199887301187744</v>
      </c>
      <c r="N72" s="31">
        <f t="shared" si="5"/>
        <v>51.113158178188087</v>
      </c>
      <c r="O72" s="31">
        <f t="shared" si="5"/>
        <v>-6.5803783588940519</v>
      </c>
      <c r="P72" s="31">
        <f t="shared" si="5"/>
        <v>10.783436497994842</v>
      </c>
      <c r="Q72" s="31">
        <f t="shared" si="5"/>
        <v>7.9714213673783405</v>
      </c>
      <c r="R72" s="31">
        <f t="shared" si="5"/>
        <v>15.494791745542088</v>
      </c>
      <c r="S72" s="31">
        <f t="shared" si="5"/>
        <v>-13.461116249581536</v>
      </c>
      <c r="T72" s="31">
        <f t="shared" si="5"/>
        <v>1.6013133929766212</v>
      </c>
      <c r="U72" s="31">
        <f t="shared" si="5"/>
        <v>-3.4125121252992159</v>
      </c>
      <c r="V72" s="31">
        <f t="shared" si="5"/>
        <v>2.4962612840482734E-2</v>
      </c>
      <c r="W72" s="31">
        <f t="shared" si="5"/>
        <v>-33.319003406074486</v>
      </c>
      <c r="X72" s="31">
        <f t="shared" si="5"/>
        <v>-11.956097489425403</v>
      </c>
      <c r="Y72" s="31">
        <f t="shared" si="5"/>
        <v>-15.512233440718077</v>
      </c>
      <c r="Z72" s="31">
        <f t="shared" si="5"/>
        <v>-6.5265891952520008</v>
      </c>
      <c r="AA72" s="31">
        <f t="shared" si="5"/>
        <v>-8.943694340800846</v>
      </c>
      <c r="AB72" s="31">
        <f t="shared" si="5"/>
        <v>-88.084560734883226</v>
      </c>
      <c r="AC72" s="31">
        <f t="shared" si="5"/>
        <v>-0.59320478706710844</v>
      </c>
      <c r="AD72" s="31">
        <f t="shared" si="7"/>
        <v>-1.6682715566468858</v>
      </c>
    </row>
    <row r="73" spans="1:30">
      <c r="A73" s="18" t="s">
        <v>13</v>
      </c>
      <c r="B73" s="18" t="s">
        <v>14</v>
      </c>
      <c r="C73" s="30" t="s">
        <v>57</v>
      </c>
      <c r="D73" s="31">
        <f t="shared" si="6"/>
        <v>-5.7398570386234695</v>
      </c>
      <c r="E73" s="31">
        <f t="shared" si="5"/>
        <v>29.043552335548981</v>
      </c>
      <c r="F73" s="31">
        <f t="shared" si="5"/>
        <v>10.124780598327973</v>
      </c>
      <c r="G73" s="31">
        <f t="shared" si="5"/>
        <v>43.009896872480709</v>
      </c>
      <c r="H73" s="31">
        <f t="shared" si="5"/>
        <v>31.942232591407617</v>
      </c>
      <c r="I73" s="31">
        <f t="shared" si="5"/>
        <v>1.3566730451007203</v>
      </c>
      <c r="J73" s="31">
        <f t="shared" si="5"/>
        <v>-7.6699941417542732</v>
      </c>
      <c r="K73" s="31">
        <f t="shared" si="5"/>
        <v>34.118723047750734</v>
      </c>
      <c r="L73" s="31">
        <f t="shared" si="5"/>
        <v>60.596204493849257</v>
      </c>
      <c r="M73" s="31">
        <f t="shared" si="5"/>
        <v>51.0945140473398</v>
      </c>
      <c r="N73" s="31">
        <f t="shared" si="5"/>
        <v>51.138784526254199</v>
      </c>
      <c r="O73" s="31">
        <f t="shared" si="5"/>
        <v>-7.7146102411668238</v>
      </c>
      <c r="P73" s="31">
        <f t="shared" si="5"/>
        <v>18.293429524561049</v>
      </c>
      <c r="Q73" s="31">
        <f t="shared" si="5"/>
        <v>5.3772255170676289</v>
      </c>
      <c r="R73" s="31">
        <f t="shared" si="5"/>
        <v>16.013671393577809</v>
      </c>
      <c r="S73" s="31">
        <f t="shared" si="5"/>
        <v>-12.890731591584142</v>
      </c>
      <c r="T73" s="31">
        <f t="shared" si="5"/>
        <v>0.5163750100548441</v>
      </c>
      <c r="U73" s="31">
        <f t="shared" si="5"/>
        <v>-3.5079506760981332</v>
      </c>
      <c r="V73" s="31">
        <f t="shared" si="5"/>
        <v>-2.4738454414093667</v>
      </c>
      <c r="W73" s="31">
        <f t="shared" si="5"/>
        <v>-34.028991739760357</v>
      </c>
      <c r="X73" s="31">
        <f t="shared" si="5"/>
        <v>-13.565382230530474</v>
      </c>
      <c r="Y73" s="31">
        <f t="shared" si="5"/>
        <v>-15.490921935286991</v>
      </c>
      <c r="Z73" s="31">
        <f t="shared" si="5"/>
        <v>-6.9452252543365347</v>
      </c>
      <c r="AA73" s="31">
        <f t="shared" si="5"/>
        <v>-6.4741297653584127</v>
      </c>
      <c r="AB73" s="31">
        <f t="shared" si="5"/>
        <v>5.6854339198928727</v>
      </c>
      <c r="AC73" s="31">
        <f t="shared" si="5"/>
        <v>22.762834013623817</v>
      </c>
      <c r="AD73" s="31">
        <f t="shared" si="7"/>
        <v>7.4511962560710714</v>
      </c>
    </row>
    <row r="74" spans="1:30">
      <c r="A74" s="18" t="s">
        <v>15</v>
      </c>
      <c r="B74" s="18" t="s">
        <v>16</v>
      </c>
      <c r="C74" s="30" t="s">
        <v>57</v>
      </c>
      <c r="D74" s="31">
        <f t="shared" si="6"/>
        <v>34.62004186728069</v>
      </c>
      <c r="E74" s="31">
        <f t="shared" si="5"/>
        <v>37.300282605612011</v>
      </c>
      <c r="F74" s="31">
        <f t="shared" si="5"/>
        <v>35.765181986545514</v>
      </c>
      <c r="G74" s="31">
        <f t="shared" si="5"/>
        <v>-7.6261037891674448</v>
      </c>
      <c r="H74" s="31">
        <f t="shared" si="5"/>
        <v>3.6013569454401306</v>
      </c>
      <c r="I74" s="31">
        <f t="shared" si="5"/>
        <v>11.971917614400169</v>
      </c>
      <c r="J74" s="31">
        <f t="shared" si="5"/>
        <v>-7.0672177031374588</v>
      </c>
      <c r="K74" s="31">
        <f t="shared" si="5"/>
        <v>28.124434036856343</v>
      </c>
      <c r="L74" s="31">
        <f t="shared" si="5"/>
        <v>46.755788789924537</v>
      </c>
      <c r="M74" s="31">
        <f t="shared" si="5"/>
        <v>-2.2629168332039455</v>
      </c>
      <c r="N74" s="31">
        <f t="shared" si="5"/>
        <v>-15.962619965987116</v>
      </c>
      <c r="O74" s="31">
        <f t="shared" si="5"/>
        <v>24.75437153695006</v>
      </c>
      <c r="P74" s="31">
        <f t="shared" si="5"/>
        <v>37.15888772546154</v>
      </c>
      <c r="Q74" s="31">
        <f t="shared" si="5"/>
        <v>-59.334306237888697</v>
      </c>
      <c r="R74" s="31">
        <f t="shared" si="5"/>
        <v>29.251340713562939</v>
      </c>
      <c r="S74" s="31">
        <f t="shared" si="5"/>
        <v>31.080382049593737</v>
      </c>
      <c r="T74" s="31">
        <f t="shared" si="5"/>
        <v>9.5252955374763388</v>
      </c>
      <c r="U74" s="31">
        <f t="shared" si="5"/>
        <v>20.32556889436438</v>
      </c>
      <c r="V74" s="31">
        <f t="shared" si="5"/>
        <v>13.787498828823345</v>
      </c>
      <c r="W74" s="31">
        <f t="shared" si="5"/>
        <v>0.38755801763090858</v>
      </c>
      <c r="X74" s="31">
        <f t="shared" si="5"/>
        <v>18.14910674852355</v>
      </c>
      <c r="Y74" s="31">
        <f t="shared" si="5"/>
        <v>-10.840453527835422</v>
      </c>
      <c r="Z74" s="31">
        <f t="shared" si="5"/>
        <v>8.4030100577034688</v>
      </c>
      <c r="AA74" s="31">
        <f t="shared" si="5"/>
        <v>7.7523588752558084</v>
      </c>
      <c r="AB74" s="31">
        <f t="shared" si="5"/>
        <v>-22.312273868701212</v>
      </c>
      <c r="AC74" s="31">
        <f t="shared" si="5"/>
        <v>13.85863117929793</v>
      </c>
      <c r="AD74" s="31">
        <f t="shared" si="7"/>
        <v>7.723971818602223</v>
      </c>
    </row>
    <row r="75" spans="1:30">
      <c r="A75" s="18" t="s">
        <v>17</v>
      </c>
      <c r="B75" s="18" t="s">
        <v>18</v>
      </c>
      <c r="C75" s="30" t="s">
        <v>57</v>
      </c>
      <c r="D75" s="31">
        <f t="shared" si="6"/>
        <v>43.146126003936445</v>
      </c>
      <c r="E75" s="31">
        <f t="shared" si="5"/>
        <v>22.363585873883451</v>
      </c>
      <c r="F75" s="31">
        <f t="shared" si="5"/>
        <v>12.016564409894073</v>
      </c>
      <c r="G75" s="31">
        <f t="shared" si="5"/>
        <v>5.9777376695733011</v>
      </c>
      <c r="H75" s="31">
        <f t="shared" si="5"/>
        <v>31.883097265619483</v>
      </c>
      <c r="I75" s="31">
        <f t="shared" si="5"/>
        <v>-12.412040867278989</v>
      </c>
      <c r="J75" s="31">
        <f t="shared" si="5"/>
        <v>-23.466483384199549</v>
      </c>
      <c r="K75" s="31">
        <f t="shared" si="5"/>
        <v>-5.5331724349899361</v>
      </c>
      <c r="L75" s="31">
        <f t="shared" si="5"/>
        <v>15.898407286676147</v>
      </c>
      <c r="M75" s="31">
        <f t="shared" si="5"/>
        <v>2.2350330203021258</v>
      </c>
      <c r="N75" s="31">
        <f t="shared" si="5"/>
        <v>8.3538367930792816</v>
      </c>
      <c r="O75" s="31">
        <f t="shared" si="5"/>
        <v>-21.903220988136468</v>
      </c>
      <c r="P75" s="31">
        <f t="shared" si="5"/>
        <v>-15.462177419584648</v>
      </c>
      <c r="Q75" s="31">
        <f t="shared" si="5"/>
        <v>-32.515117144012834</v>
      </c>
      <c r="R75" s="31">
        <f t="shared" si="5"/>
        <v>30.67613425443534</v>
      </c>
      <c r="S75" s="31">
        <f t="shared" si="5"/>
        <v>0.5072144422772169</v>
      </c>
      <c r="T75" s="31">
        <f t="shared" si="5"/>
        <v>5.065740718073954</v>
      </c>
      <c r="U75" s="31">
        <f t="shared" si="5"/>
        <v>13.467878366256556</v>
      </c>
      <c r="V75" s="31">
        <f t="shared" si="5"/>
        <v>9.8230438824159023</v>
      </c>
      <c r="W75" s="31">
        <f t="shared" si="5"/>
        <v>-7.2085979392919199</v>
      </c>
      <c r="X75" s="31">
        <f t="shared" si="5"/>
        <v>2.1396564211220834</v>
      </c>
      <c r="Y75" s="31">
        <f t="shared" si="5"/>
        <v>8.417666419235232</v>
      </c>
      <c r="Z75" s="31">
        <f t="shared" si="5"/>
        <v>8.2696268839835767</v>
      </c>
      <c r="AA75" s="31">
        <f t="shared" si="5"/>
        <v>6.3057883112455926</v>
      </c>
      <c r="AB75" s="31">
        <f t="shared" si="5"/>
        <v>-9.888450362587875</v>
      </c>
      <c r="AC75" s="31">
        <f t="shared" si="5"/>
        <v>34.885357653707359</v>
      </c>
      <c r="AD75" s="31">
        <f t="shared" si="7"/>
        <v>3.3830965146247109</v>
      </c>
    </row>
    <row r="76" spans="1:30">
      <c r="A76" s="18" t="s">
        <v>19</v>
      </c>
      <c r="B76" s="18" t="s">
        <v>20</v>
      </c>
      <c r="C76" s="30" t="s">
        <v>57</v>
      </c>
      <c r="D76" s="31">
        <f t="shared" si="6"/>
        <v>34.485967993754883</v>
      </c>
      <c r="E76" s="31">
        <f t="shared" si="5"/>
        <v>7.3743578818994564</v>
      </c>
      <c r="F76" s="31">
        <f t="shared" si="5"/>
        <v>22.213351182031388</v>
      </c>
      <c r="G76" s="31">
        <f t="shared" si="5"/>
        <v>30.165158108339739</v>
      </c>
      <c r="H76" s="31">
        <f t="shared" si="5"/>
        <v>37.117512301794989</v>
      </c>
      <c r="I76" s="31">
        <f t="shared" si="5"/>
        <v>-8.5445525050289746</v>
      </c>
      <c r="J76" s="31">
        <f t="shared" si="5"/>
        <v>-11.751123129302982</v>
      </c>
      <c r="K76" s="31">
        <f t="shared" si="5"/>
        <v>-4.0430210596012444</v>
      </c>
      <c r="L76" s="31">
        <f t="shared" si="5"/>
        <v>10.155345835240269</v>
      </c>
      <c r="M76" s="31">
        <f t="shared" si="5"/>
        <v>3.7990050326669689</v>
      </c>
      <c r="N76" s="31">
        <f t="shared" si="5"/>
        <v>10.874028146937491</v>
      </c>
      <c r="O76" s="31">
        <f t="shared" si="5"/>
        <v>3.153048570222964</v>
      </c>
      <c r="P76" s="31">
        <f t="shared" si="5"/>
        <v>-11.263187434742576</v>
      </c>
      <c r="Q76" s="31">
        <f t="shared" si="5"/>
        <v>-26.994170230301592</v>
      </c>
      <c r="R76" s="31">
        <f t="shared" si="5"/>
        <v>29.206185506671687</v>
      </c>
      <c r="S76" s="31">
        <f t="shared" si="5"/>
        <v>5.0245531828224443E-2</v>
      </c>
      <c r="T76" s="31">
        <f t="shared" si="5"/>
        <v>6.4427917879217347</v>
      </c>
      <c r="U76" s="31">
        <f t="shared" si="5"/>
        <v>14.957437592403707</v>
      </c>
      <c r="V76" s="31">
        <f t="shared" si="5"/>
        <v>1.8831542754776507</v>
      </c>
      <c r="W76" s="31">
        <f t="shared" si="5"/>
        <v>-0.84460771069693408</v>
      </c>
      <c r="X76" s="31">
        <f t="shared" si="5"/>
        <v>-0.21656111424069024</v>
      </c>
      <c r="Y76" s="31">
        <f t="shared" si="5"/>
        <v>4.4012389780878465</v>
      </c>
      <c r="Z76" s="31">
        <f t="shared" si="5"/>
        <v>11.878884699720743</v>
      </c>
      <c r="AA76" s="31">
        <f t="shared" si="5"/>
        <v>-0.45493047370713668</v>
      </c>
      <c r="AB76" s="31">
        <f t="shared" si="5"/>
        <v>-10.430597686005186</v>
      </c>
      <c r="AC76" s="31">
        <f t="shared" si="5"/>
        <v>31.254017103908069</v>
      </c>
      <c r="AD76" s="31">
        <f t="shared" si="7"/>
        <v>5.7324956005158754</v>
      </c>
    </row>
    <row r="77" spans="1:30">
      <c r="A77" s="18" t="s">
        <v>21</v>
      </c>
      <c r="B77" s="18" t="s">
        <v>22</v>
      </c>
      <c r="C77" s="30" t="s">
        <v>57</v>
      </c>
      <c r="D77" s="31">
        <f t="shared" si="6"/>
        <v>0.61284810656334798</v>
      </c>
      <c r="E77" s="31">
        <f t="shared" si="5"/>
        <v>16.62693475509127</v>
      </c>
      <c r="F77" s="31">
        <f t="shared" si="5"/>
        <v>17.669501181450627</v>
      </c>
      <c r="G77" s="31">
        <f t="shared" si="5"/>
        <v>7.0136871638594158</v>
      </c>
      <c r="H77" s="31">
        <f t="shared" si="5"/>
        <v>3.3549094163411297</v>
      </c>
      <c r="I77" s="31">
        <f t="shared" si="5"/>
        <v>-8.0622429601841645</v>
      </c>
      <c r="J77" s="31">
        <f t="shared" si="5"/>
        <v>-19.622705407569924</v>
      </c>
      <c r="K77" s="31">
        <f t="shared" si="5"/>
        <v>-6.0254052663589306</v>
      </c>
      <c r="L77" s="31">
        <f t="shared" si="5"/>
        <v>-3.0414084552776615</v>
      </c>
      <c r="M77" s="31">
        <f t="shared" si="5"/>
        <v>26.736509413949278</v>
      </c>
      <c r="N77" s="31">
        <f t="shared" si="5"/>
        <v>-3.2899083519671564</v>
      </c>
      <c r="O77" s="31">
        <f t="shared" si="5"/>
        <v>17.41997758120884</v>
      </c>
      <c r="P77" s="31">
        <f t="shared" si="5"/>
        <v>13.811765168623509</v>
      </c>
      <c r="Q77" s="31">
        <f t="shared" si="5"/>
        <v>-14.828400364171713</v>
      </c>
      <c r="R77" s="31">
        <f t="shared" si="5"/>
        <v>29.248517603632166</v>
      </c>
      <c r="S77" s="31">
        <f t="shared" si="5"/>
        <v>19.916124198680293</v>
      </c>
      <c r="T77" s="31">
        <f t="shared" si="5"/>
        <v>-10.724804807791941</v>
      </c>
      <c r="U77" s="31">
        <f t="shared" si="5"/>
        <v>-14.347094213921736</v>
      </c>
      <c r="V77" s="31">
        <f t="shared" si="5"/>
        <v>13.601538437420245</v>
      </c>
      <c r="W77" s="31">
        <f t="shared" si="5"/>
        <v>8.0343594796787414</v>
      </c>
      <c r="X77" s="31">
        <f t="shared" si="5"/>
        <v>-9.9591935048907203</v>
      </c>
      <c r="Y77" s="31">
        <f t="shared" si="5"/>
        <v>9.3506921993076588</v>
      </c>
      <c r="Z77" s="31">
        <f t="shared" si="5"/>
        <v>4.0075718853917977</v>
      </c>
      <c r="AA77" s="31">
        <f t="shared" si="5"/>
        <v>-17.219033658506447</v>
      </c>
      <c r="AB77" s="31">
        <f t="shared" si="5"/>
        <v>25.577931043247432</v>
      </c>
      <c r="AC77" s="31">
        <f t="shared" si="5"/>
        <v>-4.5869222724515311</v>
      </c>
      <c r="AD77" s="31">
        <f t="shared" si="7"/>
        <v>2.8209889040359997</v>
      </c>
    </row>
    <row r="78" spans="1:30">
      <c r="A78" s="18" t="s">
        <v>23</v>
      </c>
      <c r="B78" s="18" t="s">
        <v>24</v>
      </c>
      <c r="C78" s="30" t="s">
        <v>57</v>
      </c>
      <c r="D78" s="31">
        <f t="shared" si="6"/>
        <v>35.611776775131716</v>
      </c>
      <c r="E78" s="31">
        <f t="shared" si="5"/>
        <v>33.332837821752662</v>
      </c>
      <c r="F78" s="31">
        <f t="shared" si="5"/>
        <v>14.526863684859805</v>
      </c>
      <c r="G78" s="31">
        <f t="shared" si="5"/>
        <v>14.50098521083288</v>
      </c>
      <c r="H78" s="31">
        <f t="shared" si="5"/>
        <v>26.338146957904797</v>
      </c>
      <c r="I78" s="31">
        <f t="shared" si="5"/>
        <v>-11.082243382820494</v>
      </c>
      <c r="J78" s="31">
        <f t="shared" si="5"/>
        <v>-6.6416558193409827</v>
      </c>
      <c r="K78" s="31">
        <f t="shared" si="5"/>
        <v>-0.17898563180821725</v>
      </c>
      <c r="L78" s="31">
        <f t="shared" si="5"/>
        <v>15.080747853775406</v>
      </c>
      <c r="M78" s="31">
        <f t="shared" si="5"/>
        <v>10.751018993706879</v>
      </c>
      <c r="N78" s="31">
        <f t="shared" si="5"/>
        <v>17.098472538792223</v>
      </c>
      <c r="O78" s="31">
        <f t="shared" si="5"/>
        <v>6.6163433638158438</v>
      </c>
      <c r="P78" s="31">
        <f t="shared" si="5"/>
        <v>0.33776039973625416</v>
      </c>
      <c r="Q78" s="31">
        <f t="shared" si="5"/>
        <v>-15.221148997786287</v>
      </c>
      <c r="R78" s="31">
        <f t="shared" si="5"/>
        <v>29.004320608645429</v>
      </c>
      <c r="S78" s="31">
        <f t="shared" si="5"/>
        <v>10.113825532418858</v>
      </c>
      <c r="T78" s="31">
        <f t="shared" si="5"/>
        <v>7.8822133659970746</v>
      </c>
      <c r="U78" s="31">
        <f t="shared" si="5"/>
        <v>2.776926517318131</v>
      </c>
      <c r="V78" s="31">
        <f t="shared" si="5"/>
        <v>7.7204233887501914</v>
      </c>
      <c r="W78" s="31">
        <f t="shared" si="5"/>
        <v>5.1375538129599221</v>
      </c>
      <c r="X78" s="31">
        <f t="shared" si="5"/>
        <v>0.85612199576897297</v>
      </c>
      <c r="Y78" s="31">
        <f t="shared" ref="E78:AC88" si="8">Y19/X19*100-100</f>
        <v>2.3759959579202814</v>
      </c>
      <c r="Z78" s="31">
        <f t="shared" si="8"/>
        <v>2.8466620649431036</v>
      </c>
      <c r="AA78" s="31">
        <f t="shared" si="8"/>
        <v>-2.3528615665164097</v>
      </c>
      <c r="AB78" s="31">
        <f t="shared" si="8"/>
        <v>201.08718267432567</v>
      </c>
      <c r="AC78" s="31">
        <f t="shared" si="8"/>
        <v>25.915920668067784</v>
      </c>
      <c r="AD78" s="31">
        <f t="shared" si="7"/>
        <v>12.414443762874797</v>
      </c>
    </row>
    <row r="79" spans="1:30">
      <c r="A79" s="18" t="s">
        <v>25</v>
      </c>
      <c r="B79" s="18" t="s">
        <v>26</v>
      </c>
      <c r="C79" s="30" t="s">
        <v>57</v>
      </c>
      <c r="D79" s="31">
        <f t="shared" si="6"/>
        <v>-15.491019546601223</v>
      </c>
      <c r="E79" s="31">
        <f t="shared" si="8"/>
        <v>-13.199069746813791</v>
      </c>
      <c r="F79" s="31">
        <f t="shared" si="8"/>
        <v>4.3628402921474247</v>
      </c>
      <c r="G79" s="31">
        <f t="shared" si="8"/>
        <v>141.93765787059743</v>
      </c>
      <c r="H79" s="31">
        <f t="shared" si="8"/>
        <v>-64.713097432087821</v>
      </c>
      <c r="I79" s="31">
        <f t="shared" si="8"/>
        <v>-43.548602622019395</v>
      </c>
      <c r="J79" s="31">
        <f t="shared" si="8"/>
        <v>79.238351746710634</v>
      </c>
      <c r="K79" s="31">
        <f t="shared" si="8"/>
        <v>-47.281591661718913</v>
      </c>
      <c r="L79" s="31">
        <f t="shared" si="8"/>
        <v>42.283210990107364</v>
      </c>
      <c r="M79" s="31">
        <f t="shared" si="8"/>
        <v>5.4289247705264074</v>
      </c>
      <c r="N79" s="31">
        <f t="shared" si="8"/>
        <v>17.820754117947615</v>
      </c>
      <c r="O79" s="31">
        <f t="shared" si="8"/>
        <v>35.023902328201132</v>
      </c>
      <c r="P79" s="31">
        <f t="shared" si="8"/>
        <v>37.161098208699741</v>
      </c>
      <c r="Q79" s="31">
        <f t="shared" si="8"/>
        <v>-8.092364699928055</v>
      </c>
      <c r="R79" s="31">
        <f t="shared" si="8"/>
        <v>70.936184972823469</v>
      </c>
      <c r="S79" s="31">
        <f t="shared" si="8"/>
        <v>-8.926129628432534</v>
      </c>
      <c r="T79" s="31">
        <f t="shared" si="8"/>
        <v>-32.171678826101882</v>
      </c>
      <c r="U79" s="31">
        <f t="shared" si="8"/>
        <v>97.154510158958288</v>
      </c>
      <c r="V79" s="31">
        <f t="shared" si="8"/>
        <v>-31.823160439349508</v>
      </c>
      <c r="W79" s="31">
        <f t="shared" si="8"/>
        <v>-5.1866130985490884</v>
      </c>
      <c r="X79" s="31">
        <f t="shared" si="8"/>
        <v>-18.21003242255567</v>
      </c>
      <c r="Y79" s="31">
        <f t="shared" si="8"/>
        <v>5.6102755259895787</v>
      </c>
      <c r="Z79" s="31">
        <f t="shared" si="8"/>
        <v>45.107292007954783</v>
      </c>
      <c r="AA79" s="31">
        <f t="shared" si="8"/>
        <v>-33.92049841681758</v>
      </c>
      <c r="AB79" s="31">
        <f t="shared" si="8"/>
        <v>2408.5613529566899</v>
      </c>
      <c r="AC79" s="31">
        <f t="shared" si="8"/>
        <v>9.0229548399408657</v>
      </c>
      <c r="AD79" s="31">
        <f t="shared" si="7"/>
        <v>13.692349297557854</v>
      </c>
    </row>
    <row r="80" spans="1:30">
      <c r="A80" s="18" t="s">
        <v>27</v>
      </c>
      <c r="B80" s="18" t="s">
        <v>28</v>
      </c>
      <c r="C80" s="30" t="s">
        <v>57</v>
      </c>
      <c r="D80" s="31">
        <f t="shared" si="6"/>
        <v>22.170803597306517</v>
      </c>
      <c r="E80" s="31">
        <f t="shared" si="8"/>
        <v>15.39575557646215</v>
      </c>
      <c r="F80" s="31">
        <f t="shared" si="8"/>
        <v>19.258053657570784</v>
      </c>
      <c r="G80" s="31">
        <f t="shared" si="8"/>
        <v>10.983994890476851</v>
      </c>
      <c r="H80" s="31">
        <f t="shared" si="8"/>
        <v>15.336303114694132</v>
      </c>
      <c r="I80" s="31">
        <f t="shared" si="8"/>
        <v>7.6989326888584344</v>
      </c>
      <c r="J80" s="31">
        <f t="shared" si="8"/>
        <v>2.4882517751582327</v>
      </c>
      <c r="K80" s="31">
        <f t="shared" si="8"/>
        <v>-1.6285023620909556E-2</v>
      </c>
      <c r="L80" s="31">
        <f t="shared" si="8"/>
        <v>27.355774666517235</v>
      </c>
      <c r="M80" s="31">
        <f t="shared" si="8"/>
        <v>22.343112952925864</v>
      </c>
      <c r="N80" s="31">
        <f t="shared" si="8"/>
        <v>17.407352609121389</v>
      </c>
      <c r="O80" s="31">
        <f t="shared" si="8"/>
        <v>7.2964849525579751</v>
      </c>
      <c r="P80" s="31">
        <f t="shared" si="8"/>
        <v>-3.8106081496107578</v>
      </c>
      <c r="Q80" s="31">
        <f t="shared" si="8"/>
        <v>-26.067827240794585</v>
      </c>
      <c r="R80" s="31">
        <f t="shared" si="8"/>
        <v>55.435328497253096</v>
      </c>
      <c r="S80" s="31">
        <f t="shared" si="8"/>
        <v>8.0599680636364894</v>
      </c>
      <c r="T80" s="31">
        <f t="shared" si="8"/>
        <v>14.730224350224745</v>
      </c>
      <c r="U80" s="31">
        <f t="shared" si="8"/>
        <v>10.865380999078695</v>
      </c>
      <c r="V80" s="31">
        <f t="shared" si="8"/>
        <v>6.4915221687485598</v>
      </c>
      <c r="W80" s="31">
        <f t="shared" si="8"/>
        <v>1.1130014171970117</v>
      </c>
      <c r="X80" s="31">
        <f t="shared" si="8"/>
        <v>4.3951438258402504</v>
      </c>
      <c r="Y80" s="31">
        <f t="shared" si="8"/>
        <v>10.1052314711104</v>
      </c>
      <c r="Z80" s="31">
        <f t="shared" si="8"/>
        <v>4.0661314803691795</v>
      </c>
      <c r="AA80" s="31">
        <f t="shared" si="8"/>
        <v>-2.5108321880234996</v>
      </c>
      <c r="AB80" s="31">
        <f t="shared" si="8"/>
        <v>-9.386721287711822</v>
      </c>
      <c r="AC80" s="31">
        <f t="shared" si="8"/>
        <v>26.307364742896098</v>
      </c>
      <c r="AD80" s="31">
        <f t="shared" si="7"/>
        <v>8.9739310138876078</v>
      </c>
    </row>
    <row r="81" spans="1:34">
      <c r="A81" s="18" t="s">
        <v>29</v>
      </c>
      <c r="B81" s="18" t="s">
        <v>30</v>
      </c>
      <c r="C81" s="30" t="s">
        <v>57</v>
      </c>
      <c r="D81" s="31">
        <f t="shared" si="6"/>
        <v>26.226848226171313</v>
      </c>
      <c r="E81" s="31">
        <f t="shared" si="8"/>
        <v>19.779266669218572</v>
      </c>
      <c r="F81" s="31">
        <f t="shared" si="8"/>
        <v>32.031456048570675</v>
      </c>
      <c r="G81" s="31">
        <f t="shared" si="8"/>
        <v>14.942439877689793</v>
      </c>
      <c r="H81" s="31">
        <f t="shared" si="8"/>
        <v>3.8282670641590357</v>
      </c>
      <c r="I81" s="31">
        <f t="shared" si="8"/>
        <v>-6.7235932477001512</v>
      </c>
      <c r="J81" s="31">
        <f t="shared" si="8"/>
        <v>-9.4472362523600992</v>
      </c>
      <c r="K81" s="31">
        <f t="shared" si="8"/>
        <v>-31.623758719533029</v>
      </c>
      <c r="L81" s="31">
        <f t="shared" si="8"/>
        <v>-9.8409050278171435</v>
      </c>
      <c r="M81" s="31">
        <f t="shared" si="8"/>
        <v>-36.350243795106238</v>
      </c>
      <c r="N81" s="31">
        <f t="shared" si="8"/>
        <v>-37.407276636832407</v>
      </c>
      <c r="O81" s="31">
        <f t="shared" si="8"/>
        <v>-47.333975028451938</v>
      </c>
      <c r="P81" s="31">
        <f t="shared" si="8"/>
        <v>-72.314759202488318</v>
      </c>
      <c r="Q81" s="31">
        <f t="shared" si="8"/>
        <v>-47.844448206149814</v>
      </c>
      <c r="R81" s="31">
        <f t="shared" si="8"/>
        <v>-0.32706603716573568</v>
      </c>
      <c r="S81" s="31">
        <f t="shared" si="8"/>
        <v>-29.473022002107498</v>
      </c>
      <c r="T81" s="31">
        <f t="shared" si="8"/>
        <v>2.1367200700765494</v>
      </c>
      <c r="U81" s="31">
        <f t="shared" si="8"/>
        <v>-44.908700384977841</v>
      </c>
      <c r="V81" s="31">
        <f t="shared" si="8"/>
        <v>-62.72712038203845</v>
      </c>
      <c r="W81" s="31">
        <f t="shared" si="8"/>
        <v>10.884003244864331</v>
      </c>
      <c r="X81" s="31">
        <f t="shared" si="8"/>
        <v>-16.691560131111018</v>
      </c>
      <c r="Y81" s="31">
        <f t="shared" si="8"/>
        <v>-5.815502918186084</v>
      </c>
      <c r="Z81" s="31">
        <f t="shared" si="8"/>
        <v>42.265361832850488</v>
      </c>
      <c r="AA81" s="31">
        <f t="shared" si="8"/>
        <v>-39.896811559499845</v>
      </c>
      <c r="AB81" s="31">
        <f t="shared" si="8"/>
        <v>46.49008775647664</v>
      </c>
      <c r="AC81" s="31">
        <f t="shared" si="8"/>
        <v>-40.715060672197254</v>
      </c>
      <c r="AD81" s="31">
        <f t="shared" si="7"/>
        <v>-18.828668437839852</v>
      </c>
      <c r="AH81" s="2" t="s">
        <v>491</v>
      </c>
    </row>
    <row r="82" spans="1:34">
      <c r="A82" s="18" t="s">
        <v>31</v>
      </c>
      <c r="B82" s="18" t="s">
        <v>32</v>
      </c>
      <c r="C82" s="30" t="s">
        <v>57</v>
      </c>
      <c r="D82" s="31">
        <f t="shared" si="6"/>
        <v>330.98360042985684</v>
      </c>
      <c r="E82" s="31">
        <f t="shared" si="8"/>
        <v>12.937073625516021</v>
      </c>
      <c r="F82" s="31">
        <f t="shared" si="8"/>
        <v>17.223527895283411</v>
      </c>
      <c r="G82" s="31">
        <f t="shared" si="8"/>
        <v>35.872513293558882</v>
      </c>
      <c r="H82" s="31">
        <f t="shared" si="8"/>
        <v>52.576264223472919</v>
      </c>
      <c r="I82" s="31">
        <f t="shared" si="8"/>
        <v>-11.441665084993829</v>
      </c>
      <c r="J82" s="31">
        <f t="shared" si="8"/>
        <v>-17.480882251441415</v>
      </c>
      <c r="K82" s="31">
        <f t="shared" si="8"/>
        <v>3.3547063628065672</v>
      </c>
      <c r="L82" s="31">
        <f t="shared" si="8"/>
        <v>27.216446348751461</v>
      </c>
      <c r="M82" s="31">
        <f t="shared" si="8"/>
        <v>3.7053534870383089</v>
      </c>
      <c r="N82" s="31">
        <f t="shared" si="8"/>
        <v>7.5478719022240313</v>
      </c>
      <c r="O82" s="31">
        <f t="shared" si="8"/>
        <v>-45.6343783281554</v>
      </c>
      <c r="P82" s="31">
        <f t="shared" si="8"/>
        <v>73.420303108980477</v>
      </c>
      <c r="Q82" s="31">
        <f t="shared" si="8"/>
        <v>-11.094869192540216</v>
      </c>
      <c r="R82" s="31">
        <f t="shared" si="8"/>
        <v>36.997611958218613</v>
      </c>
      <c r="S82" s="31">
        <f t="shared" si="8"/>
        <v>16.252814611431774</v>
      </c>
      <c r="T82" s="31">
        <f t="shared" si="8"/>
        <v>-4.6928829038556188</v>
      </c>
      <c r="U82" s="31">
        <f t="shared" si="8"/>
        <v>14.202327055537879</v>
      </c>
      <c r="V82" s="31">
        <f t="shared" si="8"/>
        <v>6.020007051152561</v>
      </c>
      <c r="W82" s="31">
        <f t="shared" si="8"/>
        <v>5.6886667430383682</v>
      </c>
      <c r="X82" s="31">
        <f t="shared" si="8"/>
        <v>9.021641048860829E-3</v>
      </c>
      <c r="Y82" s="31">
        <f t="shared" si="8"/>
        <v>6.8686992698163181</v>
      </c>
      <c r="Z82" s="31">
        <f t="shared" si="8"/>
        <v>14.453206233387505</v>
      </c>
      <c r="AA82" s="31">
        <f t="shared" si="8"/>
        <v>9.9636336916957333</v>
      </c>
      <c r="AB82" s="31">
        <f t="shared" si="8"/>
        <v>-11.632721281558958</v>
      </c>
      <c r="AC82" s="31">
        <f t="shared" si="8"/>
        <v>15.490502920846197</v>
      </c>
      <c r="AD82" s="31">
        <f t="shared" si="7"/>
        <v>13.184808745653086</v>
      </c>
    </row>
    <row r="83" spans="1:34">
      <c r="A83" s="18" t="s">
        <v>33</v>
      </c>
      <c r="B83" s="18" t="s">
        <v>34</v>
      </c>
      <c r="C83" s="30" t="s">
        <v>57</v>
      </c>
      <c r="D83" s="31">
        <f t="shared" si="6"/>
        <v>158.3874857087759</v>
      </c>
      <c r="E83" s="31">
        <f t="shared" si="8"/>
        <v>10.617462708741783</v>
      </c>
      <c r="F83" s="31">
        <f t="shared" si="8"/>
        <v>7.8366312945849188</v>
      </c>
      <c r="G83" s="31">
        <f t="shared" si="8"/>
        <v>15.930876886656378</v>
      </c>
      <c r="H83" s="31">
        <f t="shared" si="8"/>
        <v>19.812218363903028</v>
      </c>
      <c r="I83" s="31">
        <f t="shared" si="8"/>
        <v>6.5093103592719785</v>
      </c>
      <c r="J83" s="31">
        <f t="shared" si="8"/>
        <v>-16.035917033079201</v>
      </c>
      <c r="K83" s="31">
        <f t="shared" si="8"/>
        <v>3.1239503101764967</v>
      </c>
      <c r="L83" s="31">
        <f t="shared" si="8"/>
        <v>28.797249999369399</v>
      </c>
      <c r="M83" s="31">
        <f t="shared" si="8"/>
        <v>4.5124805783965769</v>
      </c>
      <c r="N83" s="31">
        <f t="shared" si="8"/>
        <v>28.663744807689824</v>
      </c>
      <c r="O83" s="31">
        <f t="shared" si="8"/>
        <v>-20.321386051859179</v>
      </c>
      <c r="P83" s="31">
        <f t="shared" si="8"/>
        <v>64.157937349144873</v>
      </c>
      <c r="Q83" s="31">
        <f t="shared" si="8"/>
        <v>-15.662926604914887</v>
      </c>
      <c r="R83" s="31">
        <f t="shared" si="8"/>
        <v>38.677911797994682</v>
      </c>
      <c r="S83" s="31">
        <f t="shared" si="8"/>
        <v>15.462595144799792</v>
      </c>
      <c r="T83" s="31">
        <f t="shared" si="8"/>
        <v>9.3438755027419802</v>
      </c>
      <c r="U83" s="31">
        <f t="shared" si="8"/>
        <v>4.7775702955107135</v>
      </c>
      <c r="V83" s="31">
        <f t="shared" si="8"/>
        <v>-8.8853632812523955</v>
      </c>
      <c r="W83" s="31">
        <f t="shared" si="8"/>
        <v>0.70337382579739938</v>
      </c>
      <c r="X83" s="31">
        <f t="shared" si="8"/>
        <v>9.3294601851526409</v>
      </c>
      <c r="Y83" s="31">
        <f t="shared" si="8"/>
        <v>9.0744081906159124</v>
      </c>
      <c r="Z83" s="31">
        <f t="shared" si="8"/>
        <v>7.5050884585369175</v>
      </c>
      <c r="AA83" s="31">
        <f t="shared" si="8"/>
        <v>-1.3688819540068522</v>
      </c>
      <c r="AB83" s="31">
        <f t="shared" si="8"/>
        <v>-71.912777203612691</v>
      </c>
      <c r="AC83" s="31">
        <f t="shared" si="8"/>
        <v>25.614375200011182</v>
      </c>
      <c r="AD83" s="31">
        <f t="shared" si="7"/>
        <v>6.6336937828913989</v>
      </c>
    </row>
    <row r="84" spans="1:34">
      <c r="A84" s="18" t="s">
        <v>35</v>
      </c>
      <c r="B84" s="18" t="s">
        <v>36</v>
      </c>
      <c r="C84" s="30" t="s">
        <v>57</v>
      </c>
      <c r="D84" s="31">
        <f t="shared" si="6"/>
        <v>139.22096047027992</v>
      </c>
      <c r="E84" s="31">
        <f t="shared" si="8"/>
        <v>31.49002851985145</v>
      </c>
      <c r="F84" s="31">
        <f t="shared" si="8"/>
        <v>10.278860986053971</v>
      </c>
      <c r="G84" s="31">
        <f t="shared" si="8"/>
        <v>38.24490489794249</v>
      </c>
      <c r="H84" s="31">
        <f t="shared" si="8"/>
        <v>31.729406436544707</v>
      </c>
      <c r="I84" s="31">
        <f t="shared" si="8"/>
        <v>31.954636660991753</v>
      </c>
      <c r="J84" s="31">
        <f t="shared" si="8"/>
        <v>10.469549519319258</v>
      </c>
      <c r="K84" s="31">
        <f t="shared" si="8"/>
        <v>12.391975626017057</v>
      </c>
      <c r="L84" s="31">
        <f t="shared" si="8"/>
        <v>17.45206066935927</v>
      </c>
      <c r="M84" s="31">
        <f t="shared" si="8"/>
        <v>-4.6879998639919478</v>
      </c>
      <c r="N84" s="31">
        <f t="shared" si="8"/>
        <v>4.5796853525009027</v>
      </c>
      <c r="O84" s="31">
        <f t="shared" si="8"/>
        <v>-6.47741892635743</v>
      </c>
      <c r="P84" s="31">
        <f t="shared" si="8"/>
        <v>11.191471407334348</v>
      </c>
      <c r="Q84" s="31">
        <f t="shared" si="8"/>
        <v>-5.5905780674566472</v>
      </c>
      <c r="R84" s="31">
        <f t="shared" si="8"/>
        <v>33.227854401382558</v>
      </c>
      <c r="S84" s="31">
        <f t="shared" si="8"/>
        <v>5.066939864466562</v>
      </c>
      <c r="T84" s="31">
        <f t="shared" si="8"/>
        <v>6.2765230482489756</v>
      </c>
      <c r="U84" s="31">
        <f t="shared" si="8"/>
        <v>2.6297695657555806</v>
      </c>
      <c r="V84" s="31">
        <f t="shared" si="8"/>
        <v>1.3846011905394278</v>
      </c>
      <c r="W84" s="31">
        <f t="shared" si="8"/>
        <v>2.9276160614685693</v>
      </c>
      <c r="X84" s="31">
        <f t="shared" si="8"/>
        <v>2.9742080439746985</v>
      </c>
      <c r="Y84" s="31">
        <f t="shared" si="8"/>
        <v>-2.8034130424812389</v>
      </c>
      <c r="Z84" s="31">
        <f t="shared" si="8"/>
        <v>17.130004283710292</v>
      </c>
      <c r="AA84" s="31">
        <f t="shared" si="8"/>
        <v>3.3875039817668409</v>
      </c>
      <c r="AB84" s="31">
        <f t="shared" si="8"/>
        <v>-8.4361984025815531</v>
      </c>
      <c r="AC84" s="31">
        <f t="shared" si="8"/>
        <v>15.631671674589882</v>
      </c>
      <c r="AD84" s="31">
        <f t="shared" si="7"/>
        <v>12.546555499624006</v>
      </c>
    </row>
    <row r="85" spans="1:34">
      <c r="A85" s="18" t="s">
        <v>37</v>
      </c>
      <c r="B85" s="18" t="s">
        <v>38</v>
      </c>
      <c r="C85" s="30" t="s">
        <v>57</v>
      </c>
      <c r="D85" s="31">
        <f t="shared" si="6"/>
        <v>27.633895540770808</v>
      </c>
      <c r="E85" s="31">
        <f t="shared" si="8"/>
        <v>27.766617125313815</v>
      </c>
      <c r="F85" s="31">
        <f t="shared" si="8"/>
        <v>10.499662301322672</v>
      </c>
      <c r="G85" s="31">
        <f t="shared" si="8"/>
        <v>19.422405460132808</v>
      </c>
      <c r="H85" s="31">
        <f t="shared" si="8"/>
        <v>25.444406517159024</v>
      </c>
      <c r="I85" s="31">
        <f t="shared" si="8"/>
        <v>-14.531628286136637</v>
      </c>
      <c r="J85" s="31">
        <f t="shared" si="8"/>
        <v>-2.0087621772731268</v>
      </c>
      <c r="K85" s="31">
        <f t="shared" si="8"/>
        <v>11.61783382502388</v>
      </c>
      <c r="L85" s="31">
        <f t="shared" si="8"/>
        <v>9.1715574799553252</v>
      </c>
      <c r="M85" s="31">
        <f t="shared" si="8"/>
        <v>-12.974516133600318</v>
      </c>
      <c r="N85" s="31">
        <f t="shared" si="8"/>
        <v>20.290470010186311</v>
      </c>
      <c r="O85" s="31">
        <f t="shared" si="8"/>
        <v>-21.211992981353063</v>
      </c>
      <c r="P85" s="31">
        <f t="shared" si="8"/>
        <v>-33.868233235959721</v>
      </c>
      <c r="Q85" s="31">
        <f t="shared" si="8"/>
        <v>-28.359848621184909</v>
      </c>
      <c r="R85" s="31">
        <f t="shared" si="8"/>
        <v>-8.2382364111282129</v>
      </c>
      <c r="S85" s="31">
        <f t="shared" si="8"/>
        <v>-5.5884459198133385</v>
      </c>
      <c r="T85" s="31">
        <f t="shared" si="8"/>
        <v>-12.599293600080046</v>
      </c>
      <c r="U85" s="31">
        <f t="shared" si="8"/>
        <v>-29.23796067936766</v>
      </c>
      <c r="V85" s="31">
        <f t="shared" si="8"/>
        <v>-26.580069596009963</v>
      </c>
      <c r="W85" s="31">
        <f t="shared" si="8"/>
        <v>-1.731589135563766</v>
      </c>
      <c r="X85" s="31">
        <f t="shared" si="8"/>
        <v>-13.621189917417837</v>
      </c>
      <c r="Y85" s="31">
        <f t="shared" si="8"/>
        <v>-6.9789674847498304</v>
      </c>
      <c r="Z85" s="31">
        <f t="shared" si="8"/>
        <v>1.9824167678584388</v>
      </c>
      <c r="AA85" s="31">
        <f t="shared" si="8"/>
        <v>-39.373186734836665</v>
      </c>
      <c r="AB85" s="31">
        <f t="shared" si="8"/>
        <v>141.88580033624655</v>
      </c>
      <c r="AC85" s="31">
        <f t="shared" si="8"/>
        <v>-13.011732947770014</v>
      </c>
      <c r="AD85" s="31">
        <f t="shared" si="7"/>
        <v>-3.035858657425365</v>
      </c>
    </row>
    <row r="86" spans="1:34">
      <c r="A86" s="18" t="s">
        <v>39</v>
      </c>
      <c r="B86" s="18" t="s">
        <v>40</v>
      </c>
      <c r="C86" s="30" t="s">
        <v>57</v>
      </c>
      <c r="D86" s="31">
        <f t="shared" si="6"/>
        <v>196.32641369834056</v>
      </c>
      <c r="E86" s="31">
        <f t="shared" si="8"/>
        <v>-42.617141545333936</v>
      </c>
      <c r="F86" s="31">
        <f t="shared" si="8"/>
        <v>13.770836159019467</v>
      </c>
      <c r="G86" s="31">
        <f t="shared" si="8"/>
        <v>22.887359024252206</v>
      </c>
      <c r="H86" s="31">
        <f t="shared" si="8"/>
        <v>58.175188466041448</v>
      </c>
      <c r="I86" s="31">
        <f t="shared" si="8"/>
        <v>-3.6576752901436009</v>
      </c>
      <c r="J86" s="31">
        <f t="shared" si="8"/>
        <v>-35.902995306699793</v>
      </c>
      <c r="K86" s="31">
        <f t="shared" si="8"/>
        <v>-5.9640119911477569</v>
      </c>
      <c r="L86" s="31">
        <f t="shared" si="8"/>
        <v>49.276875605599713</v>
      </c>
      <c r="M86" s="31">
        <f t="shared" si="8"/>
        <v>57.586224493208078</v>
      </c>
      <c r="N86" s="31">
        <f t="shared" si="8"/>
        <v>24.217343736333447</v>
      </c>
      <c r="O86" s="31">
        <f t="shared" si="8"/>
        <v>-17.138477245539278</v>
      </c>
      <c r="P86" s="31">
        <f t="shared" si="8"/>
        <v>10.511030618072326</v>
      </c>
      <c r="Q86" s="31">
        <f t="shared" si="8"/>
        <v>-23.310293883011923</v>
      </c>
      <c r="R86" s="31">
        <f t="shared" si="8"/>
        <v>20.434341528338791</v>
      </c>
      <c r="S86" s="31">
        <f t="shared" si="8"/>
        <v>32.331733200414817</v>
      </c>
      <c r="T86" s="31">
        <f t="shared" si="8"/>
        <v>3.5562021236992223</v>
      </c>
      <c r="U86" s="31">
        <f t="shared" si="8"/>
        <v>10.705106342073492</v>
      </c>
      <c r="V86" s="31">
        <f t="shared" si="8"/>
        <v>15.711589026931279</v>
      </c>
      <c r="W86" s="31">
        <f t="shared" si="8"/>
        <v>13.041629826351624</v>
      </c>
      <c r="X86" s="31">
        <f t="shared" si="8"/>
        <v>11.03920361345898</v>
      </c>
      <c r="Y86" s="31">
        <f t="shared" si="8"/>
        <v>-2.2017981603197541</v>
      </c>
      <c r="Z86" s="31">
        <f t="shared" si="8"/>
        <v>19.211990578105542</v>
      </c>
      <c r="AA86" s="31">
        <f t="shared" si="8"/>
        <v>-2.8468598017124123</v>
      </c>
      <c r="AB86" s="31">
        <f t="shared" si="8"/>
        <v>6.9446465865083695</v>
      </c>
      <c r="AC86" s="31">
        <f t="shared" si="8"/>
        <v>68.862538231011342</v>
      </c>
      <c r="AD86" s="31">
        <f t="shared" si="7"/>
        <v>12.547004402491879</v>
      </c>
    </row>
    <row r="87" spans="1:34">
      <c r="A87" s="18" t="s">
        <v>41</v>
      </c>
      <c r="B87" s="18" t="s">
        <v>42</v>
      </c>
      <c r="C87" s="30" t="s">
        <v>57</v>
      </c>
      <c r="D87" s="31">
        <f t="shared" si="6"/>
        <v>25.125114430351985</v>
      </c>
      <c r="E87" s="31">
        <f t="shared" si="8"/>
        <v>29.544990858008418</v>
      </c>
      <c r="F87" s="31">
        <f t="shared" si="8"/>
        <v>16.079491034962018</v>
      </c>
      <c r="G87" s="31">
        <f t="shared" si="8"/>
        <v>92.6033108159113</v>
      </c>
      <c r="H87" s="31">
        <f t="shared" si="8"/>
        <v>33.507574176895616</v>
      </c>
      <c r="I87" s="31">
        <f t="shared" si="8"/>
        <v>-8.8227646816273193</v>
      </c>
      <c r="J87" s="31">
        <f t="shared" si="8"/>
        <v>30.267924683091621</v>
      </c>
      <c r="K87" s="31">
        <f t="shared" si="8"/>
        <v>2.4318476933744364</v>
      </c>
      <c r="L87" s="31">
        <f t="shared" si="8"/>
        <v>68.796352685657638</v>
      </c>
      <c r="M87" s="31">
        <f t="shared" si="8"/>
        <v>25.217035969173949</v>
      </c>
      <c r="N87" s="31">
        <f t="shared" si="8"/>
        <v>148.73791059570149</v>
      </c>
      <c r="O87" s="31">
        <f t="shared" si="8"/>
        <v>65.344240769105085</v>
      </c>
      <c r="P87" s="31">
        <f t="shared" si="8"/>
        <v>-9.5631260603973516</v>
      </c>
      <c r="Q87" s="31">
        <f t="shared" si="8"/>
        <v>-51.071545805816285</v>
      </c>
      <c r="R87" s="31">
        <f t="shared" si="8"/>
        <v>26.832347218376043</v>
      </c>
      <c r="S87" s="31">
        <f t="shared" si="8"/>
        <v>5.7060461429015561</v>
      </c>
      <c r="T87" s="31">
        <f t="shared" si="8"/>
        <v>-2.5633480432171325</v>
      </c>
      <c r="U87" s="31">
        <f t="shared" si="8"/>
        <v>0.48722252771796093</v>
      </c>
      <c r="V87" s="31">
        <f t="shared" si="8"/>
        <v>-1.6289627798651054</v>
      </c>
      <c r="W87" s="31">
        <f t="shared" si="8"/>
        <v>41.943098131694967</v>
      </c>
      <c r="X87" s="31">
        <f t="shared" si="8"/>
        <v>-13.552995428859944</v>
      </c>
      <c r="Y87" s="31">
        <f t="shared" si="8"/>
        <v>5.611929822265239</v>
      </c>
      <c r="Z87" s="31">
        <f t="shared" si="8"/>
        <v>-12.133786098294991</v>
      </c>
      <c r="AA87" s="31">
        <f t="shared" si="8"/>
        <v>0.81776608795401273</v>
      </c>
      <c r="AB87" s="31">
        <f t="shared" si="8"/>
        <v>8.0840425743903097</v>
      </c>
      <c r="AC87" s="31">
        <f t="shared" si="8"/>
        <v>81.143601944162668</v>
      </c>
      <c r="AD87" s="31">
        <f t="shared" si="7"/>
        <v>16.767214304218086</v>
      </c>
    </row>
    <row r="88" spans="1:34">
      <c r="A88" s="18" t="s">
        <v>43</v>
      </c>
      <c r="B88" s="18" t="s">
        <v>44</v>
      </c>
      <c r="C88" s="30" t="s">
        <v>57</v>
      </c>
      <c r="D88" s="31">
        <f t="shared" si="6"/>
        <v>13.545033824793677</v>
      </c>
      <c r="E88" s="31">
        <f t="shared" si="8"/>
        <v>44.844641748098582</v>
      </c>
      <c r="F88" s="31">
        <f t="shared" si="8"/>
        <v>4.073302054449158</v>
      </c>
      <c r="G88" s="31">
        <f t="shared" si="8"/>
        <v>-16.515393801364525</v>
      </c>
      <c r="H88" s="31">
        <f t="shared" si="8"/>
        <v>13.072757297472791</v>
      </c>
      <c r="I88" s="31">
        <f t="shared" si="8"/>
        <v>25.489275922218482</v>
      </c>
      <c r="J88" s="31">
        <f t="shared" si="8"/>
        <v>-20.82115279372789</v>
      </c>
      <c r="K88" s="31">
        <f t="shared" si="8"/>
        <v>-28.411266988094425</v>
      </c>
      <c r="L88" s="31">
        <f t="shared" si="8"/>
        <v>-1.2050660092900074</v>
      </c>
      <c r="M88" s="31">
        <f t="shared" si="8"/>
        <v>12.901408065200485</v>
      </c>
      <c r="N88" s="31">
        <f t="shared" si="8"/>
        <v>4.3056343037412432</v>
      </c>
      <c r="O88" s="31">
        <f t="shared" si="8"/>
        <v>-3.3955820925563529</v>
      </c>
      <c r="P88" s="31">
        <f t="shared" si="8"/>
        <v>401.35799428811652</v>
      </c>
      <c r="Q88" s="31">
        <f t="shared" si="8"/>
        <v>-22.122619047504813</v>
      </c>
      <c r="R88" s="31">
        <f t="shared" si="8"/>
        <v>20.58008574110363</v>
      </c>
      <c r="S88" s="31">
        <f t="shared" si="8"/>
        <v>-5.2530295499226867</v>
      </c>
      <c r="T88" s="31">
        <f t="shared" si="8"/>
        <v>-7.3379007777451903</v>
      </c>
      <c r="U88" s="31">
        <f t="shared" si="8"/>
        <v>-2.5349729065808901</v>
      </c>
      <c r="V88" s="31">
        <f t="shared" si="8"/>
        <v>4.0303718365998265</v>
      </c>
      <c r="W88" s="31">
        <f t="shared" si="8"/>
        <v>5.6086875505854721</v>
      </c>
      <c r="X88" s="31">
        <f t="shared" si="8"/>
        <v>-16.120876459133797</v>
      </c>
      <c r="Y88" s="31">
        <f t="shared" si="8"/>
        <v>-5.6757800975533996</v>
      </c>
      <c r="Z88" s="31">
        <f t="shared" si="8"/>
        <v>6.1370525106377585</v>
      </c>
      <c r="AA88" s="31">
        <f t="shared" si="8"/>
        <v>10.00156325033268</v>
      </c>
      <c r="AB88" s="31">
        <f t="shared" si="8"/>
        <v>-75.902605828523065</v>
      </c>
      <c r="AC88" s="31">
        <f t="shared" si="8"/>
        <v>-14.649845893151678</v>
      </c>
      <c r="AD88" s="31">
        <f t="shared" si="7"/>
        <v>0.30664367947285598</v>
      </c>
    </row>
    <row r="89" spans="1:34">
      <c r="A89" s="18" t="s">
        <v>45</v>
      </c>
      <c r="B89" s="18" t="s">
        <v>46</v>
      </c>
      <c r="C89" s="30" t="s">
        <v>57</v>
      </c>
      <c r="D89" s="31">
        <f t="shared" si="6"/>
        <v>28.719946637734466</v>
      </c>
      <c r="E89" s="31">
        <f t="shared" ref="E89:AC93" si="9">E30/D30*100-100</f>
        <v>27.62058429604582</v>
      </c>
      <c r="F89" s="31">
        <f t="shared" si="9"/>
        <v>11.616953261994439</v>
      </c>
      <c r="G89" s="31">
        <f t="shared" si="9"/>
        <v>41.538735974736795</v>
      </c>
      <c r="H89" s="31">
        <f t="shared" si="9"/>
        <v>21.906002033686505</v>
      </c>
      <c r="I89" s="31">
        <f t="shared" si="9"/>
        <v>5.6488932150402889</v>
      </c>
      <c r="J89" s="31">
        <f t="shared" si="9"/>
        <v>12.296324261303056</v>
      </c>
      <c r="K89" s="31">
        <f t="shared" si="9"/>
        <v>29.784570228210896</v>
      </c>
      <c r="L89" s="31">
        <f t="shared" si="9"/>
        <v>8.1373638771169823</v>
      </c>
      <c r="M89" s="31">
        <f t="shared" si="9"/>
        <v>21.322710587144499</v>
      </c>
      <c r="N89" s="31">
        <f t="shared" si="9"/>
        <v>13.804116577587862</v>
      </c>
      <c r="O89" s="31">
        <f t="shared" si="9"/>
        <v>-0.45105951059743177</v>
      </c>
      <c r="P89" s="31">
        <f t="shared" si="9"/>
        <v>11.277899689533626</v>
      </c>
      <c r="Q89" s="31">
        <f t="shared" si="9"/>
        <v>1.8250742665858439</v>
      </c>
      <c r="R89" s="31">
        <f t="shared" si="9"/>
        <v>12.358153831658299</v>
      </c>
      <c r="S89" s="31">
        <f t="shared" si="9"/>
        <v>7.9425265373004095</v>
      </c>
      <c r="T89" s="31">
        <f t="shared" si="9"/>
        <v>3.4470861375232289</v>
      </c>
      <c r="U89" s="31">
        <f t="shared" si="9"/>
        <v>9.3736430615203119</v>
      </c>
      <c r="V89" s="31">
        <f t="shared" si="9"/>
        <v>5.14061960152344</v>
      </c>
      <c r="W89" s="31">
        <f t="shared" si="9"/>
        <v>6.9890558928995574</v>
      </c>
      <c r="X89" s="31">
        <f t="shared" si="9"/>
        <v>8.1653511868112929</v>
      </c>
      <c r="Y89" s="31">
        <f t="shared" si="9"/>
        <v>0.42342594108700382</v>
      </c>
      <c r="Z89" s="31">
        <f t="shared" si="9"/>
        <v>6.5064941724739782</v>
      </c>
      <c r="AA89" s="31">
        <f t="shared" si="9"/>
        <v>4.6467219353600058</v>
      </c>
      <c r="AB89" s="31">
        <f t="shared" si="9"/>
        <v>3.1607820450245754</v>
      </c>
      <c r="AC89" s="31">
        <f t="shared" si="9"/>
        <v>4.7576404812961499</v>
      </c>
      <c r="AD89" s="31">
        <f t="shared" si="7"/>
        <v>10.958069671205635</v>
      </c>
    </row>
    <row r="90" spans="1:34">
      <c r="A90" s="18" t="s">
        <v>47</v>
      </c>
      <c r="B90" s="18" t="s">
        <v>48</v>
      </c>
      <c r="C90" s="30" t="s">
        <v>57</v>
      </c>
      <c r="D90" s="31">
        <f t="shared" si="6"/>
        <v>26.567628684126717</v>
      </c>
      <c r="E90" s="31">
        <f t="shared" si="9"/>
        <v>21.569783761320366</v>
      </c>
      <c r="F90" s="31">
        <f t="shared" si="9"/>
        <v>15.203968085082593</v>
      </c>
      <c r="G90" s="31">
        <f t="shared" si="9"/>
        <v>1.7104650082171844</v>
      </c>
      <c r="H90" s="31">
        <f t="shared" si="9"/>
        <v>12.466759094663146</v>
      </c>
      <c r="I90" s="31">
        <f t="shared" si="9"/>
        <v>15.645923685176854</v>
      </c>
      <c r="J90" s="31">
        <f t="shared" si="9"/>
        <v>1.7148545319418957</v>
      </c>
      <c r="K90" s="31">
        <f t="shared" si="9"/>
        <v>51.890509429905961</v>
      </c>
      <c r="L90" s="31">
        <f t="shared" si="9"/>
        <v>-24.651584667623922</v>
      </c>
      <c r="M90" s="31">
        <f t="shared" si="9"/>
        <v>-2.5102410003392919</v>
      </c>
      <c r="N90" s="31">
        <f t="shared" si="9"/>
        <v>23.860248561580491</v>
      </c>
      <c r="O90" s="31">
        <f t="shared" si="9"/>
        <v>8.7377897512944429</v>
      </c>
      <c r="P90" s="31">
        <f t="shared" si="9"/>
        <v>6.3383183644507568</v>
      </c>
      <c r="Q90" s="31">
        <f t="shared" si="9"/>
        <v>-31.325344965236383</v>
      </c>
      <c r="R90" s="31">
        <f t="shared" si="9"/>
        <v>32.592361941217007</v>
      </c>
      <c r="S90" s="31">
        <f t="shared" si="9"/>
        <v>34.336096916978732</v>
      </c>
      <c r="T90" s="31">
        <f t="shared" si="9"/>
        <v>-8.2411901561073364E-2</v>
      </c>
      <c r="U90" s="31">
        <f t="shared" si="9"/>
        <v>-0.19848451312861926</v>
      </c>
      <c r="V90" s="31">
        <f t="shared" si="9"/>
        <v>5.3611817008601292E-2</v>
      </c>
      <c r="W90" s="31">
        <f t="shared" si="9"/>
        <v>0.46179784829629966</v>
      </c>
      <c r="X90" s="31">
        <f t="shared" si="9"/>
        <v>-6.9732104404999831</v>
      </c>
      <c r="Y90" s="31">
        <f t="shared" si="9"/>
        <v>-2.354882562225896</v>
      </c>
      <c r="Z90" s="31">
        <f t="shared" si="9"/>
        <v>5.4231667257415523</v>
      </c>
      <c r="AA90" s="31">
        <f t="shared" si="9"/>
        <v>-8.0825927302683169</v>
      </c>
      <c r="AB90" s="31">
        <f t="shared" si="9"/>
        <v>-26.407946876314412</v>
      </c>
      <c r="AC90" s="31">
        <f t="shared" si="9"/>
        <v>27.268898230667361</v>
      </c>
      <c r="AD90" s="31">
        <f t="shared" si="7"/>
        <v>5.1222219277804868</v>
      </c>
    </row>
    <row r="91" spans="1:34">
      <c r="A91" s="18" t="s">
        <v>49</v>
      </c>
      <c r="B91" s="18" t="s">
        <v>50</v>
      </c>
      <c r="C91" s="30" t="s">
        <v>57</v>
      </c>
      <c r="D91" s="31">
        <f t="shared" si="6"/>
        <v>27.27666017905797</v>
      </c>
      <c r="E91" s="31">
        <f t="shared" si="9"/>
        <v>18.695822484093071</v>
      </c>
      <c r="F91" s="31">
        <f t="shared" si="9"/>
        <v>10.404417968505726</v>
      </c>
      <c r="G91" s="31">
        <f t="shared" si="9"/>
        <v>25.983276160856803</v>
      </c>
      <c r="H91" s="31">
        <f t="shared" si="9"/>
        <v>-7.1935677179714901</v>
      </c>
      <c r="I91" s="31">
        <f t="shared" si="9"/>
        <v>-11.876884745141766</v>
      </c>
      <c r="J91" s="31">
        <f t="shared" si="9"/>
        <v>3.3702419803434793</v>
      </c>
      <c r="K91" s="31">
        <f t="shared" si="9"/>
        <v>-0.44778537610305591</v>
      </c>
      <c r="L91" s="31">
        <f t="shared" si="9"/>
        <v>6.6028916742617128</v>
      </c>
      <c r="M91" s="31">
        <f t="shared" si="9"/>
        <v>6.7974716470646115</v>
      </c>
      <c r="N91" s="31">
        <f t="shared" si="9"/>
        <v>16.386851616833013</v>
      </c>
      <c r="O91" s="31">
        <f t="shared" si="9"/>
        <v>5.8565775502691793</v>
      </c>
      <c r="P91" s="31">
        <f t="shared" si="9"/>
        <v>-1.5010096025025916</v>
      </c>
      <c r="Q91" s="31">
        <f t="shared" si="9"/>
        <v>-22.045750956745437</v>
      </c>
      <c r="R91" s="31">
        <f t="shared" si="9"/>
        <v>21.497013966974805</v>
      </c>
      <c r="S91" s="31">
        <f t="shared" si="9"/>
        <v>25.707861046097435</v>
      </c>
      <c r="T91" s="31">
        <f t="shared" si="9"/>
        <v>13.575699624122706</v>
      </c>
      <c r="U91" s="31">
        <f t="shared" si="9"/>
        <v>-9.5900709618424287</v>
      </c>
      <c r="V91" s="31">
        <f t="shared" si="9"/>
        <v>3.9634572796082495</v>
      </c>
      <c r="W91" s="31">
        <f t="shared" si="9"/>
        <v>5.4021359534957867</v>
      </c>
      <c r="X91" s="31">
        <f t="shared" si="9"/>
        <v>-12.630229455571694</v>
      </c>
      <c r="Y91" s="31">
        <f t="shared" si="9"/>
        <v>2.1786837990336068</v>
      </c>
      <c r="Z91" s="31">
        <f t="shared" si="9"/>
        <v>5.0098545993518542</v>
      </c>
      <c r="AA91" s="31">
        <f t="shared" si="9"/>
        <v>-3.9569028508888806</v>
      </c>
      <c r="AB91" s="31">
        <f t="shared" si="9"/>
        <v>-19.876146156036569</v>
      </c>
      <c r="AC91" s="31">
        <f t="shared" si="9"/>
        <v>8.456701165233909</v>
      </c>
      <c r="AD91" s="31">
        <f t="shared" si="7"/>
        <v>3.5443845497166819</v>
      </c>
    </row>
    <row r="92" spans="1:34">
      <c r="A92" s="18" t="s">
        <v>51</v>
      </c>
      <c r="B92" s="18" t="s">
        <v>52</v>
      </c>
      <c r="C92" s="30" t="s">
        <v>57</v>
      </c>
      <c r="D92" s="31">
        <f t="shared" si="6"/>
        <v>37.421098624902868</v>
      </c>
      <c r="E92" s="31">
        <f t="shared" si="9"/>
        <v>16.676923628865595</v>
      </c>
      <c r="F92" s="31">
        <f t="shared" si="9"/>
        <v>14.556069958407832</v>
      </c>
      <c r="G92" s="31">
        <f t="shared" si="9"/>
        <v>8.4665157404092923</v>
      </c>
      <c r="H92" s="31">
        <f t="shared" si="9"/>
        <v>12.341385192598466</v>
      </c>
      <c r="I92" s="31">
        <f t="shared" si="9"/>
        <v>-2.2727964641962615</v>
      </c>
      <c r="J92" s="31">
        <f t="shared" si="9"/>
        <v>7.8315246739568067</v>
      </c>
      <c r="K92" s="31">
        <f t="shared" si="9"/>
        <v>2.8383509673134455</v>
      </c>
      <c r="L92" s="31">
        <f t="shared" si="9"/>
        <v>5.8609747219879011</v>
      </c>
      <c r="M92" s="31">
        <f t="shared" si="9"/>
        <v>14.410727756956291</v>
      </c>
      <c r="N92" s="31">
        <f t="shared" si="9"/>
        <v>10.169946742607323</v>
      </c>
      <c r="O92" s="31">
        <f t="shared" si="9"/>
        <v>8.1378075259189444</v>
      </c>
      <c r="P92" s="31">
        <f t="shared" si="9"/>
        <v>6.1054040422340705</v>
      </c>
      <c r="Q92" s="31">
        <f t="shared" si="9"/>
        <v>-19.947461299257142</v>
      </c>
      <c r="R92" s="31">
        <f t="shared" si="9"/>
        <v>18.068393088186568</v>
      </c>
      <c r="S92" s="31">
        <f t="shared" si="9"/>
        <v>14.343343655030409</v>
      </c>
      <c r="T92" s="31">
        <f t="shared" si="9"/>
        <v>12.142045718378498</v>
      </c>
      <c r="U92" s="31">
        <f t="shared" si="9"/>
        <v>8.0804837449963713</v>
      </c>
      <c r="V92" s="31">
        <f t="shared" si="9"/>
        <v>5.7272314723044957</v>
      </c>
      <c r="W92" s="31">
        <f t="shared" si="9"/>
        <v>1.484384756556878</v>
      </c>
      <c r="X92" s="31">
        <f t="shared" si="9"/>
        <v>-0.61684971024618562</v>
      </c>
      <c r="Y92" s="31">
        <f t="shared" si="9"/>
        <v>5.677728012481893</v>
      </c>
      <c r="Z92" s="31">
        <f t="shared" si="9"/>
        <v>5.9282384305836047</v>
      </c>
      <c r="AA92" s="31">
        <f t="shared" si="9"/>
        <v>-3.4465456622982344</v>
      </c>
      <c r="AB92" s="31">
        <f t="shared" si="9"/>
        <v>-11.689737645450521</v>
      </c>
      <c r="AC92" s="31">
        <f t="shared" si="9"/>
        <v>10.04822871547735</v>
      </c>
      <c r="AD92" s="31">
        <f t="shared" si="7"/>
        <v>6.4803948499646253</v>
      </c>
    </row>
    <row r="93" spans="1:34">
      <c r="B93" s="18" t="s">
        <v>53</v>
      </c>
      <c r="C93" s="30" t="s">
        <v>57</v>
      </c>
      <c r="D93" s="31">
        <f t="shared" si="6"/>
        <v>59.31133858798168</v>
      </c>
      <c r="E93" s="31">
        <f t="shared" si="9"/>
        <v>23.858067974085742</v>
      </c>
      <c r="F93" s="31">
        <f t="shared" si="9"/>
        <v>15.663618074926816</v>
      </c>
      <c r="G93" s="31">
        <f t="shared" si="9"/>
        <v>23.53289769361146</v>
      </c>
      <c r="H93" s="31">
        <f t="shared" si="9"/>
        <v>30.981907116017624</v>
      </c>
      <c r="I93" s="31">
        <f t="shared" si="9"/>
        <v>0.63177601408300177</v>
      </c>
      <c r="J93" s="31">
        <f t="shared" si="9"/>
        <v>-7.2479785903449567</v>
      </c>
      <c r="K93" s="31">
        <f t="shared" si="9"/>
        <v>6.0829085440971653</v>
      </c>
      <c r="L93" s="31">
        <f t="shared" si="9"/>
        <v>26.090849101669562</v>
      </c>
      <c r="M93" s="31">
        <f t="shared" si="9"/>
        <v>14.94867417261878</v>
      </c>
      <c r="N93" s="31">
        <f t="shared" si="9"/>
        <v>27.921195071582702</v>
      </c>
      <c r="O93" s="31">
        <f t="shared" si="9"/>
        <v>-8.5833669577319398</v>
      </c>
      <c r="P93" s="31">
        <f t="shared" si="9"/>
        <v>27.371565104135144</v>
      </c>
      <c r="Q93" s="31">
        <f t="shared" si="9"/>
        <v>-8.9783083361572551</v>
      </c>
      <c r="R93" s="31">
        <f t="shared" si="9"/>
        <v>23.590285470154896</v>
      </c>
      <c r="S93" s="31">
        <f t="shared" si="9"/>
        <v>-0.22835761691385414</v>
      </c>
      <c r="T93" s="31">
        <f t="shared" si="9"/>
        <v>1.0094825701255132</v>
      </c>
      <c r="U93" s="31">
        <f t="shared" si="9"/>
        <v>3.6667356244929721</v>
      </c>
      <c r="V93" s="31">
        <f t="shared" si="9"/>
        <v>0.49183381117137515</v>
      </c>
      <c r="W93" s="31">
        <f t="shared" si="9"/>
        <v>-6.4170867523098991</v>
      </c>
      <c r="X93" s="31">
        <f t="shared" si="9"/>
        <v>-3.8971144913470823</v>
      </c>
      <c r="Y93" s="31">
        <f t="shared" si="9"/>
        <v>-1.5393327702518746</v>
      </c>
      <c r="Z93" s="31">
        <f t="shared" si="9"/>
        <v>6.4143924981995895</v>
      </c>
      <c r="AA93" s="31">
        <f t="shared" si="9"/>
        <v>0.41534254226405665</v>
      </c>
      <c r="AB93" s="31">
        <f t="shared" si="9"/>
        <v>-12.84570835214187</v>
      </c>
      <c r="AC93" s="31">
        <f t="shared" si="9"/>
        <v>19.427977177181035</v>
      </c>
      <c r="AD93" s="31">
        <f t="shared" si="7"/>
        <v>8.558774380228499</v>
      </c>
    </row>
    <row r="94" spans="1:34" ht="14" thickBot="1">
      <c r="A94" s="6"/>
      <c r="B94" s="25"/>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row>
    <row r="95" spans="1:34" ht="14" thickTop="1">
      <c r="B95" s="33" t="s">
        <v>506</v>
      </c>
    </row>
  </sheetData>
  <mergeCells count="5">
    <mergeCell ref="B2:AD2"/>
    <mergeCell ref="B4:AD4"/>
    <mergeCell ref="C7:AD7"/>
    <mergeCell ref="C37:AD37"/>
    <mergeCell ref="B66:AD66"/>
  </mergeCells>
  <hyperlinks>
    <hyperlink ref="A1" location="ÍNDICE!A1" display="ÍNDICE" xr:uid="{00000000-0004-0000-0600-000000000000}"/>
  </hyperlinks>
  <pageMargins left="0.75" right="0.75" top="1" bottom="1" header="0" footer="0"/>
  <pageSetup orientation="portrait"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Q38"/>
  <sheetViews>
    <sheetView zoomScaleNormal="100" workbookViewId="0"/>
  </sheetViews>
  <sheetFormatPr baseColWidth="10" defaultColWidth="11.5" defaultRowHeight="13"/>
  <cols>
    <col min="1" max="1" width="7.83203125" style="3" customWidth="1"/>
    <col min="2" max="2" width="23.83203125" style="3" customWidth="1"/>
    <col min="3" max="3" width="11.5" style="3"/>
    <col min="4" max="19" width="11.5" style="2" customWidth="1"/>
    <col min="20" max="95" width="11.5" style="2"/>
    <col min="96" max="16384" width="11.5" style="3"/>
  </cols>
  <sheetData>
    <row r="1" spans="1:32">
      <c r="A1" s="173" t="s">
        <v>60</v>
      </c>
    </row>
    <row r="2" spans="1:32">
      <c r="B2" s="134" t="s">
        <v>59</v>
      </c>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row>
    <row r="3" spans="1:32">
      <c r="B3" s="114"/>
      <c r="C3" s="114"/>
      <c r="D3" s="5"/>
      <c r="E3" s="5"/>
      <c r="F3" s="5"/>
      <c r="G3" s="5"/>
      <c r="H3" s="5"/>
      <c r="I3" s="5"/>
      <c r="J3" s="5"/>
      <c r="K3" s="5"/>
      <c r="L3" s="5"/>
      <c r="M3" s="5"/>
      <c r="N3" s="5"/>
      <c r="O3" s="5"/>
      <c r="P3" s="5"/>
      <c r="Q3" s="5"/>
      <c r="R3" s="5"/>
      <c r="S3" s="5"/>
      <c r="T3" s="5"/>
      <c r="U3" s="5"/>
      <c r="V3" s="5"/>
      <c r="W3" s="5"/>
      <c r="X3" s="5"/>
      <c r="Y3" s="5"/>
      <c r="Z3" s="5"/>
      <c r="AA3" s="5"/>
      <c r="AB3" s="5"/>
      <c r="AC3" s="5"/>
    </row>
    <row r="4" spans="1:32">
      <c r="B4" s="134" t="s">
        <v>509</v>
      </c>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row>
    <row r="5" spans="1:32" ht="14" thickBot="1">
      <c r="B5" s="7"/>
      <c r="C5" s="39"/>
      <c r="D5" s="8"/>
      <c r="E5" s="8"/>
      <c r="F5" s="8"/>
      <c r="G5" s="8"/>
      <c r="H5" s="8"/>
      <c r="I5" s="8"/>
      <c r="J5" s="8"/>
      <c r="K5" s="8"/>
      <c r="L5" s="8"/>
      <c r="M5" s="8"/>
      <c r="N5" s="8"/>
      <c r="O5" s="8"/>
      <c r="P5" s="8"/>
      <c r="Q5" s="40"/>
      <c r="R5" s="40"/>
      <c r="S5" s="40"/>
      <c r="T5" s="40"/>
      <c r="U5" s="40"/>
      <c r="V5" s="40"/>
      <c r="W5" s="40"/>
      <c r="X5" s="40"/>
      <c r="Y5" s="40"/>
      <c r="Z5" s="40"/>
      <c r="AA5" s="40"/>
      <c r="AB5" s="40"/>
      <c r="AC5" s="40"/>
    </row>
    <row r="6" spans="1:32" ht="14" thickTop="1">
      <c r="C6" s="9">
        <v>1995</v>
      </c>
      <c r="D6" s="9">
        <v>1996</v>
      </c>
      <c r="E6" s="9">
        <v>1997</v>
      </c>
      <c r="F6" s="9">
        <v>1998</v>
      </c>
      <c r="G6" s="9">
        <v>1999</v>
      </c>
      <c r="H6" s="9">
        <v>2000</v>
      </c>
      <c r="I6" s="9">
        <v>2001</v>
      </c>
      <c r="J6" s="9">
        <v>2002</v>
      </c>
      <c r="K6" s="9">
        <v>2003</v>
      </c>
      <c r="L6" s="9">
        <v>2004</v>
      </c>
      <c r="M6" s="9">
        <v>2005</v>
      </c>
      <c r="N6" s="9">
        <v>2006</v>
      </c>
      <c r="O6" s="9">
        <v>2007</v>
      </c>
      <c r="P6" s="9">
        <v>2008</v>
      </c>
      <c r="Q6" s="9">
        <v>2009</v>
      </c>
      <c r="R6" s="9">
        <v>2010</v>
      </c>
      <c r="S6" s="9">
        <v>2011</v>
      </c>
      <c r="T6" s="9">
        <v>2012</v>
      </c>
      <c r="U6" s="9">
        <v>2013</v>
      </c>
      <c r="V6" s="9">
        <v>2014</v>
      </c>
      <c r="W6" s="9">
        <v>2015</v>
      </c>
      <c r="X6" s="9">
        <v>2016</v>
      </c>
      <c r="Y6" s="9">
        <v>2017</v>
      </c>
      <c r="Z6" s="9">
        <v>2018</v>
      </c>
      <c r="AA6" s="9">
        <v>2019</v>
      </c>
      <c r="AB6" s="9">
        <v>2020</v>
      </c>
      <c r="AC6" s="48">
        <v>2021</v>
      </c>
      <c r="AD6" s="48" t="s">
        <v>505</v>
      </c>
      <c r="AE6" s="10"/>
      <c r="AF6" s="10"/>
    </row>
    <row r="7" spans="1:32" ht="14" thickBot="1">
      <c r="B7" s="11"/>
      <c r="C7" s="135" t="s">
        <v>2</v>
      </c>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6"/>
      <c r="AF7" s="136"/>
    </row>
    <row r="8" spans="1:32" ht="14" thickTop="1">
      <c r="C8" s="4"/>
      <c r="D8" s="5"/>
      <c r="E8" s="5"/>
      <c r="F8" s="5"/>
      <c r="G8" s="5"/>
      <c r="H8" s="5"/>
      <c r="I8" s="5"/>
      <c r="J8" s="5"/>
      <c r="K8" s="5"/>
      <c r="L8" s="5"/>
      <c r="M8" s="5"/>
      <c r="N8" s="5"/>
      <c r="O8" s="5"/>
      <c r="P8" s="5"/>
      <c r="Q8" s="5"/>
      <c r="R8" s="5"/>
      <c r="S8" s="5"/>
      <c r="T8" s="5"/>
      <c r="U8" s="5"/>
      <c r="V8" s="5"/>
      <c r="W8" s="5"/>
      <c r="X8" s="5"/>
      <c r="Y8" s="5"/>
      <c r="Z8" s="5"/>
      <c r="AA8" s="5"/>
      <c r="AB8" s="5"/>
      <c r="AC8" s="5"/>
      <c r="AD8" s="5"/>
      <c r="AE8" s="10"/>
      <c r="AF8" s="10"/>
    </row>
    <row r="9" spans="1:32">
      <c r="A9" s="12" t="s">
        <v>3</v>
      </c>
      <c r="B9" s="12" t="s">
        <v>4</v>
      </c>
      <c r="C9" s="41">
        <f>'A1'!C9-'A2 '!C9</f>
        <v>-46.841999999999992</v>
      </c>
      <c r="D9" s="41">
        <f>'A1'!D9-'A2 '!D9</f>
        <v>47.533096999999998</v>
      </c>
      <c r="E9" s="41">
        <f>'A1'!E9-'A2 '!E9</f>
        <v>-21.903625999999988</v>
      </c>
      <c r="F9" s="41">
        <f>'A1'!F9-'A2 '!F9</f>
        <v>2.3148339999999905</v>
      </c>
      <c r="G9" s="41">
        <f>'A1'!G9-'A2 '!G9</f>
        <v>17.139567999999997</v>
      </c>
      <c r="H9" s="41">
        <f>'A1'!H9-'A2 '!H9</f>
        <v>7.2175890000000322</v>
      </c>
      <c r="I9" s="41">
        <f>'A1'!I9-'A2 '!I9</f>
        <v>78.723553000000038</v>
      </c>
      <c r="J9" s="41">
        <f>'A1'!J9-'A2 '!J9</f>
        <v>69.967570000000009</v>
      </c>
      <c r="K9" s="41">
        <f>'A1'!K9-'A2 '!K9</f>
        <v>5.3851409999999902</v>
      </c>
      <c r="L9" s="41">
        <f>'A1'!L9-'A2 '!L9</f>
        <v>-27.442543999999977</v>
      </c>
      <c r="M9" s="41">
        <f>'A1'!M9-'A2 '!M9</f>
        <v>-35.290496000000012</v>
      </c>
      <c r="N9" s="41">
        <f>'A1'!N9-'A2 '!N9</f>
        <v>-12.610108999999966</v>
      </c>
      <c r="O9" s="41">
        <f>'A1'!O9-'A2 '!O9</f>
        <v>-142.738676</v>
      </c>
      <c r="P9" s="41">
        <f>'A1'!P9-'A2 '!P9</f>
        <v>-943.73823000000004</v>
      </c>
      <c r="Q9" s="41">
        <f>'A1'!Q9-'A2 '!Q9</f>
        <v>-774.28837700000008</v>
      </c>
      <c r="R9" s="41">
        <f>'A1'!R9-'A2 '!R9</f>
        <v>-1060.53487</v>
      </c>
      <c r="S9" s="41">
        <f>'A1'!S9-'A2 '!S9</f>
        <v>-992.12083099999995</v>
      </c>
      <c r="T9" s="41">
        <f>'A1'!T9-'A2 '!T9</f>
        <v>-620.80708900000036</v>
      </c>
      <c r="U9" s="41">
        <f>'A1'!U9-'A2 '!U9</f>
        <v>-466.16589800000008</v>
      </c>
      <c r="V9" s="41">
        <f>'A1'!V9-'A2 '!V9</f>
        <v>-643.76642799999945</v>
      </c>
      <c r="W9" s="41">
        <f>'A1'!W9-'A2 '!W9</f>
        <v>-560.93666400000006</v>
      </c>
      <c r="X9" s="41">
        <f>'A1'!X9-'A2 '!X9</f>
        <v>-552.17423899999972</v>
      </c>
      <c r="Y9" s="41">
        <f>'A1'!Y9-'A2 '!Y9</f>
        <v>-483.86671699999965</v>
      </c>
      <c r="Z9" s="41">
        <f>'A1'!Z9-'A2 '!Z9</f>
        <v>-457.31891900000028</v>
      </c>
      <c r="AA9" s="41">
        <f>'A1'!AA9-'A2 '!AA9</f>
        <v>-751.2298649999999</v>
      </c>
      <c r="AB9" s="41">
        <f>'A1'!AB9-'A2 '!AB9</f>
        <v>-385.87299499999995</v>
      </c>
      <c r="AC9" s="41">
        <f>'A1'!AC9-'A2 '!AC9</f>
        <v>-522.34072500000002</v>
      </c>
      <c r="AD9" s="41">
        <f>'A1'!AD9-'A2 '!AD9</f>
        <v>-9273.7079460000041</v>
      </c>
    </row>
    <row r="10" spans="1:32">
      <c r="A10" s="18" t="s">
        <v>5</v>
      </c>
      <c r="B10" s="18" t="s">
        <v>6</v>
      </c>
      <c r="C10" s="41">
        <f>'A1'!C10-'A2 '!C10</f>
        <v>863.67403999999988</v>
      </c>
      <c r="D10" s="41">
        <f>'A1'!D10-'A2 '!D10</f>
        <v>1135.6746229999994</v>
      </c>
      <c r="E10" s="41">
        <f>'A1'!E10-'A2 '!E10</f>
        <v>1115.0080660000012</v>
      </c>
      <c r="F10" s="41">
        <f>'A1'!F10-'A2 '!F10</f>
        <v>1251.8357279999982</v>
      </c>
      <c r="G10" s="41">
        <f>'A1'!G10-'A2 '!G10</f>
        <v>1897.3939899999996</v>
      </c>
      <c r="H10" s="41">
        <f>'A1'!H10-'A2 '!H10</f>
        <v>4338.6834530000006</v>
      </c>
      <c r="I10" s="41">
        <f>'A1'!I10-'A2 '!I10</f>
        <v>3879.9860620000009</v>
      </c>
      <c r="J10" s="41">
        <f>'A1'!J10-'A2 '!J10</f>
        <v>3757.4346270000005</v>
      </c>
      <c r="K10" s="41">
        <f>'A1'!K10-'A2 '!K10</f>
        <v>1803.3444480000007</v>
      </c>
      <c r="L10" s="41">
        <f>'A1'!L10-'A2 '!L10</f>
        <v>1700.2776730000005</v>
      </c>
      <c r="M10" s="41">
        <f>'A1'!M10-'A2 '!M10</f>
        <v>1179.7929069999973</v>
      </c>
      <c r="N10" s="41">
        <f>'A1'!N10-'A2 '!N10</f>
        <v>-2706.6005410000016</v>
      </c>
      <c r="O10" s="41">
        <f>'A1'!O10-'A2 '!O10</f>
        <v>-3482.8012079999971</v>
      </c>
      <c r="P10" s="41">
        <f>'A1'!P10-'A2 '!P10</f>
        <v>-3091.1461349999918</v>
      </c>
      <c r="Q10" s="41">
        <f>'A1'!Q10-'A2 '!Q10</f>
        <v>-3693.7020919999886</v>
      </c>
      <c r="R10" s="41">
        <f>'A1'!R10-'A2 '!R10</f>
        <v>-6148.8823859999975</v>
      </c>
      <c r="S10" s="41">
        <f>'A1'!S10-'A2 '!S10</f>
        <v>-8079.6770670000005</v>
      </c>
      <c r="T10" s="41">
        <f>'A1'!T10-'A2 '!T10</f>
        <v>-5912.517740999996</v>
      </c>
      <c r="U10" s="41">
        <f>'A1'!U10-'A2 '!U10</f>
        <v>-6029.8237310000004</v>
      </c>
      <c r="V10" s="41">
        <f>'A1'!V10-'A2 '!V10</f>
        <v>-6990.4033349999991</v>
      </c>
      <c r="W10" s="41">
        <f>'A1'!W10-'A2 '!W10</f>
        <v>-4256.6568489999954</v>
      </c>
      <c r="X10" s="41">
        <f>'A1'!X10-'A2 '!X10</f>
        <v>-2877.6900519999945</v>
      </c>
      <c r="Y10" s="41">
        <f>'A1'!Y10-'A2 '!Y10</f>
        <v>2272.5345770000058</v>
      </c>
      <c r="Z10" s="41">
        <f>'A1'!Z10-'A2 '!Z10</f>
        <v>-287.77197800000067</v>
      </c>
      <c r="AA10" s="41">
        <f>'A1'!AA10-'A2 '!AA10</f>
        <v>-3864.0234459999956</v>
      </c>
      <c r="AB10" s="41">
        <f>'A1'!AB10-'A2 '!AB10</f>
        <v>-3021.7411530000063</v>
      </c>
      <c r="AC10" s="41">
        <f>'A1'!AC10-'A2 '!AC10</f>
        <v>-6065.2528300000013</v>
      </c>
      <c r="AD10" s="41">
        <f>'A1'!AD10-'A2 '!AD10</f>
        <v>-41313.050349999976</v>
      </c>
    </row>
    <row r="11" spans="1:32">
      <c r="A11" s="18" t="s">
        <v>7</v>
      </c>
      <c r="B11" s="18" t="s">
        <v>8</v>
      </c>
      <c r="C11" s="41">
        <f>'A1'!C11-'A2 '!C11</f>
        <v>1273.6920240000004</v>
      </c>
      <c r="D11" s="41">
        <f>'A1'!D11-'A2 '!D11</f>
        <v>4364.5626240000001</v>
      </c>
      <c r="E11" s="41">
        <f>'A1'!E11-'A2 '!E11</f>
        <v>5074.6419109999988</v>
      </c>
      <c r="F11" s="41">
        <f>'A1'!F11-'A2 '!F11</f>
        <v>5893.0867320000016</v>
      </c>
      <c r="G11" s="41">
        <f>'A1'!G11-'A2 '!G11</f>
        <v>6799.1395439999988</v>
      </c>
      <c r="H11" s="41">
        <f>'A1'!H11-'A2 '!H11</f>
        <v>6922.4188980000026</v>
      </c>
      <c r="I11" s="41">
        <f>'A1'!I11-'A2 '!I11</f>
        <v>5776.2125210000022</v>
      </c>
      <c r="J11" s="41">
        <f>'A1'!J11-'A2 '!J11</f>
        <v>6249.3580359999978</v>
      </c>
      <c r="K11" s="41">
        <f>'A1'!K11-'A2 '!K11</f>
        <v>4900.8600179999994</v>
      </c>
      <c r="L11" s="41">
        <f>'A1'!L11-'A2 '!L11</f>
        <v>5527.7413919999999</v>
      </c>
      <c r="M11" s="41">
        <f>'A1'!M11-'A2 '!M11</f>
        <v>6107.8673300000028</v>
      </c>
      <c r="N11" s="41">
        <f>'A1'!N11-'A2 '!N11</f>
        <v>8651.0533319999995</v>
      </c>
      <c r="O11" s="41">
        <f>'A1'!O11-'A2 '!O11</f>
        <v>12891.848245999998</v>
      </c>
      <c r="P11" s="41">
        <f>'A1'!P11-'A2 '!P11</f>
        <v>12634.585369</v>
      </c>
      <c r="Q11" s="41">
        <f>'A1'!Q11-'A2 '!Q11</f>
        <v>6803.4984640000002</v>
      </c>
      <c r="R11" s="41">
        <f>'A1'!R11-'A2 '!R11</f>
        <v>7415.8676649999979</v>
      </c>
      <c r="S11" s="41">
        <f>'A1'!S11-'A2 '!S11</f>
        <v>7021.1583449999962</v>
      </c>
      <c r="T11" s="41">
        <f>'A1'!T11-'A2 '!T11</f>
        <v>6161.0883589999976</v>
      </c>
      <c r="U11" s="41">
        <f>'A1'!U11-'A2 '!U11</f>
        <v>6264.274813</v>
      </c>
      <c r="V11" s="41">
        <f>'A1'!V11-'A2 '!V11</f>
        <v>6421.0973819999999</v>
      </c>
      <c r="W11" s="41">
        <f>'A1'!W11-'A2 '!W11</f>
        <v>9235.4707520000011</v>
      </c>
      <c r="X11" s="41">
        <f>'A1'!X11-'A2 '!X11</f>
        <v>7452.8006170000026</v>
      </c>
      <c r="Y11" s="41">
        <f>'A1'!Y11-'A2 '!Y11</f>
        <v>8187.7708620000012</v>
      </c>
      <c r="Z11" s="41">
        <f>'A1'!Z11-'A2 '!Z11</f>
        <v>7701.1270959999983</v>
      </c>
      <c r="AA11" s="41">
        <f>'A1'!AA11-'A2 '!AA11</f>
        <v>8552.5885180000005</v>
      </c>
      <c r="AB11" s="41">
        <f>'A1'!AB11-'A2 '!AB11</f>
        <v>12518.599712999998</v>
      </c>
      <c r="AC11" s="41">
        <f>'A1'!AC11-'A2 '!AC11</f>
        <v>14401.580051000004</v>
      </c>
      <c r="AD11" s="41">
        <f>'A1'!AD11-'A2 '!AD11</f>
        <v>201203.99061400004</v>
      </c>
    </row>
    <row r="12" spans="1:32">
      <c r="A12" s="18" t="s">
        <v>9</v>
      </c>
      <c r="B12" s="18" t="s">
        <v>10</v>
      </c>
      <c r="C12" s="41">
        <f>'A1'!C12-'A2 '!C12</f>
        <v>146.45299999999992</v>
      </c>
      <c r="D12" s="41">
        <f>'A1'!D12-'A2 '!D12</f>
        <v>15.671401000000003</v>
      </c>
      <c r="E12" s="41">
        <f>'A1'!E12-'A2 '!E12</f>
        <v>-89.416067999999882</v>
      </c>
      <c r="F12" s="41">
        <f>'A1'!F12-'A2 '!F12</f>
        <v>-22.949900999999954</v>
      </c>
      <c r="G12" s="41">
        <f>'A1'!G12-'A2 '!G12</f>
        <v>-103.544982</v>
      </c>
      <c r="H12" s="41">
        <f>'A1'!H12-'A2 '!H12</f>
        <v>-229.90490799999998</v>
      </c>
      <c r="I12" s="41">
        <f>'A1'!I12-'A2 '!I12</f>
        <v>-349.74658900000009</v>
      </c>
      <c r="J12" s="41">
        <f>'A1'!J12-'A2 '!J12</f>
        <v>-245.08397700000012</v>
      </c>
      <c r="K12" s="41">
        <f>'A1'!K12-'A2 '!K12</f>
        <v>-160.44782500000008</v>
      </c>
      <c r="L12" s="41">
        <f>'A1'!L12-'A2 '!L12</f>
        <v>-159.20904199999995</v>
      </c>
      <c r="M12" s="41">
        <f>'A1'!M12-'A2 '!M12</f>
        <v>-217.38322699999969</v>
      </c>
      <c r="N12" s="41">
        <f>'A1'!N12-'A2 '!N12</f>
        <v>-387.59156500000006</v>
      </c>
      <c r="O12" s="41">
        <f>'A1'!O12-'A2 '!O12</f>
        <v>-205.42955399999994</v>
      </c>
      <c r="P12" s="41">
        <f>'A1'!P12-'A2 '!P12</f>
        <v>-459.13286700000015</v>
      </c>
      <c r="Q12" s="41">
        <f>'A1'!Q12-'A2 '!Q12</f>
        <v>-552.50743100000011</v>
      </c>
      <c r="R12" s="41">
        <f>'A1'!R12-'A2 '!R12</f>
        <v>-599.8548780000001</v>
      </c>
      <c r="S12" s="41">
        <f>'A1'!S12-'A2 '!S12</f>
        <v>-571.50243599999999</v>
      </c>
      <c r="T12" s="41">
        <f>'A1'!T12-'A2 '!T12</f>
        <v>-261.56447600000007</v>
      </c>
      <c r="U12" s="41">
        <f>'A1'!U12-'A2 '!U12</f>
        <v>-341.45231699999988</v>
      </c>
      <c r="V12" s="41">
        <f>'A1'!V12-'A2 '!V12</f>
        <v>-500.30929300000003</v>
      </c>
      <c r="W12" s="41">
        <f>'A1'!W12-'A2 '!W12</f>
        <v>-612.79433599999993</v>
      </c>
      <c r="X12" s="41">
        <f>'A1'!X12-'A2 '!X12</f>
        <v>-752.65800799999988</v>
      </c>
      <c r="Y12" s="41">
        <f>'A1'!Y12-'A2 '!Y12</f>
        <v>-1353.7507389999998</v>
      </c>
      <c r="Z12" s="41">
        <f>'A1'!Z12-'A2 '!Z12</f>
        <v>-1948.8321050000004</v>
      </c>
      <c r="AA12" s="41">
        <f>'A1'!AA12-'A2 '!AA12</f>
        <v>-1585.3043559999999</v>
      </c>
      <c r="AB12" s="41">
        <f>'A1'!AB12-'A2 '!AB12</f>
        <v>-2311.9877440000005</v>
      </c>
      <c r="AC12" s="41">
        <f>'A1'!AC12-'A2 '!AC12</f>
        <v>-2785.4311309999998</v>
      </c>
      <c r="AD12" s="41">
        <f>'A1'!AD12-'A2 '!AD12</f>
        <v>-16645.665353999997</v>
      </c>
    </row>
    <row r="13" spans="1:32">
      <c r="A13" s="18" t="s">
        <v>11</v>
      </c>
      <c r="B13" s="18" t="s">
        <v>12</v>
      </c>
      <c r="C13" s="41">
        <f>'A1'!C13-'A2 '!C13</f>
        <v>633.1700239999999</v>
      </c>
      <c r="D13" s="41">
        <f>'A1'!D13-'A2 '!D13</f>
        <v>741.97559700000045</v>
      </c>
      <c r="E13" s="41">
        <f>'A1'!E13-'A2 '!E13</f>
        <v>598.23539400000027</v>
      </c>
      <c r="F13" s="41">
        <f>'A1'!F13-'A2 '!F13</f>
        <v>544.39576199999988</v>
      </c>
      <c r="G13" s="41">
        <f>'A1'!G13-'A2 '!G13</f>
        <v>430.84405100000026</v>
      </c>
      <c r="H13" s="41">
        <f>'A1'!H13-'A2 '!H13</f>
        <v>195.46828900000037</v>
      </c>
      <c r="I13" s="41">
        <f>'A1'!I13-'A2 '!I13</f>
        <v>-322.59140300000013</v>
      </c>
      <c r="J13" s="41">
        <f>'A1'!J13-'A2 '!J13</f>
        <v>-323.41304900000023</v>
      </c>
      <c r="K13" s="41">
        <f>'A1'!K13-'A2 '!K13</f>
        <v>-1216.7036330000003</v>
      </c>
      <c r="L13" s="41">
        <f>'A1'!L13-'A2 '!L13</f>
        <v>-1923.9875049999996</v>
      </c>
      <c r="M13" s="41">
        <f>'A1'!M13-'A2 '!M13</f>
        <v>-3444.2973459999998</v>
      </c>
      <c r="N13" s="41">
        <f>'A1'!N13-'A2 '!N13</f>
        <v>-6846.6182770000014</v>
      </c>
      <c r="O13" s="41">
        <f>'A1'!O13-'A2 '!O13</f>
        <v>-6848.8593780000001</v>
      </c>
      <c r="P13" s="41">
        <f>'A1'!P13-'A2 '!P13</f>
        <v>-7966.4893730000003</v>
      </c>
      <c r="Q13" s="41">
        <f>'A1'!Q13-'A2 '!Q13</f>
        <v>-9309.6033590000006</v>
      </c>
      <c r="R13" s="41">
        <f>'A1'!R13-'A2 '!R13</f>
        <v>-10492.433666999999</v>
      </c>
      <c r="S13" s="41">
        <f>'A1'!S13-'A2 '!S13</f>
        <v>-8948.6760200000026</v>
      </c>
      <c r="T13" s="41">
        <f>'A1'!T13-'A2 '!T13</f>
        <v>-8587.1836830000029</v>
      </c>
      <c r="U13" s="41">
        <f>'A1'!U13-'A2 '!U13</f>
        <v>-8041.5024800000001</v>
      </c>
      <c r="V13" s="41">
        <f>'A1'!V13-'A2 '!V13</f>
        <v>-7906.2339710000024</v>
      </c>
      <c r="W13" s="41">
        <f>'A1'!W13-'A2 '!W13</f>
        <v>-4332.2283599999992</v>
      </c>
      <c r="X13" s="41">
        <f>'A1'!X13-'A2 '!X13</f>
        <v>-3898.8373789999982</v>
      </c>
      <c r="Y13" s="41">
        <f>'A1'!Y13-'A2 '!Y13</f>
        <v>-2947.1014479999994</v>
      </c>
      <c r="Z13" s="41">
        <f>'A1'!Z13-'A2 '!Z13</f>
        <v>-2726.068451000001</v>
      </c>
      <c r="AA13" s="41">
        <f>'A1'!AA13-'A2 '!AA13</f>
        <v>-2570.454009</v>
      </c>
      <c r="AB13" s="41">
        <f>'A1'!AB13-'A2 '!AB13</f>
        <v>376.686262</v>
      </c>
      <c r="AC13" s="41">
        <f>'A1'!AC13-'A2 '!AC13</f>
        <v>362.45330500000006</v>
      </c>
      <c r="AD13" s="41">
        <f>'A1'!AD13-'A2 '!AD13</f>
        <v>-94770.054107000004</v>
      </c>
    </row>
    <row r="14" spans="1:32">
      <c r="A14" s="18" t="s">
        <v>13</v>
      </c>
      <c r="B14" s="18" t="s">
        <v>14</v>
      </c>
      <c r="C14" s="41">
        <f>'A1'!C14-'A2 '!C14</f>
        <v>630.46902399999999</v>
      </c>
      <c r="D14" s="41">
        <f>'A1'!D14-'A2 '!D14</f>
        <v>917.7245660000001</v>
      </c>
      <c r="E14" s="41">
        <f>'A1'!E14-'A2 '!E14</f>
        <v>669.88670300000013</v>
      </c>
      <c r="F14" s="41">
        <f>'A1'!F14-'A2 '!F14</f>
        <v>547.50741300000004</v>
      </c>
      <c r="G14" s="41">
        <f>'A1'!G14-'A2 '!G14</f>
        <v>620.45872399999985</v>
      </c>
      <c r="H14" s="41">
        <f>'A1'!H14-'A2 '!H14</f>
        <v>1104.0544370000007</v>
      </c>
      <c r="I14" s="41">
        <f>'A1'!I14-'A2 '!I14</f>
        <v>680.18072200000006</v>
      </c>
      <c r="J14" s="41">
        <f>'A1'!J14-'A2 '!J14</f>
        <v>323.33357100000012</v>
      </c>
      <c r="K14" s="41">
        <f>'A1'!K14-'A2 '!K14</f>
        <v>-643.27196600000025</v>
      </c>
      <c r="L14" s="41">
        <f>'A1'!L14-'A2 '!L14</f>
        <v>-1178.7620319999996</v>
      </c>
      <c r="M14" s="41">
        <f>'A1'!M14-'A2 '!M14</f>
        <v>-2536.8823939999997</v>
      </c>
      <c r="N14" s="41">
        <f>'A1'!N14-'A2 '!N14</f>
        <v>-7013.0094480000007</v>
      </c>
      <c r="O14" s="41">
        <f>'A1'!O14-'A2 '!O14</f>
        <v>-7153.5325940000002</v>
      </c>
      <c r="P14" s="41">
        <f>'A1'!P14-'A2 '!P14</f>
        <v>-8806.390922999999</v>
      </c>
      <c r="Q14" s="41">
        <f>'A1'!Q14-'A2 '!Q14</f>
        <v>-9877.0510189999986</v>
      </c>
      <c r="R14" s="41">
        <f>'A1'!R14-'A2 '!R14</f>
        <v>-11414.360769999999</v>
      </c>
      <c r="S14" s="41">
        <f>'A1'!S14-'A2 '!S14</f>
        <v>-9826.8195380000016</v>
      </c>
      <c r="T14" s="41">
        <f>'A1'!T14-'A2 '!T14</f>
        <v>-9461.1613320000015</v>
      </c>
      <c r="U14" s="41">
        <f>'A1'!U14-'A2 '!U14</f>
        <v>-9035.761305</v>
      </c>
      <c r="V14" s="41">
        <f>'A1'!V14-'A2 '!V14</f>
        <v>-8815.4336309999999</v>
      </c>
      <c r="W14" s="41">
        <f>'A1'!W14-'A2 '!W14</f>
        <v>-5460.500931999999</v>
      </c>
      <c r="X14" s="41">
        <f>'A1'!X14-'A2 '!X14</f>
        <v>-4807.6576649999997</v>
      </c>
      <c r="Y14" s="41">
        <f>'A1'!Y14-'A2 '!Y14</f>
        <v>-3955.0025460000002</v>
      </c>
      <c r="Z14" s="41">
        <f>'A1'!Z14-'A2 '!Z14</f>
        <v>-3598.0843109999996</v>
      </c>
      <c r="AA14" s="41">
        <f>'A1'!AA14-'A2 '!AA14</f>
        <v>-3121.1861940000003</v>
      </c>
      <c r="AB14" s="41">
        <f>'A1'!AB14-'A2 '!AB14</f>
        <v>-3476.4705599999998</v>
      </c>
      <c r="AC14" s="41">
        <f>'A1'!AC14-'A2 '!AC14</f>
        <v>-4428.944069000001</v>
      </c>
      <c r="AD14" s="41">
        <f>'A1'!AD14-'A2 '!AD14</f>
        <v>-109116.66806899999</v>
      </c>
    </row>
    <row r="15" spans="1:32">
      <c r="A15" s="18" t="s">
        <v>15</v>
      </c>
      <c r="B15" s="18" t="s">
        <v>16</v>
      </c>
      <c r="C15" s="41">
        <f>'A1'!C15-'A2 '!C15</f>
        <v>333.68099999999998</v>
      </c>
      <c r="D15" s="41">
        <f>'A1'!D15-'A2 '!D15</f>
        <v>418.60318800000005</v>
      </c>
      <c r="E15" s="41">
        <f>'A1'!E15-'A2 '!E15</f>
        <v>348.348884</v>
      </c>
      <c r="F15" s="41">
        <f>'A1'!F15-'A2 '!F15</f>
        <v>321.91880500000002</v>
      </c>
      <c r="G15" s="41">
        <f>'A1'!G15-'A2 '!G15</f>
        <v>645.51042300000006</v>
      </c>
      <c r="H15" s="41">
        <f>'A1'!H15-'A2 '!H15</f>
        <v>449.9683379999999</v>
      </c>
      <c r="I15" s="41">
        <f>'A1'!I15-'A2 '!I15</f>
        <v>281.71936900000009</v>
      </c>
      <c r="J15" s="41">
        <f>'A1'!J15-'A2 '!J15</f>
        <v>281.69260500000007</v>
      </c>
      <c r="K15" s="41">
        <f>'A1'!K15-'A2 '!K15</f>
        <v>306.07763</v>
      </c>
      <c r="L15" s="41">
        <f>'A1'!L15-'A2 '!L15</f>
        <v>228.15941800000002</v>
      </c>
      <c r="M15" s="41">
        <f>'A1'!M15-'A2 '!M15</f>
        <v>228.606695</v>
      </c>
      <c r="N15" s="41">
        <f>'A1'!N15-'A2 '!N15</f>
        <v>222.71773200000007</v>
      </c>
      <c r="O15" s="41">
        <f>'A1'!O15-'A2 '!O15</f>
        <v>109.38817200000011</v>
      </c>
      <c r="P15" s="41">
        <f>'A1'!P15-'A2 '!P15</f>
        <v>-96.536434999999983</v>
      </c>
      <c r="Q15" s="41">
        <f>'A1'!Q15-'A2 '!Q15</f>
        <v>309.83262200000001</v>
      </c>
      <c r="R15" s="41">
        <f>'A1'!R15-'A2 '!R15</f>
        <v>267.298518</v>
      </c>
      <c r="S15" s="41">
        <f>'A1'!S15-'A2 '!S15</f>
        <v>176.51612899999986</v>
      </c>
      <c r="T15" s="41">
        <f>'A1'!T15-'A2 '!T15</f>
        <v>143.127456</v>
      </c>
      <c r="U15" s="41">
        <f>'A1'!U15-'A2 '!U15</f>
        <v>121.3806249999999</v>
      </c>
      <c r="V15" s="41">
        <f>'A1'!V15-'A2 '!V15</f>
        <v>29.739526999999953</v>
      </c>
      <c r="W15" s="41">
        <f>'A1'!W15-'A2 '!W15</f>
        <v>95.53278499999999</v>
      </c>
      <c r="X15" s="41">
        <f>'A1'!X15-'A2 '!X15</f>
        <v>-48.328536999999756</v>
      </c>
      <c r="Y15" s="41">
        <f>'A1'!Y15-'A2 '!Y15</f>
        <v>111.8334890000001</v>
      </c>
      <c r="Z15" s="41">
        <f>'A1'!Z15-'A2 '!Z15</f>
        <v>131.08513700000003</v>
      </c>
      <c r="AA15" s="41">
        <f>'A1'!AA15-'A2 '!AA15</f>
        <v>186.73084200000017</v>
      </c>
      <c r="AB15" s="41">
        <f>'A1'!AB15-'A2 '!AB15</f>
        <v>233.46142899999995</v>
      </c>
      <c r="AC15" s="41">
        <f>'A1'!AC15-'A2 '!AC15</f>
        <v>67.08008499999994</v>
      </c>
      <c r="AD15" s="41">
        <f>'A1'!AD15-'A2 '!AD15</f>
        <v>5905.1459310000009</v>
      </c>
    </row>
    <row r="16" spans="1:32">
      <c r="A16" s="18" t="s">
        <v>17</v>
      </c>
      <c r="B16" s="18" t="s">
        <v>18</v>
      </c>
      <c r="C16" s="41">
        <f>'A1'!C16-'A2 '!C16</f>
        <v>40.057008000000224</v>
      </c>
      <c r="D16" s="41">
        <f>'A1'!D16-'A2 '!D16</f>
        <v>-392.82615699999974</v>
      </c>
      <c r="E16" s="41">
        <f>'A1'!E16-'A2 '!E16</f>
        <v>291.60550799999987</v>
      </c>
      <c r="F16" s="41">
        <f>'A1'!F16-'A2 '!F16</f>
        <v>-495.38781400000016</v>
      </c>
      <c r="G16" s="41">
        <f>'A1'!G16-'A2 '!G16</f>
        <v>-341.69334400000025</v>
      </c>
      <c r="H16" s="41">
        <f>'A1'!H16-'A2 '!H16</f>
        <v>-172.33628400000043</v>
      </c>
      <c r="I16" s="41">
        <f>'A1'!I16-'A2 '!I16</f>
        <v>-1141.7763480000001</v>
      </c>
      <c r="J16" s="41">
        <f>'A1'!J16-'A2 '!J16</f>
        <v>-305.65195500000027</v>
      </c>
      <c r="K16" s="41">
        <f>'A1'!K16-'A2 '!K16</f>
        <v>420.56568700000025</v>
      </c>
      <c r="L16" s="41">
        <f>'A1'!L16-'A2 '!L16</f>
        <v>-94.976394000000255</v>
      </c>
      <c r="M16" s="41">
        <f>'A1'!M16-'A2 '!M16</f>
        <v>116.83715100000018</v>
      </c>
      <c r="N16" s="41">
        <f>'A1'!N16-'A2 '!N16</f>
        <v>310.30977199999961</v>
      </c>
      <c r="O16" s="41">
        <f>'A1'!O16-'A2 '!O16</f>
        <v>450.84379099999978</v>
      </c>
      <c r="P16" s="41">
        <f>'A1'!P16-'A2 '!P16</f>
        <v>470.13886199999956</v>
      </c>
      <c r="Q16" s="41">
        <f>'A1'!Q16-'A2 '!Q16</f>
        <v>-130.5560949999998</v>
      </c>
      <c r="R16" s="41">
        <f>'A1'!R16-'A2 '!R16</f>
        <v>-591.60684000000015</v>
      </c>
      <c r="S16" s="41">
        <f>'A1'!S16-'A2 '!S16</f>
        <v>-635.81652699999984</v>
      </c>
      <c r="T16" s="41">
        <f>'A1'!T16-'A2 '!T16</f>
        <v>-691.05212199999994</v>
      </c>
      <c r="U16" s="41">
        <f>'A1'!U16-'A2 '!U16</f>
        <v>-873.99261699999988</v>
      </c>
      <c r="V16" s="41">
        <f>'A1'!V16-'A2 '!V16</f>
        <v>447.28822200000036</v>
      </c>
      <c r="W16" s="41">
        <f>'A1'!W16-'A2 '!W16</f>
        <v>509.38413500000047</v>
      </c>
      <c r="X16" s="41">
        <f>'A1'!X16-'A2 '!X16</f>
        <v>-910.73833299999978</v>
      </c>
      <c r="Y16" s="41">
        <f>'A1'!Y16-'A2 '!Y16</f>
        <v>-1026.8974090000006</v>
      </c>
      <c r="Z16" s="41">
        <f>'A1'!Z16-'A2 '!Z16</f>
        <v>-1117.8337839999999</v>
      </c>
      <c r="AA16" s="41">
        <f>'A1'!AA16-'A2 '!AA16</f>
        <v>-1322.6809370000003</v>
      </c>
      <c r="AB16" s="41">
        <f>'A1'!AB16-'A2 '!AB16</f>
        <v>-1027.0528620000005</v>
      </c>
      <c r="AC16" s="41">
        <f>'A1'!AC16-'A2 '!AC16</f>
        <v>-1616.1346400000007</v>
      </c>
      <c r="AD16" s="41">
        <f>'A1'!AD16-'A2 '!AD16</f>
        <v>-9831.9803259999971</v>
      </c>
    </row>
    <row r="17" spans="1:30">
      <c r="A17" s="18" t="s">
        <v>19</v>
      </c>
      <c r="B17" s="18" t="s">
        <v>20</v>
      </c>
      <c r="C17" s="41">
        <f>'A1'!C17-'A2 '!C17</f>
        <v>-24.940991999999937</v>
      </c>
      <c r="D17" s="41">
        <f>'A1'!D17-'A2 '!D17</f>
        <v>-552.34489599999995</v>
      </c>
      <c r="E17" s="41">
        <f>'A1'!E17-'A2 '!E17</f>
        <v>-651.62697600000001</v>
      </c>
      <c r="F17" s="41">
        <f>'A1'!F17-'A2 '!F17</f>
        <v>-882.13900799999988</v>
      </c>
      <c r="G17" s="41">
        <f>'A1'!G17-'A2 '!G17</f>
        <v>-1297.145008</v>
      </c>
      <c r="H17" s="41">
        <f>'A1'!H17-'A2 '!H17</f>
        <v>-1785.2722310000001</v>
      </c>
      <c r="I17" s="41">
        <f>'A1'!I17-'A2 '!I17</f>
        <v>-1643.7401690000002</v>
      </c>
      <c r="J17" s="41">
        <f>'A1'!J17-'A2 '!J17</f>
        <v>-1427.9366029999999</v>
      </c>
      <c r="K17" s="41">
        <f>'A1'!K17-'A2 '!K17</f>
        <v>-1221.345386</v>
      </c>
      <c r="L17" s="41">
        <f>'A1'!L17-'A2 '!L17</f>
        <v>-1377.1090040000001</v>
      </c>
      <c r="M17" s="41">
        <f>'A1'!M17-'A2 '!M17</f>
        <v>-1677.3829290000001</v>
      </c>
      <c r="N17" s="41">
        <f>'A1'!N17-'A2 '!N17</f>
        <v>-1896.9028249999999</v>
      </c>
      <c r="O17" s="41">
        <f>'A1'!O17-'A2 '!O17</f>
        <v>-1986.5939519999999</v>
      </c>
      <c r="P17" s="41">
        <f>'A1'!P17-'A2 '!P17</f>
        <v>-1748.6924980000001</v>
      </c>
      <c r="Q17" s="41">
        <f>'A1'!Q17-'A2 '!Q17</f>
        <v>-1296.288787</v>
      </c>
      <c r="R17" s="41">
        <f>'A1'!R17-'A2 '!R17</f>
        <v>-1687.760677</v>
      </c>
      <c r="S17" s="41">
        <f>'A1'!S17-'A2 '!S17</f>
        <v>-1693.4195930000001</v>
      </c>
      <c r="T17" s="41">
        <f>'A1'!T17-'A2 '!T17</f>
        <v>-1760.170466</v>
      </c>
      <c r="U17" s="41">
        <f>'A1'!U17-'A2 '!U17</f>
        <v>-2044.7718880000002</v>
      </c>
      <c r="V17" s="41">
        <f>'A1'!V17-'A2 '!V17</f>
        <v>-2105.7855460000001</v>
      </c>
      <c r="W17" s="41">
        <f>'A1'!W17-'A2 '!W17</f>
        <v>-2080.6940870000003</v>
      </c>
      <c r="X17" s="41">
        <f>'A1'!X17-'A2 '!X17</f>
        <v>-2088.0382250000002</v>
      </c>
      <c r="Y17" s="41">
        <f>'A1'!Y17-'A2 '!Y17</f>
        <v>-2171.7503019999999</v>
      </c>
      <c r="Z17" s="41">
        <f>'A1'!Z17-'A2 '!Z17</f>
        <v>-2409.5762759999998</v>
      </c>
      <c r="AA17" s="41">
        <f>'A1'!AA17-'A2 '!AA17</f>
        <v>-2391.1673579999997</v>
      </c>
      <c r="AB17" s="41">
        <f>'A1'!AB17-'A2 '!AB17</f>
        <v>-2143.0298549999998</v>
      </c>
      <c r="AC17" s="41">
        <f>'A1'!AC17-'A2 '!AC17</f>
        <v>-2839.359058</v>
      </c>
      <c r="AD17" s="41">
        <f>'A1'!AD17-'A2 '!AD17</f>
        <v>-44884.984594999987</v>
      </c>
    </row>
    <row r="18" spans="1:30">
      <c r="A18" s="18" t="s">
        <v>21</v>
      </c>
      <c r="B18" s="18" t="s">
        <v>22</v>
      </c>
      <c r="C18" s="41">
        <f>'A1'!C18-'A2 '!C18</f>
        <v>-61.989000000000004</v>
      </c>
      <c r="D18" s="41">
        <f>'A1'!D18-'A2 '!D18</f>
        <v>-62.197543999999994</v>
      </c>
      <c r="E18" s="41">
        <f>'A1'!E18-'A2 '!E18</f>
        <v>-50.73366399999999</v>
      </c>
      <c r="F18" s="41">
        <f>'A1'!F18-'A2 '!F18</f>
        <v>-78.693005999999997</v>
      </c>
      <c r="G18" s="41">
        <f>'A1'!G18-'A2 '!G18</f>
        <v>-81.080863000000008</v>
      </c>
      <c r="H18" s="41">
        <f>'A1'!H18-'A2 '!H18</f>
        <v>-59.899540999999985</v>
      </c>
      <c r="I18" s="41">
        <f>'A1'!I18-'A2 '!I18</f>
        <v>113.12325200000001</v>
      </c>
      <c r="J18" s="41">
        <f>'A1'!J18-'A2 '!J18</f>
        <v>-56.525381999999986</v>
      </c>
      <c r="K18" s="41">
        <f>'A1'!K18-'A2 '!K18</f>
        <v>-61.107105999999995</v>
      </c>
      <c r="L18" s="41">
        <f>'A1'!L18-'A2 '!L18</f>
        <v>-9.4309030000000007</v>
      </c>
      <c r="M18" s="41">
        <f>'A1'!M18-'A2 '!M18</f>
        <v>28.728379999999973</v>
      </c>
      <c r="N18" s="41">
        <f>'A1'!N18-'A2 '!N18</f>
        <v>29.849989999999991</v>
      </c>
      <c r="O18" s="41">
        <f>'A1'!O18-'A2 '!O18</f>
        <v>11.96138400000001</v>
      </c>
      <c r="P18" s="41">
        <f>'A1'!P18-'A2 '!P18</f>
        <v>29.781835999999998</v>
      </c>
      <c r="Q18" s="41">
        <f>'A1'!Q18-'A2 '!Q18</f>
        <v>27.368435000000019</v>
      </c>
      <c r="R18" s="41">
        <f>'A1'!R18-'A2 '!R18</f>
        <v>17.113472999999999</v>
      </c>
      <c r="S18" s="41">
        <f>'A1'!S18-'A2 '!S18</f>
        <v>39.981413000000003</v>
      </c>
      <c r="T18" s="41">
        <f>'A1'!T18-'A2 '!T18</f>
        <v>93.073350000000005</v>
      </c>
      <c r="U18" s="41">
        <f>'A1'!U18-'A2 '!U18</f>
        <v>110.67430400000001</v>
      </c>
      <c r="V18" s="41">
        <f>'A1'!V18-'A2 '!V18</f>
        <v>77.587116000000009</v>
      </c>
      <c r="W18" s="41">
        <f>'A1'!W18-'A2 '!W18</f>
        <v>80.284127000000012</v>
      </c>
      <c r="X18" s="41">
        <f>'A1'!X18-'A2 '!X18</f>
        <v>128.52442300000001</v>
      </c>
      <c r="Y18" s="41">
        <f>'A1'!Y18-'A2 '!Y18</f>
        <v>157.20174400000002</v>
      </c>
      <c r="Z18" s="41">
        <f>'A1'!Z18-'A2 '!Z18</f>
        <v>185.04380600000002</v>
      </c>
      <c r="AA18" s="41">
        <f>'A1'!AA18-'A2 '!AA18</f>
        <v>255.250044</v>
      </c>
      <c r="AB18" s="41">
        <f>'A1'!AB18-'A2 '!AB18</f>
        <v>269.52950499999997</v>
      </c>
      <c r="AC18" s="41">
        <f>'A1'!AC18-'A2 '!AC18</f>
        <v>246.09096299999999</v>
      </c>
      <c r="AD18" s="41">
        <f>'A1'!AD18-'A2 '!AD18</f>
        <v>1379.5105360000007</v>
      </c>
    </row>
    <row r="19" spans="1:30">
      <c r="A19" s="18" t="s">
        <v>23</v>
      </c>
      <c r="B19" s="18" t="s">
        <v>24</v>
      </c>
      <c r="C19" s="41">
        <f>'A1'!C19-'A2 '!C19</f>
        <v>193.25401599999998</v>
      </c>
      <c r="D19" s="41">
        <f>'A1'!D19-'A2 '!D19</f>
        <v>242.78952400000014</v>
      </c>
      <c r="E19" s="41">
        <f>'A1'!E19-'A2 '!E19</f>
        <v>204.63235199999997</v>
      </c>
      <c r="F19" s="41">
        <f>'A1'!F19-'A2 '!F19</f>
        <v>86.38148799999999</v>
      </c>
      <c r="G19" s="41">
        <f>'A1'!G19-'A2 '!G19</f>
        <v>191.55521999999985</v>
      </c>
      <c r="H19" s="41">
        <f>'A1'!H19-'A2 '!H19</f>
        <v>586.59349899999984</v>
      </c>
      <c r="I19" s="41">
        <f>'A1'!I19-'A2 '!I19</f>
        <v>201.78283899999985</v>
      </c>
      <c r="J19" s="41">
        <f>'A1'!J19-'A2 '!J19</f>
        <v>160.73463099999992</v>
      </c>
      <c r="K19" s="41">
        <f>'A1'!K19-'A2 '!K19</f>
        <v>334.31859399999996</v>
      </c>
      <c r="L19" s="41">
        <f>'A1'!L19-'A2 '!L19</f>
        <v>303.40246100000002</v>
      </c>
      <c r="M19" s="41">
        <f>'A1'!M19-'A2 '!M19</f>
        <v>314.07760999999971</v>
      </c>
      <c r="N19" s="41">
        <f>'A1'!N19-'A2 '!N19</f>
        <v>203.93021499999986</v>
      </c>
      <c r="O19" s="41">
        <f>'A1'!O19-'A2 '!O19</f>
        <v>150.53258599999981</v>
      </c>
      <c r="P19" s="41">
        <f>'A1'!P19-'A2 '!P19</f>
        <v>-20.115109999999731</v>
      </c>
      <c r="Q19" s="41">
        <f>'A1'!Q19-'A2 '!Q19</f>
        <v>-138.62738200000013</v>
      </c>
      <c r="R19" s="41">
        <f>'A1'!R19-'A2 '!R19</f>
        <v>-137.52765799999997</v>
      </c>
      <c r="S19" s="41">
        <f>'A1'!S19-'A2 '!S19</f>
        <v>-221.86712000000011</v>
      </c>
      <c r="T19" s="41">
        <f>'A1'!T19-'A2 '!T19</f>
        <v>-277.733473</v>
      </c>
      <c r="U19" s="41">
        <f>'A1'!U19-'A2 '!U19</f>
        <v>-242.49205299999971</v>
      </c>
      <c r="V19" s="41">
        <f>'A1'!V19-'A2 '!V19</f>
        <v>-301.22964799999977</v>
      </c>
      <c r="W19" s="41">
        <f>'A1'!W19-'A2 '!W19</f>
        <v>-311.47345900000005</v>
      </c>
      <c r="X19" s="41">
        <f>'A1'!X19-'A2 '!X19</f>
        <v>-292.52836700000012</v>
      </c>
      <c r="Y19" s="41">
        <f>'A1'!Y19-'A2 '!Y19</f>
        <v>-221.416023</v>
      </c>
      <c r="Z19" s="41">
        <f>'A1'!Z19-'A2 '!Z19</f>
        <v>-179.04052299999989</v>
      </c>
      <c r="AA19" s="41">
        <f>'A1'!AA19-'A2 '!AA19</f>
        <v>-175.96336799999995</v>
      </c>
      <c r="AB19" s="41">
        <f>'A1'!AB19-'A2 '!AB19</f>
        <v>-2229.8201090000002</v>
      </c>
      <c r="AC19" s="41">
        <f>'A1'!AC19-'A2 '!AC19</f>
        <v>-3005.9109310000008</v>
      </c>
      <c r="AD19" s="41">
        <f>'A1'!AD19-'A2 '!AD19</f>
        <v>-4581.7601890000078</v>
      </c>
    </row>
    <row r="20" spans="1:30">
      <c r="A20" s="18" t="s">
        <v>25</v>
      </c>
      <c r="B20" s="18" t="s">
        <v>26</v>
      </c>
      <c r="C20" s="41">
        <f>'A1'!C20-'A2 '!C20</f>
        <v>-55.664000000000001</v>
      </c>
      <c r="D20" s="41">
        <f>'A1'!D20-'A2 '!D20</f>
        <v>-45.526857999999997</v>
      </c>
      <c r="E20" s="41">
        <f>'A1'!E20-'A2 '!E20</f>
        <v>-33.954533999999995</v>
      </c>
      <c r="F20" s="41">
        <f>'A1'!F20-'A2 '!F20</f>
        <v>-40.709851999999998</v>
      </c>
      <c r="G20" s="41">
        <f>'A1'!G20-'A2 '!G20</f>
        <v>-88.777615999999995</v>
      </c>
      <c r="H20" s="41">
        <f>'A1'!H20-'A2 '!H20</f>
        <v>33.610007000000003</v>
      </c>
      <c r="I20" s="41">
        <f>'A1'!I20-'A2 '!I20</f>
        <v>42.028264</v>
      </c>
      <c r="J20" s="41">
        <f>'A1'!J20-'A2 '!J20</f>
        <v>-20.893216999999996</v>
      </c>
      <c r="K20" s="41">
        <f>'A1'!K20-'A2 '!K20</f>
        <v>-10.245442000000001</v>
      </c>
      <c r="L20" s="41">
        <f>'A1'!L20-'A2 '!L20</f>
        <v>-10.290852000000001</v>
      </c>
      <c r="M20" s="41">
        <f>'A1'!M20-'A2 '!M20</f>
        <v>-8.1301290000000002</v>
      </c>
      <c r="N20" s="41">
        <f>'A1'!N20-'A2 '!N20</f>
        <v>-20.440099000000004</v>
      </c>
      <c r="O20" s="41">
        <f>'A1'!O20-'A2 '!O20</f>
        <v>-14.438215999999997</v>
      </c>
      <c r="P20" s="41">
        <f>'A1'!P20-'A2 '!P20</f>
        <v>1.5860569999999967</v>
      </c>
      <c r="Q20" s="41">
        <f>'A1'!Q20-'A2 '!Q20</f>
        <v>15.827831999999994</v>
      </c>
      <c r="R20" s="41">
        <f>'A1'!R20-'A2 '!R20</f>
        <v>-20.900760000000005</v>
      </c>
      <c r="S20" s="41">
        <f>'A1'!S20-'A2 '!S20</f>
        <v>13.840769000000009</v>
      </c>
      <c r="T20" s="41">
        <f>'A1'!T20-'A2 '!T20</f>
        <v>45.109801000000004</v>
      </c>
      <c r="U20" s="41">
        <f>'A1'!U20-'A2 '!U20</f>
        <v>-14.96658699999999</v>
      </c>
      <c r="V20" s="41">
        <f>'A1'!V20-'A2 '!V20</f>
        <v>57.564633999999998</v>
      </c>
      <c r="W20" s="41">
        <f>'A1'!W20-'A2 '!W20</f>
        <v>20.492065999999994</v>
      </c>
      <c r="X20" s="41">
        <f>'A1'!X20-'A2 '!X20</f>
        <v>9.9674530000000061</v>
      </c>
      <c r="Y20" s="41">
        <f>'A1'!Y20-'A2 '!Y20</f>
        <v>10.519993999999997</v>
      </c>
      <c r="Z20" s="41">
        <f>'A1'!Z20-'A2 '!Z20</f>
        <v>-0.50753599999998755</v>
      </c>
      <c r="AA20" s="41">
        <f>'A1'!AA20-'A2 '!AA20</f>
        <v>24.460947000000004</v>
      </c>
      <c r="AB20" s="41">
        <f>'A1'!AB20-'A2 '!AB20</f>
        <v>2739.1344260000005</v>
      </c>
      <c r="AC20" s="41">
        <f>'A1'!AC20-'A2 '!AC20</f>
        <v>3307.1162600000007</v>
      </c>
      <c r="AD20" s="41">
        <f>'A1'!AD20-'A2 '!AD20</f>
        <v>5935.8128120000029</v>
      </c>
    </row>
    <row r="21" spans="1:30">
      <c r="A21" s="18" t="s">
        <v>27</v>
      </c>
      <c r="B21" s="18" t="s">
        <v>28</v>
      </c>
      <c r="C21" s="41">
        <f>'A1'!C21-'A2 '!C21</f>
        <v>-373.46698400000002</v>
      </c>
      <c r="D21" s="41">
        <f>'A1'!D21-'A2 '!D21</f>
        <v>-444.72957600000001</v>
      </c>
      <c r="E21" s="41">
        <f>'A1'!E21-'A2 '!E21</f>
        <v>-478.01429599999994</v>
      </c>
      <c r="F21" s="41">
        <f>'A1'!F21-'A2 '!F21</f>
        <v>-584.50440800000001</v>
      </c>
      <c r="G21" s="41">
        <f>'A1'!G21-'A2 '!G21</f>
        <v>-645.58723200000009</v>
      </c>
      <c r="H21" s="41">
        <f>'A1'!H21-'A2 '!H21</f>
        <v>-743.64456199999995</v>
      </c>
      <c r="I21" s="41">
        <f>'A1'!I21-'A2 '!I21</f>
        <v>-786.31797299999994</v>
      </c>
      <c r="J21" s="41">
        <f>'A1'!J21-'A2 '!J21</f>
        <v>-789.94926799999996</v>
      </c>
      <c r="K21" s="41">
        <f>'A1'!K21-'A2 '!K21</f>
        <v>-716.68871200000001</v>
      </c>
      <c r="L21" s="41">
        <f>'A1'!L21-'A2 '!L21</f>
        <v>-886.652558</v>
      </c>
      <c r="M21" s="41">
        <f>'A1'!M21-'A2 '!M21</f>
        <v>-1098.2524100000001</v>
      </c>
      <c r="N21" s="41">
        <f>'A1'!N21-'A2 '!N21</f>
        <v>-1294.7999610000002</v>
      </c>
      <c r="O21" s="41">
        <f>'A1'!O21-'A2 '!O21</f>
        <v>-1389.3355839999999</v>
      </c>
      <c r="P21" s="41">
        <f>'A1'!P21-'A2 '!P21</f>
        <v>-1348.2316659999999</v>
      </c>
      <c r="Q21" s="41">
        <f>'A1'!Q21-'A2 '!Q21</f>
        <v>-954.33066599999984</v>
      </c>
      <c r="R21" s="41">
        <f>'A1'!R21-'A2 '!R21</f>
        <v>-1585.132662</v>
      </c>
      <c r="S21" s="41">
        <f>'A1'!S21-'A2 '!S21</f>
        <v>-1732.348931</v>
      </c>
      <c r="T21" s="41">
        <f>'A1'!T21-'A2 '!T21</f>
        <v>-1752.1524809999999</v>
      </c>
      <c r="U21" s="41">
        <f>'A1'!U21-'A2 '!U21</f>
        <v>-1855.531776</v>
      </c>
      <c r="V21" s="41">
        <f>'A1'!V21-'A2 '!V21</f>
        <v>-1944.8779460000001</v>
      </c>
      <c r="W21" s="41">
        <f>'A1'!W21-'A2 '!W21</f>
        <v>-2067.2288509999998</v>
      </c>
      <c r="X21" s="41">
        <f>'A1'!X21-'A2 '!X21</f>
        <v>-2222.2447649999999</v>
      </c>
      <c r="Y21" s="41">
        <f>'A1'!Y21-'A2 '!Y21</f>
        <v>-2562.9890009999999</v>
      </c>
      <c r="Z21" s="41">
        <f>'A1'!Z21-'A2 '!Z21</f>
        <v>-2538.0023620000002</v>
      </c>
      <c r="AA21" s="41">
        <f>'A1'!AA21-'A2 '!AA21</f>
        <v>-2403.7695569999996</v>
      </c>
      <c r="AB21" s="41">
        <f>'A1'!AB21-'A2 '!AB21</f>
        <v>-2037.6743780000002</v>
      </c>
      <c r="AC21" s="41">
        <f>'A1'!AC21-'A2 '!AC21</f>
        <v>-2593.0552919999996</v>
      </c>
      <c r="AD21" s="41">
        <f>'A1'!AD21-'A2 '!AD21</f>
        <v>-37829.513858000006</v>
      </c>
    </row>
    <row r="22" spans="1:30">
      <c r="A22" s="18" t="s">
        <v>29</v>
      </c>
      <c r="B22" s="18" t="s">
        <v>30</v>
      </c>
      <c r="C22" s="41">
        <f>'A1'!C22-'A2 '!C22</f>
        <v>-1202.6790399999998</v>
      </c>
      <c r="D22" s="41">
        <f>'A1'!D22-'A2 '!D22</f>
        <v>-1467.5073749999999</v>
      </c>
      <c r="E22" s="41">
        <f>'A1'!E22-'A2 '!E22</f>
        <v>-1768.421462</v>
      </c>
      <c r="F22" s="41">
        <f>'A1'!F22-'A2 '!F22</f>
        <v>-2411.8886260000008</v>
      </c>
      <c r="G22" s="41">
        <f>'A1'!G22-'A2 '!G22</f>
        <v>-2758.1020640000006</v>
      </c>
      <c r="H22" s="41">
        <f>'A1'!H22-'A2 '!H22</f>
        <v>-2807.6658539999999</v>
      </c>
      <c r="I22" s="41">
        <f>'A1'!I22-'A2 '!I22</f>
        <v>-2620.9707870000002</v>
      </c>
      <c r="J22" s="41">
        <f>'A1'!J22-'A2 '!J22</f>
        <v>-2207.3831110000006</v>
      </c>
      <c r="K22" s="41">
        <f>'A1'!K22-'A2 '!K22</f>
        <v>-1270.6724750000003</v>
      </c>
      <c r="L22" s="41">
        <f>'A1'!L22-'A2 '!L22</f>
        <v>-1049.5930330000001</v>
      </c>
      <c r="M22" s="41">
        <f>'A1'!M22-'A2 '!M22</f>
        <v>-534.06050099999993</v>
      </c>
      <c r="N22" s="41">
        <f>'A1'!N22-'A2 '!N22</f>
        <v>-339.88788899999997</v>
      </c>
      <c r="O22" s="41">
        <f>'A1'!O22-'A2 '!O22</f>
        <v>-224.55527799999996</v>
      </c>
      <c r="P22" s="41">
        <f>'A1'!P22-'A2 '!P22</f>
        <v>16.411785999999992</v>
      </c>
      <c r="Q22" s="41">
        <f>'A1'!Q22-'A2 '!Q22</f>
        <v>-42.930796999999998</v>
      </c>
      <c r="R22" s="41">
        <f>'A1'!R22-'A2 '!R22</f>
        <v>-50.55258899999999</v>
      </c>
      <c r="S22" s="41">
        <f>'A1'!S22-'A2 '!S22</f>
        <v>-35.011716</v>
      </c>
      <c r="T22" s="41">
        <f>'A1'!T22-'A2 '!T22</f>
        <v>-32.085840000000005</v>
      </c>
      <c r="U22" s="41">
        <f>'A1'!U22-'A2 '!U22</f>
        <v>-16.752769000000001</v>
      </c>
      <c r="V22" s="41">
        <f>'A1'!V22-'A2 '!V22</f>
        <v>-5.7903489999999991</v>
      </c>
      <c r="W22" s="41">
        <f>'A1'!W22-'A2 '!W22</f>
        <v>-6.9936749999999996</v>
      </c>
      <c r="X22" s="41">
        <f>'A1'!X22-'A2 '!X22</f>
        <v>-5.2001399999999993</v>
      </c>
      <c r="Y22" s="41">
        <f>'A1'!Y22-'A2 '!Y22</f>
        <v>-5.0754339999999996</v>
      </c>
      <c r="Z22" s="41">
        <f>'A1'!Z22-'A2 '!Z22</f>
        <v>-7.8928329999999995</v>
      </c>
      <c r="AA22" s="41">
        <f>'A1'!AA22-'A2 '!AA22</f>
        <v>-4.8685780000000003</v>
      </c>
      <c r="AB22" s="41">
        <f>'A1'!AB22-'A2 '!AB22</f>
        <v>-6.451842000000001</v>
      </c>
      <c r="AC22" s="41">
        <f>'A1'!AC22-'A2 '!AC22</f>
        <v>-4.5174529999999988</v>
      </c>
      <c r="AD22" s="41">
        <f>'A1'!AD22-'A2 '!AD22</f>
        <v>-20871.099724</v>
      </c>
    </row>
    <row r="23" spans="1:30">
      <c r="A23" s="18" t="s">
        <v>31</v>
      </c>
      <c r="B23" s="18" t="s">
        <v>32</v>
      </c>
      <c r="C23" s="41">
        <f>'A1'!C23-'A2 '!C23</f>
        <v>-438.76399200000014</v>
      </c>
      <c r="D23" s="41">
        <f>'A1'!D23-'A2 '!D23</f>
        <v>-2147.5020069999991</v>
      </c>
      <c r="E23" s="41">
        <f>'A1'!E23-'A2 '!E23</f>
        <v>-2678.4962179999993</v>
      </c>
      <c r="F23" s="41">
        <f>'A1'!F23-'A2 '!F23</f>
        <v>-3226.7150380000012</v>
      </c>
      <c r="G23" s="41">
        <f>'A1'!G23-'A2 '!G23</f>
        <v>-4801.6818669999993</v>
      </c>
      <c r="H23" s="41">
        <f>'A1'!H23-'A2 '!H23</f>
        <v>-7778.2868010000002</v>
      </c>
      <c r="I23" s="41">
        <f>'A1'!I23-'A2 '!I23</f>
        <v>-7639.2332480000005</v>
      </c>
      <c r="J23" s="41">
        <f>'A1'!J23-'A2 '!J23</f>
        <v>-6312.2788529999998</v>
      </c>
      <c r="K23" s="41">
        <f>'A1'!K23-'A2 '!K23</f>
        <v>-6248.6375449999996</v>
      </c>
      <c r="L23" s="41">
        <f>'A1'!L23-'A2 '!L23</f>
        <v>-8050.4292330000007</v>
      </c>
      <c r="M23" s="41">
        <f>'A1'!M23-'A2 '!M23</f>
        <v>-8608.7743719999999</v>
      </c>
      <c r="N23" s="41">
        <f>'A1'!N23-'A2 '!N23</f>
        <v>-9252.8654949999982</v>
      </c>
      <c r="O23" s="41">
        <f>'A1'!O23-'A2 '!O23</f>
        <v>-4829.0910890000014</v>
      </c>
      <c r="P23" s="41">
        <f>'A1'!P23-'A2 '!P23</f>
        <v>-8732.3351029999994</v>
      </c>
      <c r="Q23" s="41">
        <f>'A1'!Q23-'A2 '!Q23</f>
        <v>-7534.3273170000011</v>
      </c>
      <c r="R23" s="41">
        <f>'A1'!R23-'A2 '!R23</f>
        <v>-10582.885936999999</v>
      </c>
      <c r="S23" s="41">
        <f>'A1'!S23-'A2 '!S23</f>
        <v>-12158.895205999999</v>
      </c>
      <c r="T23" s="41">
        <f>'A1'!T23-'A2 '!T23</f>
        <v>-11294.486245</v>
      </c>
      <c r="U23" s="41">
        <f>'A1'!U23-'A2 '!U23</f>
        <v>-13172.551641000002</v>
      </c>
      <c r="V23" s="41">
        <f>'A1'!V23-'A2 '!V23</f>
        <v>-14251.662816999999</v>
      </c>
      <c r="W23" s="41">
        <f>'A1'!W23-'A2 '!W23</f>
        <v>-14776.883038</v>
      </c>
      <c r="X23" s="41">
        <f>'A1'!X23-'A2 '!X23</f>
        <v>-14847.651542999998</v>
      </c>
      <c r="Y23" s="41">
        <f>'A1'!Y23-'A2 '!Y23</f>
        <v>-16454.388817999999</v>
      </c>
      <c r="Z23" s="41">
        <f>'A1'!Z23-'A2 '!Z23</f>
        <v>-19308.308468000003</v>
      </c>
      <c r="AA23" s="41">
        <f>'A1'!AA23-'A2 '!AA23</f>
        <v>-21517.934889</v>
      </c>
      <c r="AB23" s="41">
        <f>'A1'!AB23-'A2 '!AB23</f>
        <v>-18038.899765999999</v>
      </c>
      <c r="AC23" s="41">
        <f>'A1'!AC23-'A2 '!AC23</f>
        <v>-20585.420189000004</v>
      </c>
      <c r="AD23" s="41">
        <f>'A1'!AD23-'A2 '!AD23</f>
        <v>-275269.38673499995</v>
      </c>
    </row>
    <row r="24" spans="1:30">
      <c r="A24" s="18" t="s">
        <v>33</v>
      </c>
      <c r="B24" s="18" t="s">
        <v>34</v>
      </c>
      <c r="C24" s="41">
        <f>'A1'!C24-'A2 '!C24</f>
        <v>-12.307999999999993</v>
      </c>
      <c r="D24" s="41">
        <f>'A1'!D24-'A2 '!D24</f>
        <v>151.88144599999998</v>
      </c>
      <c r="E24" s="41">
        <f>'A1'!E24-'A2 '!E24</f>
        <v>280.59883699999995</v>
      </c>
      <c r="F24" s="41">
        <f>'A1'!F24-'A2 '!F24</f>
        <v>301.08444500000002</v>
      </c>
      <c r="G24" s="41">
        <f>'A1'!G24-'A2 '!G24</f>
        <v>608.78621700000008</v>
      </c>
      <c r="H24" s="41">
        <f>'A1'!H24-'A2 '!H24</f>
        <v>623.90332699999988</v>
      </c>
      <c r="I24" s="41">
        <f>'A1'!I24-'A2 '!I24</f>
        <v>0.88144200000010642</v>
      </c>
      <c r="J24" s="41">
        <f>'A1'!J24-'A2 '!J24</f>
        <v>117.76327900000001</v>
      </c>
      <c r="K24" s="41">
        <f>'A1'!K24-'A2 '!K24</f>
        <v>296.29001300000004</v>
      </c>
      <c r="L24" s="41">
        <f>'A1'!L24-'A2 '!L24</f>
        <v>70.139350000000036</v>
      </c>
      <c r="M24" s="41">
        <f>'A1'!M24-'A2 '!M24</f>
        <v>-4.5376479999999901</v>
      </c>
      <c r="N24" s="41">
        <f>'A1'!N24-'A2 '!N24</f>
        <v>-124.24357600000008</v>
      </c>
      <c r="O24" s="41">
        <f>'A1'!O24-'A2 '!O24</f>
        <v>-250.61461900000006</v>
      </c>
      <c r="P24" s="41">
        <f>'A1'!P24-'A2 '!P24</f>
        <v>-245.01690799999983</v>
      </c>
      <c r="Q24" s="41">
        <f>'A1'!Q24-'A2 '!Q24</f>
        <v>-209.72306600000013</v>
      </c>
      <c r="R24" s="41">
        <f>'A1'!R24-'A2 '!R24</f>
        <v>-361.16125999999963</v>
      </c>
      <c r="S24" s="41">
        <f>'A1'!S24-'A2 '!S24</f>
        <v>-391.8839780000003</v>
      </c>
      <c r="T24" s="41">
        <f>'A1'!T24-'A2 '!T24</f>
        <v>-345.28174599999988</v>
      </c>
      <c r="U24" s="41">
        <f>'A1'!U24-'A2 '!U24</f>
        <v>-391.5808649999999</v>
      </c>
      <c r="V24" s="41">
        <f>'A1'!V24-'A2 '!V24</f>
        <v>78.901421000000028</v>
      </c>
      <c r="W24" s="41">
        <f>'A1'!W24-'A2 '!W24</f>
        <v>93.531302000000096</v>
      </c>
      <c r="X24" s="41">
        <f>'A1'!X24-'A2 '!X24</f>
        <v>-64.21918699999992</v>
      </c>
      <c r="Y24" s="41">
        <f>'A1'!Y24-'A2 '!Y24</f>
        <v>-114.02692399999978</v>
      </c>
      <c r="Z24" s="41">
        <f>'A1'!Z24-'A2 '!Z24</f>
        <v>-160.48842500000001</v>
      </c>
      <c r="AA24" s="41">
        <f>'A1'!AA24-'A2 '!AA24</f>
        <v>104.05164800000011</v>
      </c>
      <c r="AB24" s="41">
        <f>'A1'!AB24-'A2 '!AB24</f>
        <v>-368.99612599999995</v>
      </c>
      <c r="AC24" s="41">
        <f>'A1'!AC24-'A2 '!AC24</f>
        <v>-550.10399400000006</v>
      </c>
      <c r="AD24" s="41">
        <f>'A1'!AD24-'A2 '!AD24</f>
        <v>-866.37359500000093</v>
      </c>
    </row>
    <row r="25" spans="1:30">
      <c r="A25" s="18" t="s">
        <v>35</v>
      </c>
      <c r="B25" s="18" t="s">
        <v>36</v>
      </c>
      <c r="C25" s="41">
        <f>'A1'!C25-'A2 '!C25</f>
        <v>174.92999199999986</v>
      </c>
      <c r="D25" s="41">
        <f>'A1'!D25-'A2 '!D25</f>
        <v>1895.8259960000005</v>
      </c>
      <c r="E25" s="41">
        <f>'A1'!E25-'A2 '!E25</f>
        <v>3068.6756569999998</v>
      </c>
      <c r="F25" s="41">
        <f>'A1'!F25-'A2 '!F25</f>
        <v>4295.9469900000022</v>
      </c>
      <c r="G25" s="41">
        <f>'A1'!G25-'A2 '!G25</f>
        <v>5340.6212900000028</v>
      </c>
      <c r="H25" s="41">
        <f>'A1'!H25-'A2 '!H25</f>
        <v>5970.8944520000023</v>
      </c>
      <c r="I25" s="41">
        <f>'A1'!I25-'A2 '!I25</f>
        <v>5045.4534189999977</v>
      </c>
      <c r="J25" s="41">
        <f>'A1'!J25-'A2 '!J25</f>
        <v>3056.0324040000014</v>
      </c>
      <c r="K25" s="41">
        <f>'A1'!K25-'A2 '!K25</f>
        <v>2967.0078319999993</v>
      </c>
      <c r="L25" s="41">
        <f>'A1'!L25-'A2 '!L25</f>
        <v>1546.7277080000003</v>
      </c>
      <c r="M25" s="41">
        <f>'A1'!M25-'A2 '!M25</f>
        <v>-184.62215000000469</v>
      </c>
      <c r="N25" s="41">
        <f>'A1'!N25-'A2 '!N25</f>
        <v>-106.78356799999892</v>
      </c>
      <c r="O25" s="41">
        <f>'A1'!O25-'A2 '!O25</f>
        <v>-65.973387000000002</v>
      </c>
      <c r="P25" s="41">
        <f>'A1'!P25-'A2 '!P25</f>
        <v>-2564.2406609999998</v>
      </c>
      <c r="Q25" s="41">
        <f>'A1'!Q25-'A2 '!Q25</f>
        <v>-1889.780163999998</v>
      </c>
      <c r="R25" s="41">
        <f>'A1'!R25-'A2 '!R25</f>
        <v>-509.22981900000741</v>
      </c>
      <c r="S25" s="41">
        <f>'A1'!S25-'A2 '!S25</f>
        <v>1480.2013599999955</v>
      </c>
      <c r="T25" s="41">
        <f>'A1'!T25-'A2 '!T25</f>
        <v>2874.7767559999993</v>
      </c>
      <c r="U25" s="41">
        <f>'A1'!U25-'A2 '!U25</f>
        <v>1203.0984439999993</v>
      </c>
      <c r="V25" s="41">
        <f>'A1'!V25-'A2 '!V25</f>
        <v>4117.1788789999991</v>
      </c>
      <c r="W25" s="41">
        <f>'A1'!W25-'A2 '!W25</f>
        <v>1555.4913370000068</v>
      </c>
      <c r="X25" s="41">
        <f>'A1'!X25-'A2 '!X25</f>
        <v>2931.2094369999977</v>
      </c>
      <c r="Y25" s="41">
        <f>'A1'!Y25-'A2 '!Y25</f>
        <v>5896.7476989999923</v>
      </c>
      <c r="Z25" s="41">
        <f>'A1'!Z25-'A2 '!Z25</f>
        <v>8584.7232219999969</v>
      </c>
      <c r="AA25" s="41">
        <f>'A1'!AA25-'A2 '!AA25</f>
        <v>10331.083101999997</v>
      </c>
      <c r="AB25" s="41">
        <f>'A1'!AB25-'A2 '!AB25</f>
        <v>12596.256157999997</v>
      </c>
      <c r="AC25" s="41">
        <f>'A1'!AC25-'A2 '!AC25</f>
        <v>10878.292256000012</v>
      </c>
      <c r="AD25" s="41">
        <f>'A1'!AD25-'A2 '!AD25</f>
        <v>90490.544640999928</v>
      </c>
    </row>
    <row r="26" spans="1:30">
      <c r="A26" s="18" t="s">
        <v>37</v>
      </c>
      <c r="B26" s="18" t="s">
        <v>38</v>
      </c>
      <c r="C26" s="41">
        <f>'A1'!C26-'A2 '!C26</f>
        <v>-22.289000000000016</v>
      </c>
      <c r="D26" s="41">
        <f>'A1'!D26-'A2 '!D26</f>
        <v>-55.33705599999999</v>
      </c>
      <c r="E26" s="41">
        <f>'A1'!E26-'A2 '!E26</f>
        <v>-61.489536999999984</v>
      </c>
      <c r="F26" s="41">
        <f>'A1'!F26-'A2 '!F26</f>
        <v>-136.67595300000005</v>
      </c>
      <c r="G26" s="41">
        <f>'A1'!G26-'A2 '!G26</f>
        <v>-165.19391100000007</v>
      </c>
      <c r="H26" s="41">
        <f>'A1'!H26-'A2 '!H26</f>
        <v>-217.49867299999994</v>
      </c>
      <c r="I26" s="41">
        <f>'A1'!I26-'A2 '!I26</f>
        <v>-175.81151599999998</v>
      </c>
      <c r="J26" s="41">
        <f>'A1'!J26-'A2 '!J26</f>
        <v>-188.442183</v>
      </c>
      <c r="K26" s="41">
        <f>'A1'!K26-'A2 '!K26</f>
        <v>-271.76315</v>
      </c>
      <c r="L26" s="41">
        <f>'A1'!L26-'A2 '!L26</f>
        <v>-91.806035999999949</v>
      </c>
      <c r="M26" s="41">
        <f>'A1'!M26-'A2 '!M26</f>
        <v>56.616544999999917</v>
      </c>
      <c r="N26" s="41">
        <f>'A1'!N26-'A2 '!N26</f>
        <v>-138.55972599999996</v>
      </c>
      <c r="O26" s="41">
        <f>'A1'!O26-'A2 '!O26</f>
        <v>-55.231089000000054</v>
      </c>
      <c r="P26" s="41">
        <f>'A1'!P26-'A2 '!P26</f>
        <v>-20.487489000000011</v>
      </c>
      <c r="Q26" s="41">
        <f>'A1'!Q26-'A2 '!Q26</f>
        <v>22.099091999999928</v>
      </c>
      <c r="R26" s="41">
        <f>'A1'!R26-'A2 '!R26</f>
        <v>41.856592999999975</v>
      </c>
      <c r="S26" s="41">
        <f>'A1'!S26-'A2 '!S26</f>
        <v>12.243947000000077</v>
      </c>
      <c r="T26" s="41">
        <f>'A1'!T26-'A2 '!T26</f>
        <v>16.026204000000064</v>
      </c>
      <c r="U26" s="41">
        <f>'A1'!U26-'A2 '!U26</f>
        <v>60.98499200000002</v>
      </c>
      <c r="V26" s="41">
        <f>'A1'!V26-'A2 '!V26</f>
        <v>-22.400625000000026</v>
      </c>
      <c r="W26" s="41">
        <f>'A1'!W26-'A2 '!W26</f>
        <v>-30.490992999999989</v>
      </c>
      <c r="X26" s="41">
        <f>'A1'!X26-'A2 '!X26</f>
        <v>-43.121822999999992</v>
      </c>
      <c r="Y26" s="41">
        <f>'A1'!Y26-'A2 '!Y26</f>
        <v>-45.966056000000002</v>
      </c>
      <c r="Z26" s="41">
        <f>'A1'!Z26-'A2 '!Z26</f>
        <v>-37.231279000000001</v>
      </c>
      <c r="AA26" s="41">
        <f>'A1'!AA26-'A2 '!AA26</f>
        <v>-35.293514999999992</v>
      </c>
      <c r="AB26" s="41">
        <f>'A1'!AB26-'A2 '!AB26</f>
        <v>-83.067589999999996</v>
      </c>
      <c r="AC26" s="41">
        <f>'A1'!AC26-'A2 '!AC26</f>
        <v>-77.346819999999994</v>
      </c>
      <c r="AD26" s="41">
        <f>'A1'!AD26-'A2 '!AD26</f>
        <v>-1765.676647000002</v>
      </c>
    </row>
    <row r="27" spans="1:30">
      <c r="A27" s="18" t="s">
        <v>39</v>
      </c>
      <c r="B27" s="18" t="s">
        <v>40</v>
      </c>
      <c r="C27" s="41">
        <f>'A1'!C27-'A2 '!C27</f>
        <v>-26.746000000000002</v>
      </c>
      <c r="D27" s="41">
        <f>'A1'!D27-'A2 '!D27</f>
        <v>-93.678011000000012</v>
      </c>
      <c r="E27" s="41">
        <f>'A1'!E27-'A2 '!E27</f>
        <v>-46.746393000000012</v>
      </c>
      <c r="F27" s="41">
        <f>'A1'!F27-'A2 '!F27</f>
        <v>-44.767292999999995</v>
      </c>
      <c r="G27" s="41">
        <f>'A1'!G27-'A2 '!G27</f>
        <v>-40.336462999999995</v>
      </c>
      <c r="H27" s="41">
        <f>'A1'!H27-'A2 '!H27</f>
        <v>2.0749189999999942</v>
      </c>
      <c r="I27" s="41">
        <f>'A1'!I27-'A2 '!I27</f>
        <v>1.4151950000000113</v>
      </c>
      <c r="J27" s="41">
        <f>'A1'!J27-'A2 '!J27</f>
        <v>-18.035499000000002</v>
      </c>
      <c r="K27" s="41">
        <f>'A1'!K27-'A2 '!K27</f>
        <v>-20.301012999999998</v>
      </c>
      <c r="L27" s="41">
        <f>'A1'!L27-'A2 '!L27</f>
        <v>-11.819918000000001</v>
      </c>
      <c r="M27" s="41">
        <f>'A1'!M27-'A2 '!M27</f>
        <v>-37.789265</v>
      </c>
      <c r="N27" s="41">
        <f>'A1'!N27-'A2 '!N27</f>
        <v>13.700768000000011</v>
      </c>
      <c r="O27" s="41">
        <f>'A1'!O27-'A2 '!O27</f>
        <v>48.736841999999967</v>
      </c>
      <c r="P27" s="41">
        <f>'A1'!P27-'A2 '!P27</f>
        <v>130.62181599999997</v>
      </c>
      <c r="Q27" s="41">
        <f>'A1'!Q27-'A2 '!Q27</f>
        <v>80.13466600000001</v>
      </c>
      <c r="R27" s="41">
        <f>'A1'!R27-'A2 '!R27</f>
        <v>130.40047300000001</v>
      </c>
      <c r="S27" s="41">
        <f>'A1'!S27-'A2 '!S27</f>
        <v>115.39166300000005</v>
      </c>
      <c r="T27" s="41">
        <f>'A1'!T27-'A2 '!T27</f>
        <v>131.31339800000001</v>
      </c>
      <c r="U27" s="41">
        <f>'A1'!U27-'A2 '!U27</f>
        <v>180.81813700000004</v>
      </c>
      <c r="V27" s="41">
        <f>'A1'!V27-'A2 '!V27</f>
        <v>124.67733199999998</v>
      </c>
      <c r="W27" s="41">
        <f>'A1'!W27-'A2 '!W27</f>
        <v>67.449852000000021</v>
      </c>
      <c r="X27" s="41">
        <f>'A1'!X27-'A2 '!X27</f>
        <v>144.44893300000012</v>
      </c>
      <c r="Y27" s="41">
        <f>'A1'!Y27-'A2 '!Y27</f>
        <v>214.75787000000003</v>
      </c>
      <c r="Z27" s="41">
        <f>'A1'!Z27-'A2 '!Z27</f>
        <v>266.79238099999998</v>
      </c>
      <c r="AA27" s="41">
        <f>'A1'!AA27-'A2 '!AA27</f>
        <v>310.28165899999999</v>
      </c>
      <c r="AB27" s="41">
        <f>'A1'!AB27-'A2 '!AB27</f>
        <v>186.72916100000009</v>
      </c>
      <c r="AC27" s="41">
        <f>'A1'!AC27-'A2 '!AC27</f>
        <v>218.36321799999996</v>
      </c>
      <c r="AD27" s="41">
        <f>'A1'!AD27-'A2 '!AD27</f>
        <v>2027.888428000002</v>
      </c>
    </row>
    <row r="28" spans="1:30">
      <c r="A28" s="18" t="s">
        <v>41</v>
      </c>
      <c r="B28" s="18" t="s">
        <v>42</v>
      </c>
      <c r="C28" s="41">
        <f>'A1'!C28-'A2 '!C28</f>
        <v>-56.167000000000044</v>
      </c>
      <c r="D28" s="41">
        <f>'A1'!D28-'A2 '!D28</f>
        <v>-84.903728999999998</v>
      </c>
      <c r="E28" s="41">
        <f>'A1'!E28-'A2 '!E28</f>
        <v>-105.864774</v>
      </c>
      <c r="F28" s="41">
        <f>'A1'!F28-'A2 '!F28</f>
        <v>-116.69243400000001</v>
      </c>
      <c r="G28" s="41">
        <f>'A1'!G28-'A2 '!G28</f>
        <v>-340.14620000000002</v>
      </c>
      <c r="H28" s="41">
        <f>'A1'!H28-'A2 '!H28</f>
        <v>-491.56903800000003</v>
      </c>
      <c r="I28" s="41">
        <f>'A1'!I28-'A2 '!I28</f>
        <v>-401.48410399999995</v>
      </c>
      <c r="J28" s="41">
        <f>'A1'!J28-'A2 '!J28</f>
        <v>-582.53941900000007</v>
      </c>
      <c r="K28" s="41">
        <f>'A1'!K28-'A2 '!K28</f>
        <v>-588.68085099999985</v>
      </c>
      <c r="L28" s="41">
        <f>'A1'!L28-'A2 '!L28</f>
        <v>-1095.1167189999999</v>
      </c>
      <c r="M28" s="41">
        <f>'A1'!M28-'A2 '!M28</f>
        <v>-1423.6740869999999</v>
      </c>
      <c r="N28" s="41">
        <f>'A1'!N28-'A2 '!N28</f>
        <v>-3769.3263740000007</v>
      </c>
      <c r="O28" s="41">
        <f>'A1'!O28-'A2 '!O28</f>
        <v>-6302.3442290000003</v>
      </c>
      <c r="P28" s="41">
        <f>'A1'!P28-'A2 '!P28</f>
        <v>-5475.4162710000001</v>
      </c>
      <c r="Q28" s="41">
        <f>'A1'!Q28-'A2 '!Q28</f>
        <v>-2551.6836920000001</v>
      </c>
      <c r="R28" s="41">
        <f>'A1'!R28-'A2 '!R28</f>
        <v>-3252.7335990000001</v>
      </c>
      <c r="S28" s="41">
        <f>'A1'!S28-'A2 '!S28</f>
        <v>-3418.5691189999998</v>
      </c>
      <c r="T28" s="41">
        <f>'A1'!T28-'A2 '!T28</f>
        <v>-3141.2654710000006</v>
      </c>
      <c r="U28" s="41">
        <f>'A1'!U28-'A2 '!U28</f>
        <v>-3008.7723310000001</v>
      </c>
      <c r="V28" s="41">
        <f>'A1'!V28-'A2 '!V28</f>
        <v>-3023.0804909999997</v>
      </c>
      <c r="W28" s="41">
        <f>'A1'!W28-'A2 '!W28</f>
        <v>-4570.4106709999996</v>
      </c>
      <c r="X28" s="41">
        <f>'A1'!X28-'A2 '!X28</f>
        <v>-3568.7138400000003</v>
      </c>
      <c r="Y28" s="41">
        <f>'A1'!Y28-'A2 '!Y28</f>
        <v>-3500.7805669999998</v>
      </c>
      <c r="Z28" s="41">
        <f>'A1'!Z28-'A2 '!Z28</f>
        <v>-2704.5269049999997</v>
      </c>
      <c r="AA28" s="41">
        <f>'A1'!AA28-'A2 '!AA28</f>
        <v>-2890.6004320000002</v>
      </c>
      <c r="AB28" s="41">
        <f>'A1'!AB28-'A2 '!AB28</f>
        <v>-3457.7007519999993</v>
      </c>
      <c r="AC28" s="41">
        <f>'A1'!AC28-'A2 '!AC28</f>
        <v>-7110.7393840000004</v>
      </c>
      <c r="AD28" s="41">
        <f>'A1'!AD28-'A2 '!AD28</f>
        <v>-67033.502483000004</v>
      </c>
    </row>
    <row r="29" spans="1:30">
      <c r="A29" s="18" t="s">
        <v>43</v>
      </c>
      <c r="B29" s="18" t="s">
        <v>44</v>
      </c>
      <c r="C29" s="41">
        <f>'A1'!C29-'A2 '!C29</f>
        <v>-112.43200000000002</v>
      </c>
      <c r="D29" s="41">
        <f>'A1'!D29-'A2 '!D29</f>
        <v>-78.09233300000011</v>
      </c>
      <c r="E29" s="41">
        <f>'A1'!E29-'A2 '!E29</f>
        <v>-214.79337599999985</v>
      </c>
      <c r="F29" s="41">
        <f>'A1'!F29-'A2 '!F29</f>
        <v>-63.896195000000148</v>
      </c>
      <c r="G29" s="41">
        <f>'A1'!G29-'A2 '!G29</f>
        <v>37.412305999999944</v>
      </c>
      <c r="H29" s="41">
        <f>'A1'!H29-'A2 '!H29</f>
        <v>75.097642000000064</v>
      </c>
      <c r="I29" s="41">
        <f>'A1'!I29-'A2 '!I29</f>
        <v>-64.391469999999799</v>
      </c>
      <c r="J29" s="41">
        <f>'A1'!J29-'A2 '!J29</f>
        <v>13.238417999999967</v>
      </c>
      <c r="K29" s="41">
        <f>'A1'!K29-'A2 '!K29</f>
        <v>104.14073900000005</v>
      </c>
      <c r="L29" s="41">
        <f>'A1'!L29-'A2 '!L29</f>
        <v>36.819056999999987</v>
      </c>
      <c r="M29" s="41">
        <f>'A1'!M29-'A2 '!M29</f>
        <v>-83.53131499999995</v>
      </c>
      <c r="N29" s="41">
        <f>'A1'!N29-'A2 '!N29</f>
        <v>-35.50197100000014</v>
      </c>
      <c r="O29" s="41">
        <f>'A1'!O29-'A2 '!O29</f>
        <v>-149.17562399999994</v>
      </c>
      <c r="P29" s="41">
        <f>'A1'!P29-'A2 '!P29</f>
        <v>-1019.917698</v>
      </c>
      <c r="Q29" s="41">
        <f>'A1'!Q29-'A2 '!Q29</f>
        <v>-854.41325400000028</v>
      </c>
      <c r="R29" s="41">
        <f>'A1'!R29-'A2 '!R29</f>
        <v>-1161.9095880000004</v>
      </c>
      <c r="S29" s="41">
        <f>'A1'!S29-'A2 '!S29</f>
        <v>-1111.4129490000005</v>
      </c>
      <c r="T29" s="41">
        <f>'A1'!T29-'A2 '!T29</f>
        <v>-771.85427799999934</v>
      </c>
      <c r="U29" s="41">
        <f>'A1'!U29-'A2 '!U29</f>
        <v>-636.50715599999978</v>
      </c>
      <c r="V29" s="41">
        <f>'A1'!V29-'A2 '!V29</f>
        <v>-763.63125300000024</v>
      </c>
      <c r="W29" s="41">
        <f>'A1'!W29-'A2 '!W29</f>
        <v>-681.53056199999992</v>
      </c>
      <c r="X29" s="41">
        <f>'A1'!X29-'A2 '!X29</f>
        <v>-668.14048200000025</v>
      </c>
      <c r="Y29" s="41">
        <f>'A1'!Y29-'A2 '!Y29</f>
        <v>-574.34356400000001</v>
      </c>
      <c r="Z29" s="41">
        <f>'A1'!Z29-'A2 '!Z29</f>
        <v>-548.67203199999983</v>
      </c>
      <c r="AA29" s="41">
        <f>'A1'!AA29-'A2 '!AA29</f>
        <v>-822.15121800000043</v>
      </c>
      <c r="AB29" s="41">
        <f>'A1'!AB29-'A2 '!AB29</f>
        <v>-160.08253299999996</v>
      </c>
      <c r="AC29" s="41">
        <f>'A1'!AC29-'A2 '!AC29</f>
        <v>-103.07947299999995</v>
      </c>
      <c r="AD29" s="41">
        <f>'A1'!AD29-'A2 '!AD29</f>
        <v>-10412.752162000004</v>
      </c>
    </row>
    <row r="30" spans="1:30">
      <c r="A30" s="18" t="s">
        <v>45</v>
      </c>
      <c r="B30" s="18" t="s">
        <v>46</v>
      </c>
      <c r="C30" s="41">
        <f>'A1'!C30-'A2 '!C30</f>
        <v>261.87200000000007</v>
      </c>
      <c r="D30" s="41">
        <f>'A1'!D30-'A2 '!D30</f>
        <v>434.58709600000014</v>
      </c>
      <c r="E30" s="41">
        <f>'A1'!E30-'A2 '!E30</f>
        <v>601.46320200000002</v>
      </c>
      <c r="F30" s="41">
        <f>'A1'!F30-'A2 '!F30</f>
        <v>717.13626299999987</v>
      </c>
      <c r="G30" s="41">
        <f>'A1'!G30-'A2 '!G30</f>
        <v>676.74516099999983</v>
      </c>
      <c r="H30" s="41">
        <f>'A1'!H30-'A2 '!H30</f>
        <v>831.39292699999976</v>
      </c>
      <c r="I30" s="41">
        <f>'A1'!I30-'A2 '!I30</f>
        <v>935.15636100000006</v>
      </c>
      <c r="J30" s="41">
        <f>'A1'!J30-'A2 '!J30</f>
        <v>1125.426485</v>
      </c>
      <c r="K30" s="41">
        <f>'A1'!K30-'A2 '!K30</f>
        <v>1325.3561240000004</v>
      </c>
      <c r="L30" s="41">
        <f>'A1'!L30-'A2 '!L30</f>
        <v>1561.6508280000007</v>
      </c>
      <c r="M30" s="41">
        <f>'A1'!M30-'A2 '!M30</f>
        <v>2011.1337600000008</v>
      </c>
      <c r="N30" s="41">
        <f>'A1'!N30-'A2 '!N30</f>
        <v>1996.6716210000009</v>
      </c>
      <c r="O30" s="41">
        <f>'A1'!O30-'A2 '!O30</f>
        <v>2488.7438259999999</v>
      </c>
      <c r="P30" s="41">
        <f>'A1'!P30-'A2 '!P30</f>
        <v>2721.9491260000004</v>
      </c>
      <c r="Q30" s="41">
        <f>'A1'!Q30-'A2 '!Q30</f>
        <v>2689.912468</v>
      </c>
      <c r="R30" s="41">
        <f>'A1'!R30-'A2 '!R30</f>
        <v>3104.7529360000017</v>
      </c>
      <c r="S30" s="41">
        <f>'A1'!S30-'A2 '!S30</f>
        <v>3184.8588549999995</v>
      </c>
      <c r="T30" s="41">
        <f>'A1'!T30-'A2 '!T30</f>
        <v>3267.4293039999989</v>
      </c>
      <c r="U30" s="41">
        <f>'A1'!U30-'A2 '!U30</f>
        <v>3512.1126379999992</v>
      </c>
      <c r="V30" s="41">
        <f>'A1'!V30-'A2 '!V30</f>
        <v>3675.2770509999968</v>
      </c>
      <c r="W30" s="41">
        <f>'A1'!W30-'A2 '!W30</f>
        <v>4045.2443430000003</v>
      </c>
      <c r="X30" s="41">
        <f>'A1'!X30-'A2 '!X30</f>
        <v>4643.8669680000003</v>
      </c>
      <c r="Y30" s="41">
        <f>'A1'!Y30-'A2 '!Y30</f>
        <v>4942.0285880000019</v>
      </c>
      <c r="Z30" s="41">
        <f>'A1'!Z30-'A2 '!Z30</f>
        <v>5730.504718000002</v>
      </c>
      <c r="AA30" s="41">
        <f>'A1'!AA30-'A2 '!AA30</f>
        <v>5391.2746330000018</v>
      </c>
      <c r="AB30" s="41">
        <f>'A1'!AB30-'A2 '!AB30</f>
        <v>5886.4658710000012</v>
      </c>
      <c r="AC30" s="41">
        <f>'A1'!AC30-'A2 '!AC30</f>
        <v>6617.76188</v>
      </c>
      <c r="AD30" s="41">
        <f>'A1'!AD30-'A2 '!AD30</f>
        <v>74380.775033000027</v>
      </c>
    </row>
    <row r="31" spans="1:30">
      <c r="A31" s="18" t="s">
        <v>47</v>
      </c>
      <c r="B31" s="18" t="s">
        <v>48</v>
      </c>
      <c r="C31" s="41">
        <f>'A1'!C31-'A2 '!C31</f>
        <v>-44.71099999999997</v>
      </c>
      <c r="D31" s="41">
        <f>'A1'!D31-'A2 '!D31</f>
        <v>-66.355855999999989</v>
      </c>
      <c r="E31" s="41">
        <f>'A1'!E31-'A2 '!E31</f>
        <v>-82.120203000000004</v>
      </c>
      <c r="F31" s="41">
        <f>'A1'!F31-'A2 '!F31</f>
        <v>-90.784128000000024</v>
      </c>
      <c r="G31" s="41">
        <f>'A1'!G31-'A2 '!G31</f>
        <v>-81.682791999999978</v>
      </c>
      <c r="H31" s="41">
        <f>'A1'!H31-'A2 '!H31</f>
        <v>-76.987490000000051</v>
      </c>
      <c r="I31" s="41">
        <f>'A1'!I31-'A2 '!I31</f>
        <v>-64.931447999999975</v>
      </c>
      <c r="J31" s="41">
        <f>'A1'!J31-'A2 '!J31</f>
        <v>-82.241919999999993</v>
      </c>
      <c r="K31" s="41">
        <f>'A1'!K31-'A2 '!K31</f>
        <v>-158.65928899999997</v>
      </c>
      <c r="L31" s="41">
        <f>'A1'!L31-'A2 '!L31</f>
        <v>-19.241160999999977</v>
      </c>
      <c r="M31" s="41">
        <f>'A1'!M31-'A2 '!M31</f>
        <v>-95.502574000000038</v>
      </c>
      <c r="N31" s="41">
        <f>'A1'!N31-'A2 '!N31</f>
        <v>-86.542670999999984</v>
      </c>
      <c r="O31" s="41">
        <f>'A1'!O31-'A2 '!O31</f>
        <v>-77.686600000000027</v>
      </c>
      <c r="P31" s="41">
        <f>'A1'!P31-'A2 '!P31</f>
        <v>-177.54105700000011</v>
      </c>
      <c r="Q31" s="41">
        <f>'A1'!Q31-'A2 '!Q31</f>
        <v>-73.160525000000035</v>
      </c>
      <c r="R31" s="41">
        <f>'A1'!R31-'A2 '!R31</f>
        <v>-143.03953400000006</v>
      </c>
      <c r="S31" s="41">
        <f>'A1'!S31-'A2 '!S31</f>
        <v>-249.50681299999991</v>
      </c>
      <c r="T31" s="41">
        <f>'A1'!T31-'A2 '!T31</f>
        <v>-259.00253200000003</v>
      </c>
      <c r="U31" s="41">
        <f>'A1'!U31-'A2 '!U31</f>
        <v>-261.4966619999999</v>
      </c>
      <c r="V31" s="41">
        <f>'A1'!V31-'A2 '!V31</f>
        <v>-258.47192799999993</v>
      </c>
      <c r="W31" s="41">
        <f>'A1'!W31-'A2 '!W31</f>
        <v>-263.91030400000005</v>
      </c>
      <c r="X31" s="41">
        <f>'A1'!X31-'A2 '!X31</f>
        <v>-243.50921</v>
      </c>
      <c r="Y31" s="41">
        <f>'A1'!Y31-'A2 '!Y31</f>
        <v>-245.57732900000002</v>
      </c>
      <c r="Z31" s="41">
        <f>'A1'!Z31-'A2 '!Z31</f>
        <v>-250.19088400000015</v>
      </c>
      <c r="AA31" s="41">
        <f>'A1'!AA31-'A2 '!AA31</f>
        <v>-241.89046499999992</v>
      </c>
      <c r="AB31" s="41">
        <f>'A1'!AB31-'A2 '!AB31</f>
        <v>-155.44354300000001</v>
      </c>
      <c r="AC31" s="41">
        <f>'A1'!AC31-'A2 '!AC31</f>
        <v>-210.51525700000005</v>
      </c>
      <c r="AD31" s="41">
        <f>'A1'!AD31-'A2 '!AD31</f>
        <v>-4060.7031750000001</v>
      </c>
    </row>
    <row r="32" spans="1:30">
      <c r="A32" s="18" t="s">
        <v>49</v>
      </c>
      <c r="B32" s="18" t="s">
        <v>50</v>
      </c>
      <c r="C32" s="41">
        <f>'A1'!C32-'A2 '!C32</f>
        <v>-17.722000000000005</v>
      </c>
      <c r="D32" s="41">
        <f>'A1'!D32-'A2 '!D32</f>
        <v>-23.467574999999997</v>
      </c>
      <c r="E32" s="41">
        <f>'A1'!E32-'A2 '!E32</f>
        <v>-27.576007000000001</v>
      </c>
      <c r="F32" s="41">
        <f>'A1'!F32-'A2 '!F32</f>
        <v>-31.708059000000006</v>
      </c>
      <c r="G32" s="41">
        <f>'A1'!G32-'A2 '!G32</f>
        <v>-42.789371000000003</v>
      </c>
      <c r="H32" s="41">
        <f>'A1'!H32-'A2 '!H32</f>
        <v>-40.424232000000003</v>
      </c>
      <c r="I32" s="41">
        <f>'A1'!I32-'A2 '!I32</f>
        <v>-33.603268999999997</v>
      </c>
      <c r="J32" s="41">
        <f>'A1'!J32-'A2 '!J32</f>
        <v>-27.965231999999997</v>
      </c>
      <c r="K32" s="41">
        <f>'A1'!K32-'A2 '!K32</f>
        <v>-30.119436000000007</v>
      </c>
      <c r="L32" s="41">
        <f>'A1'!L32-'A2 '!L32</f>
        <v>-32.028593000000001</v>
      </c>
      <c r="M32" s="41">
        <f>'A1'!M32-'A2 '!M32</f>
        <v>-34.371033999999995</v>
      </c>
      <c r="N32" s="41">
        <f>'A1'!N32-'A2 '!N32</f>
        <v>-42.445039999999992</v>
      </c>
      <c r="O32" s="41">
        <f>'A1'!O32-'A2 '!O32</f>
        <v>-49.657937999999987</v>
      </c>
      <c r="P32" s="41">
        <f>'A1'!P32-'A2 '!P32</f>
        <v>-46.208469000000008</v>
      </c>
      <c r="Q32" s="41">
        <f>'A1'!Q32-'A2 '!Q32</f>
        <v>-35.401924999999999</v>
      </c>
      <c r="R32" s="41">
        <f>'A1'!R32-'A2 '!R32</f>
        <v>-43.301401999999996</v>
      </c>
      <c r="S32" s="41">
        <f>'A1'!S32-'A2 '!S32</f>
        <v>-57.750422999999998</v>
      </c>
      <c r="T32" s="41">
        <f>'A1'!T32-'A2 '!T32</f>
        <v>-60.883666000000005</v>
      </c>
      <c r="U32" s="41">
        <f>'A1'!U32-'A2 '!U32</f>
        <v>-49.689508000000004</v>
      </c>
      <c r="V32" s="41">
        <f>'A1'!V32-'A2 '!V32</f>
        <v>-55.120818</v>
      </c>
      <c r="W32" s="41">
        <f>'A1'!W32-'A2 '!W32</f>
        <v>-59.682410000000004</v>
      </c>
      <c r="X32" s="41">
        <f>'A1'!X32-'A2 '!X32</f>
        <v>-49.260334</v>
      </c>
      <c r="Y32" s="41">
        <f>'A1'!Y32-'A2 '!Y32</f>
        <v>-52.155479000000007</v>
      </c>
      <c r="Z32" s="41">
        <f>'A1'!Z32-'A2 '!Z32</f>
        <v>-56.890805999999998</v>
      </c>
      <c r="AA32" s="41">
        <f>'A1'!AA32-'A2 '!AA32</f>
        <v>-54.81713100000001</v>
      </c>
      <c r="AB32" s="41">
        <f>'A1'!AB32-'A2 '!AB32</f>
        <v>-32.714314999999992</v>
      </c>
      <c r="AC32" s="41">
        <f>'A1'!AC32-'A2 '!AC32</f>
        <v>-37.157737999999995</v>
      </c>
      <c r="AD32" s="41">
        <f>'A1'!AD32-'A2 '!AD32</f>
        <v>-1124.9122100000004</v>
      </c>
    </row>
    <row r="33" spans="1:32">
      <c r="A33" s="18" t="s">
        <v>51</v>
      </c>
      <c r="B33" s="18" t="s">
        <v>52</v>
      </c>
      <c r="C33" s="41">
        <f>'A1'!C33-'A2 '!C33</f>
        <v>-676.92799999999988</v>
      </c>
      <c r="D33" s="41">
        <f>'A1'!D33-'A2 '!D33</f>
        <v>-887.41542800000002</v>
      </c>
      <c r="E33" s="41">
        <f>'A1'!E33-'A2 '!E33</f>
        <v>-793.26829900000041</v>
      </c>
      <c r="F33" s="41">
        <f>'A1'!F33-'A2 '!F33</f>
        <v>-709.25858500000004</v>
      </c>
      <c r="G33" s="41">
        <f>'A1'!G33-'A2 '!G33</f>
        <v>-618.56658000000061</v>
      </c>
      <c r="H33" s="41">
        <f>'A1'!H33-'A2 '!H33</f>
        <v>-588.1432829999992</v>
      </c>
      <c r="I33" s="41">
        <f>'A1'!I33-'A2 '!I33</f>
        <v>-173.24523499999987</v>
      </c>
      <c r="J33" s="41">
        <f>'A1'!J33-'A2 '!J33</f>
        <v>-303.57265300000154</v>
      </c>
      <c r="K33" s="41">
        <f>'A1'!K33-'A2 '!K33</f>
        <v>-482.59179299999914</v>
      </c>
      <c r="L33" s="41">
        <f>'A1'!L33-'A2 '!L33</f>
        <v>-387.06294600000001</v>
      </c>
      <c r="M33" s="41">
        <f>'A1'!M33-'A2 '!M33</f>
        <v>110.04341499999964</v>
      </c>
      <c r="N33" s="41">
        <f>'A1'!N33-'A2 '!N33</f>
        <v>476.57136300000002</v>
      </c>
      <c r="O33" s="41">
        <f>'A1'!O33-'A2 '!O33</f>
        <v>-177.42088999999987</v>
      </c>
      <c r="P33" s="41">
        <f>'A1'!P33-'A2 '!P33</f>
        <v>-308.18436799999972</v>
      </c>
      <c r="Q33" s="41">
        <f>'A1'!Q33-'A2 '!Q33</f>
        <v>-136.25448600000027</v>
      </c>
      <c r="R33" s="41">
        <f>'A1'!R33-'A2 '!R33</f>
        <v>156.2270869999993</v>
      </c>
      <c r="S33" s="41">
        <f>'A1'!S33-'A2 '!S33</f>
        <v>46.812934999999015</v>
      </c>
      <c r="T33" s="41">
        <f>'A1'!T33-'A2 '!T33</f>
        <v>-27.715938999999707</v>
      </c>
      <c r="U33" s="41">
        <f>'A1'!U33-'A2 '!U33</f>
        <v>38.521307999999408</v>
      </c>
      <c r="V33" s="41">
        <f>'A1'!V33-'A2 '!V33</f>
        <v>443.85751100000016</v>
      </c>
      <c r="W33" s="41">
        <f>'A1'!W33-'A2 '!W33</f>
        <v>401.51665199999934</v>
      </c>
      <c r="X33" s="41">
        <f>'A1'!X33-'A2 '!X33</f>
        <v>594.54379600000084</v>
      </c>
      <c r="Y33" s="41">
        <f>'A1'!Y33-'A2 '!Y33</f>
        <v>779.34820400000081</v>
      </c>
      <c r="Z33" s="41">
        <f>'A1'!Z33-'A2 '!Z33</f>
        <v>729.77109399999881</v>
      </c>
      <c r="AA33" s="41">
        <f>'A1'!AA33-'A2 '!AA33</f>
        <v>1010.5480039999993</v>
      </c>
      <c r="AB33" s="41">
        <f>'A1'!AB33-'A2 '!AB33</f>
        <v>723.84017900000345</v>
      </c>
      <c r="AC33" s="41">
        <f>'A1'!AC33-'A2 '!AC33</f>
        <v>250.46845499999654</v>
      </c>
      <c r="AD33" s="41">
        <f>'A1'!AD33-'A2 '!AD33</f>
        <v>-507.55848200000764</v>
      </c>
    </row>
    <row r="34" spans="1:32">
      <c r="B34" s="18" t="s">
        <v>53</v>
      </c>
      <c r="C34" s="41">
        <f>'A1'!C34-'A2 '!C34</f>
        <v>1377.6031199999998</v>
      </c>
      <c r="D34" s="41">
        <f>'A1'!D34-'A2 '!D34</f>
        <v>3964.9447569999938</v>
      </c>
      <c r="E34" s="41">
        <f>'A1'!E34-'A2 '!E34</f>
        <v>5148.6710810000077</v>
      </c>
      <c r="F34" s="41">
        <f>'A1'!F34-'A2 '!F34</f>
        <v>5024.8381599999884</v>
      </c>
      <c r="G34" s="41">
        <f>'A1'!G34-'A2 '!G34</f>
        <v>5859.2782009999937</v>
      </c>
      <c r="H34" s="41">
        <f>'A1'!H34-'A2 '!H34</f>
        <v>6149.7448800000129</v>
      </c>
      <c r="I34" s="41">
        <f>'A1'!I34-'A2 '!I34</f>
        <v>1618.8194400000139</v>
      </c>
      <c r="J34" s="41">
        <f>'A1'!J34-'A2 '!J34</f>
        <v>2263.0693049999973</v>
      </c>
      <c r="K34" s="41">
        <f>'A1'!K34-'A2 '!K34</f>
        <v>-637.88939599999139</v>
      </c>
      <c r="L34" s="41">
        <f>'A1'!L34-'A2 '!L34</f>
        <v>-5430.0405859999883</v>
      </c>
      <c r="M34" s="41">
        <f>'A1'!M34-'A2 '!M34</f>
        <v>-9870.7780840000341</v>
      </c>
      <c r="N34" s="41">
        <f>'A1'!N34-'A2 '!N34</f>
        <v>-22169.924341999984</v>
      </c>
      <c r="O34" s="41">
        <f>'A1'!O34-'A2 '!O34</f>
        <v>-11374.919220000011</v>
      </c>
      <c r="P34" s="41">
        <f>'A1'!P34-'A2 '!P34</f>
        <v>-27064.746408999999</v>
      </c>
      <c r="Q34" s="41">
        <f>'A1'!Q34-'A2 '!Q34</f>
        <v>-30105.956854999982</v>
      </c>
      <c r="R34" s="41">
        <f>'A1'!R34-'A2 '!R34</f>
        <v>-38710.292151000016</v>
      </c>
      <c r="S34" s="41">
        <f>'A1'!S34-'A2 '!S34</f>
        <v>-38034.272851000016</v>
      </c>
      <c r="T34" s="41">
        <f>'A1'!T34-'A2 '!T34</f>
        <v>-32524.973951999971</v>
      </c>
      <c r="U34" s="41">
        <f>'A1'!U34-'A2 '!U34</f>
        <v>-34991.94632300004</v>
      </c>
      <c r="V34" s="41">
        <f>'A1'!V34-'A2 '!V34</f>
        <v>-32115.029003999967</v>
      </c>
      <c r="W34" s="41">
        <f>'A1'!W34-'A2 '!W34</f>
        <v>-23968.017839999971</v>
      </c>
      <c r="X34" s="41">
        <f>'A1'!X34-'A2 '!X34</f>
        <v>-22035.350501999972</v>
      </c>
      <c r="Y34" s="41">
        <f>'A1'!Y34-'A2 '!Y34</f>
        <v>-13142.345328999945</v>
      </c>
      <c r="Z34" s="41">
        <f>'A1'!Z34-'A2 '!Z34</f>
        <v>-15008.190423000007</v>
      </c>
      <c r="AA34" s="41">
        <f>'A1'!AA34-'A2 '!AA34</f>
        <v>-17587.065920999972</v>
      </c>
      <c r="AB34" s="41">
        <f>'A1'!AB34-'A2 '!AB34</f>
        <v>-3406.3034190000326</v>
      </c>
      <c r="AC34" s="41">
        <f>'A1'!AC34-'A2 '!AC34</f>
        <v>-16186.102511000063</v>
      </c>
      <c r="AD34" s="41">
        <f>'A1'!AD34-'A2 '!AD34</f>
        <v>-362957.17617399991</v>
      </c>
      <c r="AE34" s="10"/>
      <c r="AF34" s="10"/>
    </row>
    <row r="35" spans="1:32" ht="14" thickBot="1">
      <c r="B35" s="25"/>
      <c r="C35" s="25"/>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10"/>
      <c r="AF35" s="10"/>
    </row>
    <row r="36" spans="1:32" ht="14" thickTop="1">
      <c r="B36" s="33" t="s">
        <v>506</v>
      </c>
    </row>
    <row r="38" spans="1:32">
      <c r="C38" s="42"/>
    </row>
  </sheetData>
  <mergeCells count="3">
    <mergeCell ref="C7:AF7"/>
    <mergeCell ref="B4:AD4"/>
    <mergeCell ref="B2:AD2"/>
  </mergeCells>
  <hyperlinks>
    <hyperlink ref="A1" location="ÍNDICE!A1" display="ÍNDICE" xr:uid="{00000000-0004-0000-0700-000000000000}"/>
  </hyperlinks>
  <pageMargins left="0.75" right="0.75" top="1" bottom="1" header="0" footer="0"/>
  <pageSetup paperSize="9" orientation="portrait" horizontalDpi="0"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17</vt:i4>
      </vt:variant>
    </vt:vector>
  </HeadingPairs>
  <TitlesOfParts>
    <vt:vector size="17" baseType="lpstr">
      <vt:lpstr>ÍNDICE</vt:lpstr>
      <vt:lpstr>NOTAS</vt:lpstr>
      <vt:lpstr>NOTAS 2</vt:lpstr>
      <vt:lpstr>I</vt:lpstr>
      <vt:lpstr>II</vt:lpstr>
      <vt:lpstr>III</vt:lpstr>
      <vt:lpstr>A1</vt:lpstr>
      <vt:lpstr>A2 </vt:lpstr>
      <vt:lpstr>A3</vt:lpstr>
      <vt:lpstr>A4</vt:lpstr>
      <vt:lpstr>A5</vt:lpstr>
      <vt:lpstr>A6</vt:lpstr>
      <vt:lpstr>A7</vt:lpstr>
      <vt:lpstr>A8</vt:lpstr>
      <vt:lpstr>A9</vt:lpstr>
      <vt:lpstr>A10</vt:lpstr>
      <vt:lpstr>A11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Fernando Fosado Gomar</dc:creator>
  <cp:lastModifiedBy>LEIRE ABRIL GONZALEZ ALARCON</cp:lastModifiedBy>
  <dcterms:created xsi:type="dcterms:W3CDTF">2019-07-30T15:33:46Z</dcterms:created>
  <dcterms:modified xsi:type="dcterms:W3CDTF">2022-06-23T19:06:49Z</dcterms:modified>
</cp:coreProperties>
</file>