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eire/Library/Mobile Documents/com~apple~CloudDocs/"/>
    </mc:Choice>
  </mc:AlternateContent>
  <xr:revisionPtr revIDLastSave="0" documentId="13_ncr:1_{E3435B21-9826-2142-BE0F-9135E919C452}" xr6:coauthVersionLast="47" xr6:coauthVersionMax="47" xr10:uidLastSave="{00000000-0000-0000-0000-000000000000}"/>
  <bookViews>
    <workbookView xWindow="0" yWindow="500" windowWidth="28800" windowHeight="17500" tabRatio="891" xr2:uid="{00000000-000D-0000-FFFF-FFFF00000000}"/>
  </bookViews>
  <sheets>
    <sheet name="ÍNDICE" sheetId="26" r:id="rId1"/>
    <sheet name="D1" sheetId="27" r:id="rId2"/>
    <sheet name="D2" sheetId="28" r:id="rId3"/>
    <sheet name="D3" sheetId="29" r:id="rId4"/>
    <sheet name="C1" sheetId="4" r:id="rId5"/>
    <sheet name="C2" sheetId="9" r:id="rId6"/>
    <sheet name="C3" sheetId="18" r:id="rId7"/>
    <sheet name="C4" sheetId="2" r:id="rId8"/>
    <sheet name="C5" sheetId="5" r:id="rId9"/>
    <sheet name="C6" sheetId="10" r:id="rId10"/>
    <sheet name="C7" sheetId="19" r:id="rId11"/>
    <sheet name="C8" sheetId="3" r:id="rId12"/>
    <sheet name="C9" sheetId="6" r:id="rId13"/>
    <sheet name="C10" sheetId="11" r:id="rId14"/>
    <sheet name="C11" sheetId="20" r:id="rId15"/>
    <sheet name="C12" sheetId="1" r:id="rId16"/>
    <sheet name="C13" sheetId="7" r:id="rId17"/>
    <sheet name="C14" sheetId="12" r:id="rId18"/>
    <sheet name="C15" sheetId="8" r:id="rId19"/>
    <sheet name="C16" sheetId="13" r:id="rId20"/>
    <sheet name="C17" sheetId="14" r:id="rId21"/>
    <sheet name="C18" sheetId="16" r:id="rId22"/>
  </sheets>
  <externalReferences>
    <externalReference r:id="rId23"/>
    <externalReference r:id="rId24"/>
  </externalReferences>
  <definedNames>
    <definedName name="__123Graph_D" localSheetId="4" hidden="1">'[1]1990'!#REF!</definedName>
    <definedName name="__123Graph_D" localSheetId="16" hidden="1">'[1]1990'!#REF!</definedName>
    <definedName name="__123Graph_D" localSheetId="18" hidden="1">'[1]1990'!#REF!</definedName>
    <definedName name="__123Graph_D" localSheetId="5" hidden="1">'[1]1990'!#REF!</definedName>
    <definedName name="__123Graph_D" localSheetId="7" hidden="1">'[1]1990'!#REF!</definedName>
    <definedName name="__123Graph_D" localSheetId="8" hidden="1">'[1]1990'!#REF!</definedName>
    <definedName name="__123Graph_D" localSheetId="11" hidden="1">'[1]1990'!#REF!</definedName>
    <definedName name="__123Graph_D" localSheetId="12" hidden="1">'[1]1990'!#REF!</definedName>
    <definedName name="__123Graph_D" localSheetId="0" hidden="1">'[2]1990'!#REF!</definedName>
    <definedName name="__123Graph_D" hidden="1">'[1]1990'!#REF!</definedName>
    <definedName name="__123Graph_E" localSheetId="4" hidden="1">'[1]1990'!#REF!</definedName>
    <definedName name="__123Graph_E" localSheetId="16" hidden="1">'[1]1990'!#REF!</definedName>
    <definedName name="__123Graph_E" localSheetId="18" hidden="1">'[1]1990'!#REF!</definedName>
    <definedName name="__123Graph_E" localSheetId="5" hidden="1">'[1]1990'!#REF!</definedName>
    <definedName name="__123Graph_E" localSheetId="8" hidden="1">'[1]1990'!#REF!</definedName>
    <definedName name="__123Graph_E" localSheetId="12" hidden="1">'[1]1990'!#REF!</definedName>
    <definedName name="__123Graph_E" localSheetId="0" hidden="1">'[2]1990'!#REF!</definedName>
    <definedName name="__123Graph_E" hidden="1">'[1]1990'!#REF!</definedName>
    <definedName name="__123Graph_F" localSheetId="4" hidden="1">'[1]1990'!#REF!</definedName>
    <definedName name="__123Graph_F" localSheetId="16" hidden="1">'[1]1990'!#REF!</definedName>
    <definedName name="__123Graph_F" localSheetId="18" hidden="1">'[1]1990'!#REF!</definedName>
    <definedName name="__123Graph_F" localSheetId="5" hidden="1">'[1]1990'!#REF!</definedName>
    <definedName name="__123Graph_F" localSheetId="8" hidden="1">'[1]1990'!#REF!</definedName>
    <definedName name="__123Graph_F" localSheetId="12" hidden="1">'[1]1990'!#REF!</definedName>
    <definedName name="__123Graph_F" localSheetId="0" hidden="1">'[2]1990'!#REF!</definedName>
    <definedName name="__123Graph_F" hidden="1">'[1]1990'!#REF!</definedName>
    <definedName name="as">#REF!</definedName>
    <definedName name="asdasd">#REF!</definedName>
    <definedName name="autapartesusegmmcal" localSheetId="4">#REF!</definedName>
    <definedName name="autapartesusegmmcal" localSheetId="16">#REF!</definedName>
    <definedName name="autapartesusegmmcal" localSheetId="18">#REF!</definedName>
    <definedName name="autapartesusegmmcal" localSheetId="5">#REF!</definedName>
    <definedName name="autapartesusegmmcal" localSheetId="7">#REF!</definedName>
    <definedName name="autapartesusegmmcal" localSheetId="8">#REF!</definedName>
    <definedName name="autapartesusegmmcal" localSheetId="11">#REF!</definedName>
    <definedName name="autapartesusegmmcal" localSheetId="12">#REF!</definedName>
    <definedName name="autapartesusegmmcal">#REF!</definedName>
    <definedName name="autopartesusbsejmm" localSheetId="4">#REF!</definedName>
    <definedName name="autopartesusbsejmm" localSheetId="16">#REF!</definedName>
    <definedName name="autopartesusbsejmm" localSheetId="18">#REF!</definedName>
    <definedName name="autopartesusbsejmm" localSheetId="5">#REF!</definedName>
    <definedName name="autopartesusbsejmm" localSheetId="7">#REF!</definedName>
    <definedName name="autopartesusbsejmm" localSheetId="8">#REF!</definedName>
    <definedName name="autopartesusbsejmm" localSheetId="11">#REF!</definedName>
    <definedName name="autopartesusbsejmm" localSheetId="12">#REF!</definedName>
    <definedName name="autopartesusbsejmm">#REF!</definedName>
    <definedName name="caldutsegmentos" localSheetId="4">#REF!</definedName>
    <definedName name="caldutsegmentos" localSheetId="16">#REF!</definedName>
    <definedName name="caldutsegmentos" localSheetId="18">#REF!</definedName>
    <definedName name="caldutsegmentos" localSheetId="5">#REF!</definedName>
    <definedName name="caldutsegmentos" localSheetId="7">#REF!</definedName>
    <definedName name="caldutsegmentos" localSheetId="8">#REF!</definedName>
    <definedName name="caldutsegmentos" localSheetId="11">#REF!</definedName>
    <definedName name="caldutsegmentos" localSheetId="12">#REF!</definedName>
    <definedName name="caldutsegmentos">#REF!</definedName>
    <definedName name="Euparaautomotrizfincaldut" localSheetId="4">#REF!</definedName>
    <definedName name="Euparaautomotrizfincaldut" localSheetId="16">#REF!</definedName>
    <definedName name="Euparaautomotrizfincaldut" localSheetId="18">#REF!</definedName>
    <definedName name="Euparaautomotrizfincaldut" localSheetId="5">#REF!</definedName>
    <definedName name="Euparaautomotrizfincaldut" localSheetId="7">#REF!</definedName>
    <definedName name="Euparaautomotrizfincaldut" localSheetId="8">#REF!</definedName>
    <definedName name="Euparaautomotrizfincaldut" localSheetId="11">#REF!</definedName>
    <definedName name="Euparaautomotrizfincaldut" localSheetId="12">#REF!</definedName>
    <definedName name="Euparaautomotrizfincaldut">#REF!</definedName>
    <definedName name="Euparaautomotrizfingenval" localSheetId="4">#REF!</definedName>
    <definedName name="Euparaautomotrizfingenval" localSheetId="16">#REF!</definedName>
    <definedName name="Euparaautomotrizfingenval" localSheetId="18">#REF!</definedName>
    <definedName name="Euparaautomotrizfingenval" localSheetId="5">#REF!</definedName>
    <definedName name="Euparaautomotrizfingenval" localSheetId="7">#REF!</definedName>
    <definedName name="Euparaautomotrizfingenval" localSheetId="8">#REF!</definedName>
    <definedName name="Euparaautomotrizfingenval" localSheetId="11">#REF!</definedName>
    <definedName name="Euparaautomotrizfingenval" localSheetId="12">#REF!</definedName>
    <definedName name="Euparaautomotrizfingenval">#REF!</definedName>
    <definedName name="fgdfg">#REF!</definedName>
    <definedName name="fghfgh">#REF!</definedName>
    <definedName name="fv" localSheetId="4">#REF!</definedName>
    <definedName name="fv" localSheetId="16">#REF!</definedName>
    <definedName name="fv" localSheetId="18">#REF!</definedName>
    <definedName name="fv" localSheetId="5">#REF!</definedName>
    <definedName name="fv" localSheetId="7">#REF!</definedName>
    <definedName name="fv" localSheetId="8">#REF!</definedName>
    <definedName name="fv" localSheetId="11">#REF!</definedName>
    <definedName name="fv" localSheetId="12">#REF!</definedName>
    <definedName name="fv">#REF!</definedName>
    <definedName name="gfhfgh">#REF!</definedName>
    <definedName name="ghfghf">#REF!</definedName>
    <definedName name="ghgdf">#REF!</definedName>
    <definedName name="hfghfg">#REF!</definedName>
    <definedName name="paises" localSheetId="4">#REF!</definedName>
    <definedName name="paises" localSheetId="16">#REF!</definedName>
    <definedName name="paises" localSheetId="18">#REF!</definedName>
    <definedName name="paises" localSheetId="5">#REF!</definedName>
    <definedName name="paises" localSheetId="7">#REF!</definedName>
    <definedName name="paises" localSheetId="8">#REF!</definedName>
    <definedName name="paises" localSheetId="11">#REF!</definedName>
    <definedName name="paises" localSheetId="12">#REF!</definedName>
    <definedName name="paises">#REF!</definedName>
    <definedName name="paisesautomotcaldut" localSheetId="4">#REF!</definedName>
    <definedName name="paisesautomotcaldut" localSheetId="16">#REF!</definedName>
    <definedName name="paisesautomotcaldut" localSheetId="18">#REF!</definedName>
    <definedName name="paisesautomotcaldut" localSheetId="5">#REF!</definedName>
    <definedName name="paisesautomotcaldut" localSheetId="7">#REF!</definedName>
    <definedName name="paisesautomotcaldut" localSheetId="8">#REF!</definedName>
    <definedName name="paisesautomotcaldut" localSheetId="11">#REF!</definedName>
    <definedName name="paisesautomotcaldut" localSheetId="12">#REF!</definedName>
    <definedName name="paisesautomotcaldut">#REF!</definedName>
    <definedName name="paisesautomotgenval" localSheetId="4">#REF!</definedName>
    <definedName name="paisesautomotgenval" localSheetId="16">#REF!</definedName>
    <definedName name="paisesautomotgenval" localSheetId="18">#REF!</definedName>
    <definedName name="paisesautomotgenval" localSheetId="5">#REF!</definedName>
    <definedName name="paisesautomotgenval" localSheetId="7">#REF!</definedName>
    <definedName name="paisesautomotgenval" localSheetId="8">#REF!</definedName>
    <definedName name="paisesautomotgenval" localSheetId="11">#REF!</definedName>
    <definedName name="paisesautomotgenval" localSheetId="12">#REF!</definedName>
    <definedName name="paisesautomotgenval">#REF!</definedName>
    <definedName name="paisesparafincaldut" localSheetId="4">#REF!</definedName>
    <definedName name="paisesparafincaldut" localSheetId="16">#REF!</definedName>
    <definedName name="paisesparafincaldut" localSheetId="18">#REF!</definedName>
    <definedName name="paisesparafincaldut" localSheetId="5">#REF!</definedName>
    <definedName name="paisesparafincaldut" localSheetId="7">#REF!</definedName>
    <definedName name="paisesparafincaldut" localSheetId="8">#REF!</definedName>
    <definedName name="paisesparafincaldut" localSheetId="11">#REF!</definedName>
    <definedName name="paisesparafincaldut" localSheetId="12">#REF!</definedName>
    <definedName name="paisesparafincaldut">#REF!</definedName>
    <definedName name="paisesparafingenvalporsegmentos" localSheetId="4">#REF!</definedName>
    <definedName name="paisesparafingenvalporsegmentos" localSheetId="16">#REF!</definedName>
    <definedName name="paisesparafingenvalporsegmentos" localSheetId="18">#REF!</definedName>
    <definedName name="paisesparafingenvalporsegmentos" localSheetId="5">#REF!</definedName>
    <definedName name="paisesparafingenvalporsegmentos" localSheetId="7">#REF!</definedName>
    <definedName name="paisesparafingenvalporsegmentos" localSheetId="8">#REF!</definedName>
    <definedName name="paisesparafingenvalporsegmentos" localSheetId="11">#REF!</definedName>
    <definedName name="paisesparafingenvalporsegmentos" localSheetId="12">#REF!</definedName>
    <definedName name="paisesparafingenvalporsegmentos">#REF!</definedName>
    <definedName name="paisesysegmentos" localSheetId="4">#REF!</definedName>
    <definedName name="paisesysegmentos" localSheetId="16">#REF!</definedName>
    <definedName name="paisesysegmentos" localSheetId="18">#REF!</definedName>
    <definedName name="paisesysegmentos" localSheetId="5">#REF!</definedName>
    <definedName name="paisesysegmentos" localSheetId="7">#REF!</definedName>
    <definedName name="paisesysegmentos" localSheetId="8">#REF!</definedName>
    <definedName name="paisesysegmentos" localSheetId="11">#REF!</definedName>
    <definedName name="paisesysegmentos" localSheetId="12">#REF!</definedName>
    <definedName name="paisesysegmentos">#REF!</definedName>
    <definedName name="perro" localSheetId="4">#REF!</definedName>
    <definedName name="perro" localSheetId="16">#REF!</definedName>
    <definedName name="perro" localSheetId="18">#REF!</definedName>
    <definedName name="perro" localSheetId="5">#REF!</definedName>
    <definedName name="perro" localSheetId="7">#REF!</definedName>
    <definedName name="perro" localSheetId="8">#REF!</definedName>
    <definedName name="perro" localSheetId="11">#REF!</definedName>
    <definedName name="perro" localSheetId="12">#REF!</definedName>
    <definedName name="perro">#REF!</definedName>
    <definedName name="porsegmentos" localSheetId="4">#REF!</definedName>
    <definedName name="porsegmentos" localSheetId="16">#REF!</definedName>
    <definedName name="porsegmentos" localSheetId="18">#REF!</definedName>
    <definedName name="porsegmentos" localSheetId="5">#REF!</definedName>
    <definedName name="porsegmentos" localSheetId="7">#REF!</definedName>
    <definedName name="porsegmentos" localSheetId="8">#REF!</definedName>
    <definedName name="porsegmentos" localSheetId="11">#REF!</definedName>
    <definedName name="porsegmentos" localSheetId="12">#REF!</definedName>
    <definedName name="porsegmentos">#REF!</definedName>
    <definedName name="s" localSheetId="4">#REF!</definedName>
    <definedName name="s" localSheetId="16">#REF!</definedName>
    <definedName name="s" localSheetId="18">#REF!</definedName>
    <definedName name="s" localSheetId="5">#REF!</definedName>
    <definedName name="s" localSheetId="7">#REF!</definedName>
    <definedName name="s" localSheetId="8">#REF!</definedName>
    <definedName name="s" localSheetId="11">#REF!</definedName>
    <definedName name="s" localSheetId="12">#REF!</definedName>
    <definedName name="s">#REF!</definedName>
    <definedName name="sdasdasd">#REF!</definedName>
    <definedName name="Totalcondistritosydemàseslabon" localSheetId="4">#REF!</definedName>
    <definedName name="Totalcondistritosydemàseslabon" localSheetId="16">#REF!</definedName>
    <definedName name="Totalcondistritosydemàseslabon" localSheetId="18">#REF!</definedName>
    <definedName name="Totalcondistritosydemàseslabon" localSheetId="5">#REF!</definedName>
    <definedName name="Totalcondistritosydemàseslabon" localSheetId="7">#REF!</definedName>
    <definedName name="Totalcondistritosydemàseslabon" localSheetId="8">#REF!</definedName>
    <definedName name="Totalcondistritosydemàseslabon" localSheetId="11">#REF!</definedName>
    <definedName name="Totalcondistritosydemàseslabon" localSheetId="12">#REF!</definedName>
    <definedName name="Totalcondistritosydemàseslabon">#REF!</definedName>
    <definedName name="Totalcondistritosydemàspaisessegmcaldut" localSheetId="4">#REF!</definedName>
    <definedName name="Totalcondistritosydemàspaisessegmcaldut" localSheetId="16">#REF!</definedName>
    <definedName name="Totalcondistritosydemàspaisessegmcaldut" localSheetId="18">#REF!</definedName>
    <definedName name="Totalcondistritosydemàspaisessegmcaldut" localSheetId="5">#REF!</definedName>
    <definedName name="Totalcondistritosydemàspaisessegmcaldut" localSheetId="7">#REF!</definedName>
    <definedName name="Totalcondistritosydemàspaisessegmcaldut" localSheetId="8">#REF!</definedName>
    <definedName name="Totalcondistritosydemàspaisessegmcaldut" localSheetId="11">#REF!</definedName>
    <definedName name="Totalcondistritosydemàspaisessegmcaldut" localSheetId="12">#REF!</definedName>
    <definedName name="Totalcondistritosydemàspaisessegmcaldut">#REF!</definedName>
    <definedName name="ty" localSheetId="4">#REF!</definedName>
    <definedName name="ty" localSheetId="16">#REF!</definedName>
    <definedName name="ty" localSheetId="18">#REF!</definedName>
    <definedName name="ty" localSheetId="5">#REF!</definedName>
    <definedName name="ty" localSheetId="7">#REF!</definedName>
    <definedName name="ty" localSheetId="8">#REF!</definedName>
    <definedName name="ty" localSheetId="11">#REF!</definedName>
    <definedName name="ty" localSheetId="12">#REF!</definedName>
    <definedName name="ty">#REF!</definedName>
    <definedName name="veiculoscaldut" localSheetId="4">#REF!</definedName>
    <definedName name="veiculoscaldut" localSheetId="16">#REF!</definedName>
    <definedName name="veiculoscaldut" localSheetId="18">#REF!</definedName>
    <definedName name="veiculoscaldut" localSheetId="5">#REF!</definedName>
    <definedName name="veiculoscaldut" localSheetId="7">#REF!</definedName>
    <definedName name="veiculoscaldut" localSheetId="8">#REF!</definedName>
    <definedName name="veiculoscaldut" localSheetId="11">#REF!</definedName>
    <definedName name="veiculoscaldut" localSheetId="12">#REF!</definedName>
    <definedName name="veiculoscaldut">#REF!</definedName>
    <definedName name="veiculosgenval" localSheetId="4">#REF!</definedName>
    <definedName name="veiculosgenval" localSheetId="16">#REF!</definedName>
    <definedName name="veiculosgenval" localSheetId="18">#REF!</definedName>
    <definedName name="veiculosgenval" localSheetId="5">#REF!</definedName>
    <definedName name="veiculosgenval" localSheetId="7">#REF!</definedName>
    <definedName name="veiculosgenval" localSheetId="8">#REF!</definedName>
    <definedName name="veiculosgenval" localSheetId="11">#REF!</definedName>
    <definedName name="veiculosgenval" localSheetId="12">#REF!</definedName>
    <definedName name="veiculosgenval">#REF!</definedName>
    <definedName name="yhn" localSheetId="4">#REF!</definedName>
    <definedName name="yhn" localSheetId="16">#REF!</definedName>
    <definedName name="yhn" localSheetId="18">#REF!</definedName>
    <definedName name="yhn" localSheetId="5">#REF!</definedName>
    <definedName name="yhn" localSheetId="7">#REF!</definedName>
    <definedName name="yhn" localSheetId="8">#REF!</definedName>
    <definedName name="yhn" localSheetId="11">#REF!</definedName>
    <definedName name="yhn" localSheetId="12">#REF!</definedName>
    <definedName name="yhn">#REF!</definedName>
    <definedName name="yuj" localSheetId="4">#REF!</definedName>
    <definedName name="yuj" localSheetId="16">#REF!</definedName>
    <definedName name="yuj" localSheetId="18">#REF!</definedName>
    <definedName name="yuj" localSheetId="5">#REF!</definedName>
    <definedName name="yuj" localSheetId="7">#REF!</definedName>
    <definedName name="yuj" localSheetId="8">#REF!</definedName>
    <definedName name="yuj" localSheetId="11">#REF!</definedName>
    <definedName name="yuj" localSheetId="12">#REF!</definedName>
    <definedName name="yu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70" i="7" l="1"/>
  <c r="AD71" i="7"/>
  <c r="AD72" i="7"/>
  <c r="AD73" i="7"/>
  <c r="AD74" i="7"/>
  <c r="AD75" i="7"/>
  <c r="AD76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69" i="7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AD22" i="16"/>
  <c r="AD23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C22" i="16"/>
  <c r="C23" i="16"/>
  <c r="C21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B16" i="16"/>
  <c r="B17" i="16"/>
  <c r="B15" i="16"/>
  <c r="AD10" i="16"/>
  <c r="AD11" i="16"/>
  <c r="AD9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B11" i="16"/>
  <c r="AD22" i="14"/>
  <c r="AD23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C22" i="14"/>
  <c r="C23" i="14"/>
  <c r="C21" i="14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AD15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B16" i="14"/>
  <c r="B17" i="14"/>
  <c r="AD11" i="14"/>
  <c r="AD10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B11" i="14"/>
  <c r="AD54" i="13"/>
  <c r="AD55" i="13"/>
  <c r="AD56" i="13"/>
  <c r="AD57" i="13"/>
  <c r="AD58" i="13"/>
  <c r="AD59" i="13"/>
  <c r="AD60" i="13"/>
  <c r="AD61" i="13"/>
  <c r="AD62" i="13"/>
  <c r="AD63" i="13"/>
  <c r="AD64" i="13"/>
  <c r="AD65" i="13"/>
  <c r="AD66" i="13"/>
  <c r="AD67" i="13"/>
  <c r="AD68" i="13"/>
  <c r="AD69" i="13"/>
  <c r="AD70" i="13"/>
  <c r="AD71" i="13"/>
  <c r="AD7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8" i="13"/>
  <c r="C25" i="13"/>
  <c r="D25" i="13"/>
  <c r="E25" i="13"/>
  <c r="F25" i="13"/>
  <c r="F26" i="13" s="1"/>
  <c r="G25" i="13"/>
  <c r="G26" i="13" s="1"/>
  <c r="H25" i="13"/>
  <c r="H26" i="13" s="1"/>
  <c r="I25" i="13"/>
  <c r="I26" i="13" s="1"/>
  <c r="J25" i="13"/>
  <c r="J26" i="13" s="1"/>
  <c r="K25" i="13"/>
  <c r="L25" i="13"/>
  <c r="M25" i="13"/>
  <c r="N25" i="13"/>
  <c r="N26" i="13" s="1"/>
  <c r="O25" i="13"/>
  <c r="O26" i="13" s="1"/>
  <c r="P25" i="13"/>
  <c r="P26" i="13" s="1"/>
  <c r="Q25" i="13"/>
  <c r="Q26" i="13" s="1"/>
  <c r="R25" i="13"/>
  <c r="R26" i="13" s="1"/>
  <c r="S25" i="13"/>
  <c r="T25" i="13"/>
  <c r="U25" i="13"/>
  <c r="V25" i="13"/>
  <c r="V26" i="13" s="1"/>
  <c r="W25" i="13"/>
  <c r="W26" i="13" s="1"/>
  <c r="X25" i="13"/>
  <c r="X26" i="13" s="1"/>
  <c r="Y25" i="13"/>
  <c r="Y26" i="13" s="1"/>
  <c r="Z25" i="13"/>
  <c r="Z26" i="13" s="1"/>
  <c r="AA25" i="13"/>
  <c r="AB25" i="13"/>
  <c r="AC25" i="13"/>
  <c r="C26" i="13"/>
  <c r="D26" i="13"/>
  <c r="E26" i="13"/>
  <c r="K26" i="13"/>
  <c r="L26" i="13"/>
  <c r="M26" i="13"/>
  <c r="S26" i="13"/>
  <c r="T26" i="13"/>
  <c r="U26" i="13"/>
  <c r="AA26" i="13"/>
  <c r="AB26" i="13"/>
  <c r="AC26" i="13"/>
  <c r="B26" i="13"/>
  <c r="B25" i="13"/>
  <c r="AD54" i="8"/>
  <c r="AD55" i="8"/>
  <c r="AD56" i="8"/>
  <c r="AD57" i="8"/>
  <c r="AD58" i="8"/>
  <c r="AD59" i="8"/>
  <c r="AD60" i="8"/>
  <c r="AD61" i="8"/>
  <c r="AD62" i="8"/>
  <c r="AD63" i="8"/>
  <c r="AD64" i="8"/>
  <c r="AD65" i="8"/>
  <c r="AD66" i="8"/>
  <c r="AD67" i="8"/>
  <c r="AD68" i="8"/>
  <c r="AD69" i="8"/>
  <c r="AD70" i="8"/>
  <c r="AD71" i="8"/>
  <c r="AD72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8" i="8"/>
  <c r="C25" i="8"/>
  <c r="D25" i="8"/>
  <c r="E25" i="8"/>
  <c r="F25" i="8"/>
  <c r="F26" i="8" s="1"/>
  <c r="G25" i="8"/>
  <c r="G26" i="8" s="1"/>
  <c r="H25" i="8"/>
  <c r="H26" i="8" s="1"/>
  <c r="I25" i="8"/>
  <c r="I26" i="8" s="1"/>
  <c r="J25" i="8"/>
  <c r="J26" i="8" s="1"/>
  <c r="K25" i="8"/>
  <c r="L25" i="8"/>
  <c r="M25" i="8"/>
  <c r="N25" i="8"/>
  <c r="N26" i="8" s="1"/>
  <c r="O25" i="8"/>
  <c r="O26" i="8" s="1"/>
  <c r="P25" i="8"/>
  <c r="Q25" i="8"/>
  <c r="Q26" i="8" s="1"/>
  <c r="R25" i="8"/>
  <c r="R26" i="8" s="1"/>
  <c r="S25" i="8"/>
  <c r="T25" i="8"/>
  <c r="U25" i="8"/>
  <c r="V25" i="8"/>
  <c r="V26" i="8" s="1"/>
  <c r="W25" i="8"/>
  <c r="W26" i="8" s="1"/>
  <c r="X25" i="8"/>
  <c r="Y25" i="8"/>
  <c r="Y26" i="8" s="1"/>
  <c r="Z25" i="8"/>
  <c r="Z26" i="8" s="1"/>
  <c r="AA25" i="8"/>
  <c r="AB25" i="8"/>
  <c r="AC25" i="8"/>
  <c r="C26" i="8"/>
  <c r="D26" i="8"/>
  <c r="E26" i="8"/>
  <c r="K26" i="8"/>
  <c r="L26" i="8"/>
  <c r="M26" i="8"/>
  <c r="P26" i="8"/>
  <c r="S26" i="8"/>
  <c r="T26" i="8"/>
  <c r="U26" i="8"/>
  <c r="X26" i="8"/>
  <c r="AA26" i="8"/>
  <c r="AB26" i="8"/>
  <c r="AC26" i="8"/>
  <c r="B26" i="8"/>
  <c r="B25" i="8"/>
  <c r="AD9" i="12"/>
  <c r="AD10" i="12"/>
  <c r="AD11" i="12"/>
  <c r="AD12" i="12"/>
  <c r="AD13" i="12"/>
  <c r="AD14" i="12"/>
  <c r="AD15" i="12"/>
  <c r="AD16" i="12"/>
  <c r="AD17" i="12"/>
  <c r="AD18" i="12"/>
  <c r="AD49" i="12" s="1"/>
  <c r="AD19" i="12"/>
  <c r="AD50" i="12" s="1"/>
  <c r="AD20" i="12"/>
  <c r="AD21" i="12"/>
  <c r="AD22" i="12"/>
  <c r="AD23" i="12"/>
  <c r="AD24" i="12"/>
  <c r="AD55" i="12" s="1"/>
  <c r="AD25" i="12"/>
  <c r="AD26" i="12"/>
  <c r="AD27" i="12"/>
  <c r="AD58" i="12" s="1"/>
  <c r="AD28" i="12"/>
  <c r="AD29" i="12"/>
  <c r="AD30" i="12"/>
  <c r="AD31" i="12"/>
  <c r="AD32" i="12"/>
  <c r="AD63" i="12" s="1"/>
  <c r="AD33" i="12"/>
  <c r="AD34" i="12"/>
  <c r="AD35" i="12"/>
  <c r="AD41" i="12" s="1"/>
  <c r="AD8" i="12"/>
  <c r="AD70" i="12"/>
  <c r="AD71" i="12"/>
  <c r="AD72" i="12"/>
  <c r="AD73" i="12"/>
  <c r="AD74" i="12"/>
  <c r="AD75" i="12"/>
  <c r="AD76" i="12"/>
  <c r="AD77" i="12"/>
  <c r="AD78" i="12"/>
  <c r="AD79" i="12"/>
  <c r="AD80" i="12"/>
  <c r="AD81" i="12"/>
  <c r="AD82" i="12"/>
  <c r="AD83" i="12"/>
  <c r="AD84" i="12"/>
  <c r="AD85" i="12"/>
  <c r="AD86" i="12"/>
  <c r="AD87" i="12"/>
  <c r="AD88" i="12"/>
  <c r="AD89" i="12"/>
  <c r="AD90" i="12"/>
  <c r="AD91" i="12"/>
  <c r="AD92" i="12"/>
  <c r="AD93" i="12"/>
  <c r="AD96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D73" i="12"/>
  <c r="E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D74" i="12"/>
  <c r="E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D75" i="12"/>
  <c r="E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D77" i="12"/>
  <c r="E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D81" i="12"/>
  <c r="E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D83" i="12"/>
  <c r="E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D86" i="12"/>
  <c r="E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D88" i="12"/>
  <c r="E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D89" i="12"/>
  <c r="E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D90" i="12"/>
  <c r="E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D91" i="12"/>
  <c r="E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D92" i="12"/>
  <c r="E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D93" i="12"/>
  <c r="E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H94" i="12"/>
  <c r="K94" i="12"/>
  <c r="P94" i="12"/>
  <c r="S94" i="12"/>
  <c r="X94" i="12"/>
  <c r="AA94" i="12"/>
  <c r="D96" i="12"/>
  <c r="E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6" i="12"/>
  <c r="C69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C64" i="12"/>
  <c r="D64" i="12"/>
  <c r="G64" i="12"/>
  <c r="H64" i="12"/>
  <c r="I64" i="12"/>
  <c r="K64" i="12"/>
  <c r="L64" i="12"/>
  <c r="O64" i="12"/>
  <c r="P64" i="12"/>
  <c r="Q64" i="12"/>
  <c r="S64" i="12"/>
  <c r="T64" i="12"/>
  <c r="W64" i="12"/>
  <c r="X64" i="12"/>
  <c r="Y64" i="12"/>
  <c r="AA64" i="12"/>
  <c r="AB64" i="12"/>
  <c r="G65" i="12"/>
  <c r="H65" i="12"/>
  <c r="L65" i="12"/>
  <c r="O65" i="12"/>
  <c r="P65" i="12"/>
  <c r="T65" i="12"/>
  <c r="W65" i="12"/>
  <c r="X65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6" i="12"/>
  <c r="AD42" i="12"/>
  <c r="AD47" i="12"/>
  <c r="AD51" i="12"/>
  <c r="AD57" i="12"/>
  <c r="AD60" i="12"/>
  <c r="AD40" i="12"/>
  <c r="C33" i="12"/>
  <c r="D94" i="12" s="1"/>
  <c r="D33" i="12"/>
  <c r="D34" i="12" s="1"/>
  <c r="E33" i="12"/>
  <c r="E34" i="12" s="1"/>
  <c r="F33" i="12"/>
  <c r="F34" i="12" s="1"/>
  <c r="G33" i="12"/>
  <c r="H33" i="12"/>
  <c r="H34" i="12" s="1"/>
  <c r="H95" i="12" s="1"/>
  <c r="I33" i="12"/>
  <c r="I34" i="12" s="1"/>
  <c r="I95" i="12" s="1"/>
  <c r="J33" i="12"/>
  <c r="J34" i="12" s="1"/>
  <c r="K95" i="12" s="1"/>
  <c r="K33" i="12"/>
  <c r="L94" i="12" s="1"/>
  <c r="L33" i="12"/>
  <c r="M94" i="12" s="1"/>
  <c r="M33" i="12"/>
  <c r="M64" i="12" s="1"/>
  <c r="N33" i="12"/>
  <c r="N34" i="12" s="1"/>
  <c r="O33" i="12"/>
  <c r="P33" i="12"/>
  <c r="P34" i="12" s="1"/>
  <c r="P95" i="12" s="1"/>
  <c r="Q33" i="12"/>
  <c r="Q34" i="12" s="1"/>
  <c r="Q95" i="12" s="1"/>
  <c r="R33" i="12"/>
  <c r="R34" i="12" s="1"/>
  <c r="S95" i="12" s="1"/>
  <c r="S33" i="12"/>
  <c r="T94" i="12" s="1"/>
  <c r="T33" i="12"/>
  <c r="U94" i="12" s="1"/>
  <c r="U33" i="12"/>
  <c r="U64" i="12" s="1"/>
  <c r="V33" i="12"/>
  <c r="V64" i="12" s="1"/>
  <c r="W33" i="12"/>
  <c r="X33" i="12"/>
  <c r="X34" i="12" s="1"/>
  <c r="X95" i="12" s="1"/>
  <c r="Y33" i="12"/>
  <c r="Y34" i="12" s="1"/>
  <c r="Y95" i="12" s="1"/>
  <c r="Z33" i="12"/>
  <c r="Z34" i="12" s="1"/>
  <c r="AA95" i="12" s="1"/>
  <c r="AA33" i="12"/>
  <c r="AB94" i="12" s="1"/>
  <c r="AB33" i="12"/>
  <c r="AC94" i="12" s="1"/>
  <c r="AC33" i="12"/>
  <c r="AC34" i="12" s="1"/>
  <c r="C34" i="12"/>
  <c r="D95" i="12" s="1"/>
  <c r="G34" i="12"/>
  <c r="K34" i="12"/>
  <c r="L95" i="12" s="1"/>
  <c r="L34" i="12"/>
  <c r="O34" i="12"/>
  <c r="S34" i="12"/>
  <c r="T95" i="12" s="1"/>
  <c r="T34" i="12"/>
  <c r="W34" i="12"/>
  <c r="AA34" i="12"/>
  <c r="AB95" i="12" s="1"/>
  <c r="AB34" i="12"/>
  <c r="AB65" i="12" s="1"/>
  <c r="B33" i="12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W69" i="7"/>
  <c r="X69" i="7"/>
  <c r="Y69" i="7"/>
  <c r="Z69" i="7"/>
  <c r="AA69" i="7"/>
  <c r="AB69" i="7"/>
  <c r="AC69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W70" i="7"/>
  <c r="X70" i="7"/>
  <c r="Y70" i="7"/>
  <c r="Z70" i="7"/>
  <c r="AA70" i="7"/>
  <c r="AB70" i="7"/>
  <c r="AC70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U90" i="7"/>
  <c r="V90" i="7"/>
  <c r="W90" i="7"/>
  <c r="X90" i="7"/>
  <c r="Y90" i="7"/>
  <c r="Z90" i="7"/>
  <c r="AA90" i="7"/>
  <c r="AB90" i="7"/>
  <c r="AC90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U91" i="7"/>
  <c r="V91" i="7"/>
  <c r="W91" i="7"/>
  <c r="X91" i="7"/>
  <c r="Y91" i="7"/>
  <c r="Z91" i="7"/>
  <c r="AA91" i="7"/>
  <c r="AB91" i="7"/>
  <c r="AC91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F94" i="7"/>
  <c r="G94" i="7"/>
  <c r="N94" i="7"/>
  <c r="O94" i="7"/>
  <c r="V94" i="7"/>
  <c r="W94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6" i="7"/>
  <c r="C6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Q47" i="7"/>
  <c r="R47" i="7"/>
  <c r="S47" i="7"/>
  <c r="T47" i="7"/>
  <c r="U47" i="7"/>
  <c r="V47" i="7"/>
  <c r="W47" i="7"/>
  <c r="X47" i="7"/>
  <c r="Y47" i="7"/>
  <c r="Z47" i="7"/>
  <c r="AA47" i="7"/>
  <c r="AB47" i="7"/>
  <c r="AC47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F64" i="7"/>
  <c r="G64" i="7"/>
  <c r="H64" i="7"/>
  <c r="I64" i="7"/>
  <c r="N64" i="7"/>
  <c r="O64" i="7"/>
  <c r="P64" i="7"/>
  <c r="Q64" i="7"/>
  <c r="V64" i="7"/>
  <c r="W64" i="7"/>
  <c r="X64" i="7"/>
  <c r="Y64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39" i="7"/>
  <c r="AD9" i="7"/>
  <c r="AD10" i="7"/>
  <c r="AD41" i="7" s="1"/>
  <c r="AD11" i="7"/>
  <c r="AD12" i="7"/>
  <c r="AD43" i="7" s="1"/>
  <c r="AD13" i="7"/>
  <c r="AD44" i="7" s="1"/>
  <c r="AD14" i="7"/>
  <c r="AD45" i="7" s="1"/>
  <c r="AD15" i="7"/>
  <c r="AD16" i="7"/>
  <c r="AD47" i="7" s="1"/>
  <c r="AD17" i="7"/>
  <c r="AD18" i="7"/>
  <c r="AD49" i="7" s="1"/>
  <c r="AD19" i="7"/>
  <c r="AD20" i="7"/>
  <c r="AD51" i="7" s="1"/>
  <c r="AD21" i="7"/>
  <c r="AD52" i="7" s="1"/>
  <c r="AD22" i="7"/>
  <c r="AD53" i="7" s="1"/>
  <c r="AD23" i="7"/>
  <c r="AD24" i="7"/>
  <c r="AD55" i="7" s="1"/>
  <c r="AD25" i="7"/>
  <c r="AD26" i="7"/>
  <c r="AD57" i="7" s="1"/>
  <c r="AD27" i="7"/>
  <c r="AD28" i="7"/>
  <c r="AD59" i="7" s="1"/>
  <c r="AD29" i="7"/>
  <c r="AD60" i="7" s="1"/>
  <c r="AD30" i="7"/>
  <c r="AD61" i="7" s="1"/>
  <c r="AD31" i="7"/>
  <c r="AD32" i="7"/>
  <c r="AD63" i="7" s="1"/>
  <c r="AD35" i="7"/>
  <c r="AD8" i="7"/>
  <c r="AD39" i="7" s="1"/>
  <c r="C33" i="7"/>
  <c r="C34" i="7" s="1"/>
  <c r="D33" i="7"/>
  <c r="D34" i="7" s="1"/>
  <c r="E33" i="7"/>
  <c r="E64" i="7" s="1"/>
  <c r="F33" i="7"/>
  <c r="F34" i="7" s="1"/>
  <c r="G33" i="7"/>
  <c r="H94" i="7" s="1"/>
  <c r="H33" i="7"/>
  <c r="H34" i="7" s="1"/>
  <c r="I95" i="7" s="1"/>
  <c r="I33" i="7"/>
  <c r="I34" i="7" s="1"/>
  <c r="J95" i="7" s="1"/>
  <c r="J33" i="7"/>
  <c r="J34" i="7" s="1"/>
  <c r="K95" i="7" s="1"/>
  <c r="K33" i="7"/>
  <c r="K64" i="7" s="1"/>
  <c r="L33" i="7"/>
  <c r="L64" i="7" s="1"/>
  <c r="M33" i="7"/>
  <c r="M64" i="7" s="1"/>
  <c r="N33" i="7"/>
  <c r="O33" i="7"/>
  <c r="P94" i="7" s="1"/>
  <c r="P33" i="7"/>
  <c r="P34" i="7" s="1"/>
  <c r="Q95" i="7" s="1"/>
  <c r="Q33" i="7"/>
  <c r="Q34" i="7" s="1"/>
  <c r="R95" i="7" s="1"/>
  <c r="R33" i="7"/>
  <c r="R34" i="7" s="1"/>
  <c r="S95" i="7" s="1"/>
  <c r="S33" i="7"/>
  <c r="S64" i="7" s="1"/>
  <c r="T33" i="7"/>
  <c r="T64" i="7" s="1"/>
  <c r="U33" i="7"/>
  <c r="U64" i="7" s="1"/>
  <c r="V33" i="7"/>
  <c r="W33" i="7"/>
  <c r="X94" i="7" s="1"/>
  <c r="X33" i="7"/>
  <c r="X34" i="7" s="1"/>
  <c r="Y95" i="7" s="1"/>
  <c r="Y33" i="7"/>
  <c r="Y34" i="7" s="1"/>
  <c r="Z95" i="7" s="1"/>
  <c r="Z33" i="7"/>
  <c r="Z34" i="7" s="1"/>
  <c r="AA33" i="7"/>
  <c r="AA64" i="7" s="1"/>
  <c r="AB33" i="7"/>
  <c r="AB34" i="7" s="1"/>
  <c r="AC33" i="7"/>
  <c r="AC34" i="7" s="1"/>
  <c r="E34" i="7"/>
  <c r="F95" i="7" s="1"/>
  <c r="G34" i="7"/>
  <c r="H95" i="7" s="1"/>
  <c r="K34" i="7"/>
  <c r="L95" i="7" s="1"/>
  <c r="L34" i="7"/>
  <c r="M95" i="7" s="1"/>
  <c r="M34" i="7"/>
  <c r="N95" i="7" s="1"/>
  <c r="N34" i="7"/>
  <c r="O95" i="7" s="1"/>
  <c r="O34" i="7"/>
  <c r="P95" i="7" s="1"/>
  <c r="S34" i="7"/>
  <c r="U34" i="7"/>
  <c r="V95" i="7" s="1"/>
  <c r="V34" i="7"/>
  <c r="W95" i="7" s="1"/>
  <c r="W34" i="7"/>
  <c r="X95" i="7" s="1"/>
  <c r="B34" i="7"/>
  <c r="B33" i="7"/>
  <c r="C94" i="7" s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29" i="1"/>
  <c r="D36" i="1"/>
  <c r="E36" i="1"/>
  <c r="F36" i="1"/>
  <c r="G36" i="1"/>
  <c r="G16" i="1" s="1"/>
  <c r="H36" i="1"/>
  <c r="H16" i="1" s="1"/>
  <c r="I36" i="1"/>
  <c r="J36" i="1"/>
  <c r="K36" i="1"/>
  <c r="L36" i="1"/>
  <c r="M36" i="1"/>
  <c r="N36" i="1"/>
  <c r="O36" i="1"/>
  <c r="O16" i="1" s="1"/>
  <c r="P36" i="1"/>
  <c r="P16" i="1" s="1"/>
  <c r="Q36" i="1"/>
  <c r="R36" i="1"/>
  <c r="S36" i="1"/>
  <c r="T36" i="1"/>
  <c r="U36" i="1"/>
  <c r="V36" i="1"/>
  <c r="W36" i="1"/>
  <c r="W16" i="1" s="1"/>
  <c r="X36" i="1"/>
  <c r="X16" i="1" s="1"/>
  <c r="Y36" i="1"/>
  <c r="Z36" i="1"/>
  <c r="AA36" i="1"/>
  <c r="AB36" i="1"/>
  <c r="AC36" i="1"/>
  <c r="AD36" i="1"/>
  <c r="C36" i="1"/>
  <c r="D43" i="1"/>
  <c r="E43" i="1"/>
  <c r="F43" i="1"/>
  <c r="G43" i="1"/>
  <c r="G44" i="1" s="1"/>
  <c r="G24" i="1" s="1"/>
  <c r="H43" i="1"/>
  <c r="H23" i="1" s="1"/>
  <c r="I43" i="1"/>
  <c r="I44" i="1" s="1"/>
  <c r="I24" i="1" s="1"/>
  <c r="J43" i="1"/>
  <c r="J44" i="1" s="1"/>
  <c r="J24" i="1" s="1"/>
  <c r="K43" i="1"/>
  <c r="K44" i="1" s="1"/>
  <c r="K24" i="1" s="1"/>
  <c r="L43" i="1"/>
  <c r="M43" i="1"/>
  <c r="N43" i="1"/>
  <c r="O43" i="1"/>
  <c r="O44" i="1" s="1"/>
  <c r="O24" i="1" s="1"/>
  <c r="P43" i="1"/>
  <c r="P23" i="1" s="1"/>
  <c r="Q43" i="1"/>
  <c r="Q44" i="1" s="1"/>
  <c r="Q24" i="1" s="1"/>
  <c r="R43" i="1"/>
  <c r="R44" i="1" s="1"/>
  <c r="R24" i="1" s="1"/>
  <c r="S43" i="1"/>
  <c r="S44" i="1" s="1"/>
  <c r="S24" i="1" s="1"/>
  <c r="T43" i="1"/>
  <c r="U43" i="1"/>
  <c r="V43" i="1"/>
  <c r="W43" i="1"/>
  <c r="W44" i="1" s="1"/>
  <c r="W24" i="1" s="1"/>
  <c r="X43" i="1"/>
  <c r="X23" i="1" s="1"/>
  <c r="Y43" i="1"/>
  <c r="Y44" i="1" s="1"/>
  <c r="Y24" i="1" s="1"/>
  <c r="Z43" i="1"/>
  <c r="Z44" i="1" s="1"/>
  <c r="Z24" i="1" s="1"/>
  <c r="AA43" i="1"/>
  <c r="AA44" i="1" s="1"/>
  <c r="AA24" i="1" s="1"/>
  <c r="AB43" i="1"/>
  <c r="AC43" i="1"/>
  <c r="AD43" i="1"/>
  <c r="D44" i="1"/>
  <c r="D24" i="1" s="1"/>
  <c r="E44" i="1"/>
  <c r="E24" i="1" s="1"/>
  <c r="F44" i="1"/>
  <c r="F24" i="1" s="1"/>
  <c r="H44" i="1"/>
  <c r="L44" i="1"/>
  <c r="L24" i="1" s="1"/>
  <c r="M44" i="1"/>
  <c r="M24" i="1" s="1"/>
  <c r="N44" i="1"/>
  <c r="N24" i="1" s="1"/>
  <c r="P44" i="1"/>
  <c r="T44" i="1"/>
  <c r="T24" i="1" s="1"/>
  <c r="U44" i="1"/>
  <c r="U24" i="1" s="1"/>
  <c r="V44" i="1"/>
  <c r="V24" i="1" s="1"/>
  <c r="X44" i="1"/>
  <c r="AB44" i="1"/>
  <c r="AB24" i="1" s="1"/>
  <c r="AC44" i="1"/>
  <c r="AC24" i="1" s="1"/>
  <c r="AD44" i="1"/>
  <c r="AD24" i="1" s="1"/>
  <c r="C44" i="1"/>
  <c r="C43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D16" i="1"/>
  <c r="E16" i="1"/>
  <c r="F16" i="1"/>
  <c r="I16" i="1"/>
  <c r="J16" i="1"/>
  <c r="K16" i="1"/>
  <c r="L16" i="1"/>
  <c r="M16" i="1"/>
  <c r="N16" i="1"/>
  <c r="Q16" i="1"/>
  <c r="R16" i="1"/>
  <c r="S16" i="1"/>
  <c r="T16" i="1"/>
  <c r="U16" i="1"/>
  <c r="V16" i="1"/>
  <c r="Y16" i="1"/>
  <c r="Z16" i="1"/>
  <c r="AA16" i="1"/>
  <c r="AB16" i="1"/>
  <c r="AC16" i="1"/>
  <c r="AD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D23" i="1"/>
  <c r="E23" i="1"/>
  <c r="F23" i="1"/>
  <c r="K23" i="1"/>
  <c r="L23" i="1"/>
  <c r="M23" i="1"/>
  <c r="N23" i="1"/>
  <c r="S23" i="1"/>
  <c r="T23" i="1"/>
  <c r="U23" i="1"/>
  <c r="V23" i="1"/>
  <c r="AA23" i="1"/>
  <c r="AB23" i="1"/>
  <c r="AC23" i="1"/>
  <c r="AD23" i="1"/>
  <c r="H24" i="1"/>
  <c r="P24" i="1"/>
  <c r="X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C15" i="20"/>
  <c r="C16" i="20"/>
  <c r="C17" i="20"/>
  <c r="C18" i="20"/>
  <c r="C19" i="20"/>
  <c r="C20" i="20"/>
  <c r="C21" i="20"/>
  <c r="C22" i="20"/>
  <c r="C23" i="20"/>
  <c r="C24" i="20"/>
  <c r="C25" i="20"/>
  <c r="C10" i="20"/>
  <c r="C11" i="20"/>
  <c r="C12" i="20"/>
  <c r="C13" i="20"/>
  <c r="C14" i="20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AA51" i="11"/>
  <c r="AB51" i="11"/>
  <c r="AC51" i="11"/>
  <c r="AD51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AA56" i="11"/>
  <c r="AB56" i="11"/>
  <c r="AC56" i="11"/>
  <c r="AD56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AA60" i="11"/>
  <c r="AB60" i="11"/>
  <c r="AC60" i="11"/>
  <c r="AD60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AC61" i="11"/>
  <c r="AD61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AA62" i="11"/>
  <c r="AB62" i="11"/>
  <c r="AC62" i="11"/>
  <c r="AD62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AA63" i="11"/>
  <c r="AB63" i="11"/>
  <c r="AC63" i="11"/>
  <c r="AD63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AA64" i="11"/>
  <c r="AB64" i="11"/>
  <c r="AC64" i="11"/>
  <c r="AD64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AA65" i="11"/>
  <c r="AB65" i="11"/>
  <c r="AC65" i="11"/>
  <c r="AD65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D31" i="11"/>
  <c r="AE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AA34" i="11"/>
  <c r="AB34" i="11"/>
  <c r="AC34" i="11"/>
  <c r="AD34" i="11"/>
  <c r="AE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Z39" i="11"/>
  <c r="AA39" i="11"/>
  <c r="AB39" i="11"/>
  <c r="AC39" i="11"/>
  <c r="AD39" i="11"/>
  <c r="AE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Z41" i="11"/>
  <c r="AA41" i="11"/>
  <c r="AB41" i="11"/>
  <c r="AC41" i="11"/>
  <c r="AD41" i="11"/>
  <c r="AE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Z42" i="11"/>
  <c r="AA42" i="11"/>
  <c r="AB42" i="11"/>
  <c r="AC42" i="11"/>
  <c r="AD42" i="11"/>
  <c r="AE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AA43" i="11"/>
  <c r="AB43" i="11"/>
  <c r="AC43" i="11"/>
  <c r="AD43" i="11"/>
  <c r="AE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Z44" i="11"/>
  <c r="AA44" i="11"/>
  <c r="AB44" i="11"/>
  <c r="AC44" i="11"/>
  <c r="AD44" i="11"/>
  <c r="AE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C45" i="11"/>
  <c r="AD45" i="11"/>
  <c r="AE45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2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9" i="11"/>
  <c r="D23" i="11"/>
  <c r="E23" i="11"/>
  <c r="F23" i="11"/>
  <c r="G23" i="11"/>
  <c r="H23" i="11"/>
  <c r="I23" i="11"/>
  <c r="I24" i="11" s="1"/>
  <c r="J23" i="11"/>
  <c r="J24" i="11" s="1"/>
  <c r="K23" i="11"/>
  <c r="K24" i="11" s="1"/>
  <c r="L23" i="11"/>
  <c r="M23" i="11"/>
  <c r="N23" i="11"/>
  <c r="O23" i="11"/>
  <c r="P23" i="11"/>
  <c r="Q23" i="11"/>
  <c r="Q24" i="11" s="1"/>
  <c r="R23" i="11"/>
  <c r="R24" i="11" s="1"/>
  <c r="S23" i="11"/>
  <c r="S24" i="11" s="1"/>
  <c r="T23" i="11"/>
  <c r="U23" i="11"/>
  <c r="V23" i="11"/>
  <c r="W23" i="11"/>
  <c r="X23" i="11"/>
  <c r="Y23" i="11"/>
  <c r="Y24" i="11" s="1"/>
  <c r="Z23" i="11"/>
  <c r="Z24" i="11" s="1"/>
  <c r="AA23" i="11"/>
  <c r="AA24" i="11" s="1"/>
  <c r="AB23" i="11"/>
  <c r="AC23" i="11"/>
  <c r="AD23" i="11"/>
  <c r="D24" i="11"/>
  <c r="E24" i="11"/>
  <c r="F24" i="11"/>
  <c r="G24" i="11"/>
  <c r="H24" i="11"/>
  <c r="L24" i="11"/>
  <c r="M24" i="11"/>
  <c r="N24" i="11"/>
  <c r="O24" i="11"/>
  <c r="P24" i="11"/>
  <c r="T24" i="11"/>
  <c r="U24" i="11"/>
  <c r="V24" i="11"/>
  <c r="W24" i="11"/>
  <c r="X24" i="11"/>
  <c r="AB24" i="11"/>
  <c r="AC24" i="11"/>
  <c r="AD24" i="11"/>
  <c r="C24" i="11"/>
  <c r="C23" i="11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9" i="6"/>
  <c r="D23" i="6"/>
  <c r="E23" i="6"/>
  <c r="F23" i="6"/>
  <c r="G23" i="6"/>
  <c r="H23" i="6"/>
  <c r="I23" i="6"/>
  <c r="I24" i="6" s="1"/>
  <c r="J23" i="6"/>
  <c r="J24" i="6" s="1"/>
  <c r="K23" i="6"/>
  <c r="L23" i="6"/>
  <c r="M23" i="6"/>
  <c r="N23" i="6"/>
  <c r="O23" i="6"/>
  <c r="P23" i="6"/>
  <c r="Q23" i="6"/>
  <c r="Q24" i="6" s="1"/>
  <c r="R23" i="6"/>
  <c r="R24" i="6" s="1"/>
  <c r="S23" i="6"/>
  <c r="T23" i="6"/>
  <c r="U23" i="6"/>
  <c r="V23" i="6"/>
  <c r="W23" i="6"/>
  <c r="X23" i="6"/>
  <c r="Y23" i="6"/>
  <c r="Y24" i="6" s="1"/>
  <c r="Z23" i="6"/>
  <c r="Z24" i="6" s="1"/>
  <c r="AA23" i="6"/>
  <c r="AB23" i="6"/>
  <c r="AC23" i="6"/>
  <c r="AD23" i="6"/>
  <c r="AD24" i="6" s="1"/>
  <c r="D24" i="6"/>
  <c r="E24" i="6"/>
  <c r="F24" i="6"/>
  <c r="G24" i="6"/>
  <c r="H24" i="6"/>
  <c r="K24" i="6"/>
  <c r="L24" i="6"/>
  <c r="M24" i="6"/>
  <c r="N24" i="6"/>
  <c r="O24" i="6"/>
  <c r="P24" i="6"/>
  <c r="S24" i="6"/>
  <c r="T24" i="6"/>
  <c r="U24" i="6"/>
  <c r="W24" i="6"/>
  <c r="X24" i="6"/>
  <c r="AA24" i="6"/>
  <c r="AB24" i="6"/>
  <c r="AC24" i="6"/>
  <c r="C24" i="6"/>
  <c r="C23" i="6"/>
  <c r="D43" i="3"/>
  <c r="E43" i="3"/>
  <c r="F43" i="3"/>
  <c r="G43" i="3"/>
  <c r="H43" i="3"/>
  <c r="H44" i="3" s="1"/>
  <c r="I43" i="3"/>
  <c r="I44" i="3" s="1"/>
  <c r="J43" i="3"/>
  <c r="J44" i="3" s="1"/>
  <c r="K43" i="3"/>
  <c r="K44" i="3" s="1"/>
  <c r="L43" i="3"/>
  <c r="M43" i="3"/>
  <c r="N43" i="3"/>
  <c r="O43" i="3"/>
  <c r="P43" i="3"/>
  <c r="P44" i="3" s="1"/>
  <c r="Q43" i="3"/>
  <c r="Q44" i="3" s="1"/>
  <c r="R43" i="3"/>
  <c r="R44" i="3" s="1"/>
  <c r="S43" i="3"/>
  <c r="S44" i="3" s="1"/>
  <c r="T43" i="3"/>
  <c r="U43" i="3"/>
  <c r="V43" i="3"/>
  <c r="W43" i="3"/>
  <c r="X43" i="3"/>
  <c r="X44" i="3" s="1"/>
  <c r="Y43" i="3"/>
  <c r="Y44" i="3" s="1"/>
  <c r="Z43" i="3"/>
  <c r="Z44" i="3" s="1"/>
  <c r="AA43" i="3"/>
  <c r="AA44" i="3" s="1"/>
  <c r="AB43" i="3"/>
  <c r="AC43" i="3"/>
  <c r="AD43" i="3"/>
  <c r="AE43" i="3"/>
  <c r="D44" i="3"/>
  <c r="E44" i="3"/>
  <c r="F44" i="3"/>
  <c r="G44" i="3"/>
  <c r="L44" i="3"/>
  <c r="M44" i="3"/>
  <c r="N44" i="3"/>
  <c r="O44" i="3"/>
  <c r="T44" i="3"/>
  <c r="U44" i="3"/>
  <c r="V44" i="3"/>
  <c r="W44" i="3"/>
  <c r="AB44" i="3"/>
  <c r="AC44" i="3"/>
  <c r="AD44" i="3"/>
  <c r="AE44" i="3"/>
  <c r="C44" i="3"/>
  <c r="C43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5" i="3"/>
  <c r="AE29" i="3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E61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E63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AE10" i="10"/>
  <c r="AE11" i="10"/>
  <c r="AE12" i="10"/>
  <c r="AE13" i="10"/>
  <c r="AE14" i="10"/>
  <c r="AE34" i="10" s="1"/>
  <c r="AE15" i="10"/>
  <c r="AE16" i="10"/>
  <c r="AE36" i="10" s="1"/>
  <c r="AE17" i="10"/>
  <c r="AE18" i="10"/>
  <c r="AE19" i="10"/>
  <c r="AE20" i="10"/>
  <c r="AE21" i="10"/>
  <c r="AE22" i="10"/>
  <c r="AE42" i="10" s="1"/>
  <c r="AE23" i="10"/>
  <c r="AE24" i="10"/>
  <c r="AE44" i="10" s="1"/>
  <c r="AE25" i="10"/>
  <c r="AE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D23" i="10"/>
  <c r="E23" i="10"/>
  <c r="F23" i="10"/>
  <c r="G23" i="10"/>
  <c r="H23" i="10"/>
  <c r="H24" i="10" s="1"/>
  <c r="I23" i="10"/>
  <c r="I24" i="10" s="1"/>
  <c r="J23" i="10"/>
  <c r="J24" i="10" s="1"/>
  <c r="K23" i="10"/>
  <c r="K24" i="10" s="1"/>
  <c r="L23" i="10"/>
  <c r="M23" i="10"/>
  <c r="N23" i="10"/>
  <c r="O23" i="10"/>
  <c r="P23" i="10"/>
  <c r="P24" i="10" s="1"/>
  <c r="Q23" i="10"/>
  <c r="Q24" i="10" s="1"/>
  <c r="R23" i="10"/>
  <c r="R24" i="10" s="1"/>
  <c r="S23" i="10"/>
  <c r="S24" i="10" s="1"/>
  <c r="T23" i="10"/>
  <c r="U23" i="10"/>
  <c r="V23" i="10"/>
  <c r="W23" i="10"/>
  <c r="X23" i="10"/>
  <c r="X24" i="10" s="1"/>
  <c r="Y23" i="10"/>
  <c r="Y24" i="10" s="1"/>
  <c r="Z23" i="10"/>
  <c r="Z24" i="10" s="1"/>
  <c r="AA23" i="10"/>
  <c r="AA24" i="10" s="1"/>
  <c r="AB23" i="10"/>
  <c r="AC23" i="10"/>
  <c r="AD23" i="10"/>
  <c r="D24" i="10"/>
  <c r="E24" i="10"/>
  <c r="F24" i="10"/>
  <c r="G24" i="10"/>
  <c r="L24" i="10"/>
  <c r="M24" i="10"/>
  <c r="N24" i="10"/>
  <c r="O24" i="10"/>
  <c r="T24" i="10"/>
  <c r="U24" i="10"/>
  <c r="V24" i="10"/>
  <c r="W24" i="10"/>
  <c r="AB24" i="10"/>
  <c r="AC24" i="10"/>
  <c r="AD24" i="10"/>
  <c r="C24" i="10"/>
  <c r="C23" i="10"/>
  <c r="AE49" i="5"/>
  <c r="D4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D44" i="5"/>
  <c r="G44" i="5"/>
  <c r="K44" i="5"/>
  <c r="L44" i="5"/>
  <c r="N44" i="5"/>
  <c r="O44" i="5"/>
  <c r="P44" i="5"/>
  <c r="S44" i="5"/>
  <c r="V44" i="5"/>
  <c r="Z44" i="5"/>
  <c r="AA44" i="5"/>
  <c r="AB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5" i="5"/>
  <c r="C2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5" i="5"/>
  <c r="AE29" i="5" s="1"/>
  <c r="AE9" i="5"/>
  <c r="D23" i="5"/>
  <c r="E23" i="5"/>
  <c r="F23" i="5"/>
  <c r="G23" i="5"/>
  <c r="G24" i="5" s="1"/>
  <c r="H23" i="5"/>
  <c r="I23" i="5"/>
  <c r="I24" i="5" s="1"/>
  <c r="I44" i="5" s="1"/>
  <c r="J23" i="5"/>
  <c r="J24" i="5" s="1"/>
  <c r="K23" i="5"/>
  <c r="K24" i="5" s="1"/>
  <c r="L23" i="5"/>
  <c r="M23" i="5"/>
  <c r="N23" i="5"/>
  <c r="O23" i="5"/>
  <c r="P23" i="5"/>
  <c r="Q23" i="5"/>
  <c r="Q24" i="5" s="1"/>
  <c r="Q44" i="5" s="1"/>
  <c r="R23" i="5"/>
  <c r="S23" i="5"/>
  <c r="S24" i="5" s="1"/>
  <c r="T23" i="5"/>
  <c r="U23" i="5"/>
  <c r="V23" i="5"/>
  <c r="W23" i="5"/>
  <c r="X23" i="5"/>
  <c r="Y23" i="5"/>
  <c r="Y24" i="5" s="1"/>
  <c r="Y44" i="5" s="1"/>
  <c r="Z23" i="5"/>
  <c r="AA23" i="5"/>
  <c r="AA24" i="5" s="1"/>
  <c r="AB23" i="5"/>
  <c r="AC23" i="5"/>
  <c r="AD23" i="5"/>
  <c r="D24" i="5"/>
  <c r="E24" i="5"/>
  <c r="F24" i="5"/>
  <c r="AE24" i="5" s="1"/>
  <c r="AE44" i="5" s="1"/>
  <c r="H24" i="5"/>
  <c r="H44" i="5" s="1"/>
  <c r="L24" i="5"/>
  <c r="M24" i="5"/>
  <c r="N24" i="5"/>
  <c r="O24" i="5"/>
  <c r="P24" i="5"/>
  <c r="R24" i="5"/>
  <c r="T24" i="5"/>
  <c r="U24" i="5"/>
  <c r="V24" i="5"/>
  <c r="W24" i="5"/>
  <c r="X24" i="5"/>
  <c r="X44" i="5" s="1"/>
  <c r="Z24" i="5"/>
  <c r="AB24" i="5"/>
  <c r="AC24" i="5"/>
  <c r="AD24" i="5"/>
  <c r="C24" i="5"/>
  <c r="C44" i="5" s="1"/>
  <c r="C23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C16" i="5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29" i="2"/>
  <c r="D43" i="2"/>
  <c r="E43" i="2"/>
  <c r="F43" i="2"/>
  <c r="G43" i="2"/>
  <c r="H43" i="2"/>
  <c r="I43" i="2"/>
  <c r="I44" i="2" s="1"/>
  <c r="J43" i="2"/>
  <c r="J44" i="2" s="1"/>
  <c r="K43" i="2"/>
  <c r="K44" i="2" s="1"/>
  <c r="L43" i="2"/>
  <c r="M43" i="2"/>
  <c r="N43" i="2"/>
  <c r="O43" i="2"/>
  <c r="P43" i="2"/>
  <c r="Q43" i="2"/>
  <c r="Q44" i="2" s="1"/>
  <c r="R43" i="2"/>
  <c r="R44" i="2" s="1"/>
  <c r="S43" i="2"/>
  <c r="S44" i="2" s="1"/>
  <c r="T43" i="2"/>
  <c r="U43" i="2"/>
  <c r="V43" i="2"/>
  <c r="W43" i="2"/>
  <c r="X43" i="2"/>
  <c r="Y43" i="2"/>
  <c r="Y44" i="2" s="1"/>
  <c r="Z43" i="2"/>
  <c r="Z44" i="2" s="1"/>
  <c r="AA43" i="2"/>
  <c r="AA44" i="2" s="1"/>
  <c r="AB43" i="2"/>
  <c r="AC43" i="2"/>
  <c r="AD43" i="2"/>
  <c r="D44" i="2"/>
  <c r="E44" i="2"/>
  <c r="F44" i="2"/>
  <c r="G44" i="2"/>
  <c r="H44" i="2"/>
  <c r="L44" i="2"/>
  <c r="M44" i="2"/>
  <c r="N44" i="2"/>
  <c r="O44" i="2"/>
  <c r="P44" i="2"/>
  <c r="T44" i="2"/>
  <c r="U44" i="2"/>
  <c r="V44" i="2"/>
  <c r="W44" i="2"/>
  <c r="X44" i="2"/>
  <c r="AB44" i="2"/>
  <c r="AC44" i="2"/>
  <c r="AD44" i="2"/>
  <c r="C44" i="2"/>
  <c r="C43" i="2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4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2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9" i="9"/>
  <c r="D23" i="9"/>
  <c r="E23" i="9"/>
  <c r="F23" i="9"/>
  <c r="G23" i="9"/>
  <c r="H23" i="9"/>
  <c r="H24" i="9" s="1"/>
  <c r="I23" i="9"/>
  <c r="I24" i="9" s="1"/>
  <c r="J23" i="9"/>
  <c r="J24" i="9" s="1"/>
  <c r="K23" i="9"/>
  <c r="K24" i="9" s="1"/>
  <c r="L23" i="9"/>
  <c r="M23" i="9"/>
  <c r="N23" i="9"/>
  <c r="O23" i="9"/>
  <c r="P23" i="9"/>
  <c r="P24" i="9" s="1"/>
  <c r="Q23" i="9"/>
  <c r="Q24" i="9" s="1"/>
  <c r="R23" i="9"/>
  <c r="R24" i="9" s="1"/>
  <c r="S23" i="9"/>
  <c r="S24" i="9" s="1"/>
  <c r="T23" i="9"/>
  <c r="U23" i="9"/>
  <c r="V23" i="9"/>
  <c r="W23" i="9"/>
  <c r="X23" i="9"/>
  <c r="X24" i="9" s="1"/>
  <c r="Y23" i="9"/>
  <c r="Y24" i="9" s="1"/>
  <c r="Z23" i="9"/>
  <c r="Z24" i="9" s="1"/>
  <c r="AA23" i="9"/>
  <c r="AA24" i="9" s="1"/>
  <c r="AB23" i="9"/>
  <c r="AC23" i="9"/>
  <c r="AD23" i="9"/>
  <c r="D24" i="9"/>
  <c r="E24" i="9"/>
  <c r="F24" i="9"/>
  <c r="G24" i="9"/>
  <c r="L24" i="9"/>
  <c r="M24" i="9"/>
  <c r="N24" i="9"/>
  <c r="O24" i="9"/>
  <c r="T24" i="9"/>
  <c r="U24" i="9"/>
  <c r="V24" i="9"/>
  <c r="W24" i="9"/>
  <c r="AB24" i="9"/>
  <c r="AC24" i="9"/>
  <c r="AD24" i="9"/>
  <c r="C24" i="9"/>
  <c r="C23" i="9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4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2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9" i="4"/>
  <c r="D23" i="4"/>
  <c r="E23" i="4"/>
  <c r="F23" i="4"/>
  <c r="G23" i="4"/>
  <c r="H23" i="4"/>
  <c r="H24" i="4" s="1"/>
  <c r="I23" i="4"/>
  <c r="I24" i="4" s="1"/>
  <c r="J23" i="4"/>
  <c r="J24" i="4" s="1"/>
  <c r="K23" i="4"/>
  <c r="K24" i="4" s="1"/>
  <c r="L23" i="4"/>
  <c r="M23" i="4"/>
  <c r="N23" i="4"/>
  <c r="O23" i="4"/>
  <c r="P23" i="4"/>
  <c r="P24" i="4" s="1"/>
  <c r="Q23" i="4"/>
  <c r="Q24" i="4" s="1"/>
  <c r="R23" i="4"/>
  <c r="R24" i="4" s="1"/>
  <c r="S23" i="4"/>
  <c r="S24" i="4" s="1"/>
  <c r="T23" i="4"/>
  <c r="U23" i="4"/>
  <c r="V23" i="4"/>
  <c r="W23" i="4"/>
  <c r="X23" i="4"/>
  <c r="X24" i="4" s="1"/>
  <c r="Y23" i="4"/>
  <c r="Y24" i="4" s="1"/>
  <c r="Z23" i="4"/>
  <c r="Z24" i="4" s="1"/>
  <c r="AA23" i="4"/>
  <c r="AA24" i="4" s="1"/>
  <c r="AB23" i="4"/>
  <c r="AC23" i="4"/>
  <c r="AD23" i="4"/>
  <c r="D24" i="4"/>
  <c r="E24" i="4"/>
  <c r="F24" i="4"/>
  <c r="G24" i="4"/>
  <c r="L24" i="4"/>
  <c r="M24" i="4"/>
  <c r="N24" i="4"/>
  <c r="O24" i="4"/>
  <c r="T24" i="4"/>
  <c r="U24" i="4"/>
  <c r="V24" i="4"/>
  <c r="W24" i="4"/>
  <c r="AB24" i="4"/>
  <c r="AC24" i="4"/>
  <c r="AD24" i="4"/>
  <c r="C24" i="4"/>
  <c r="C23" i="4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D16" i="11"/>
  <c r="C16" i="11"/>
  <c r="D49" i="6"/>
  <c r="C29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C16" i="6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C36" i="3"/>
  <c r="D49" i="10"/>
  <c r="C29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C16" i="10"/>
  <c r="AD46" i="12" l="1"/>
  <c r="AD54" i="12"/>
  <c r="AD45" i="12"/>
  <c r="AD64" i="12"/>
  <c r="AD62" i="12"/>
  <c r="AD53" i="12"/>
  <c r="AD44" i="12"/>
  <c r="AD61" i="12"/>
  <c r="AD52" i="12"/>
  <c r="AD43" i="12"/>
  <c r="AD39" i="12"/>
  <c r="AD59" i="12"/>
  <c r="O95" i="12"/>
  <c r="N65" i="12"/>
  <c r="G95" i="12"/>
  <c r="F65" i="12"/>
  <c r="AC65" i="12"/>
  <c r="AD95" i="12"/>
  <c r="E65" i="12"/>
  <c r="F95" i="12"/>
  <c r="E95" i="12"/>
  <c r="D65" i="12"/>
  <c r="M34" i="12"/>
  <c r="G94" i="12"/>
  <c r="B64" i="12"/>
  <c r="AA65" i="12"/>
  <c r="S65" i="12"/>
  <c r="K65" i="12"/>
  <c r="C65" i="12"/>
  <c r="V94" i="12"/>
  <c r="N94" i="12"/>
  <c r="F94" i="12"/>
  <c r="AC95" i="12"/>
  <c r="W94" i="12"/>
  <c r="V34" i="12"/>
  <c r="AD66" i="12"/>
  <c r="Z65" i="12"/>
  <c r="R65" i="12"/>
  <c r="J65" i="12"/>
  <c r="N64" i="12"/>
  <c r="F64" i="12"/>
  <c r="AD56" i="12"/>
  <c r="AD48" i="12"/>
  <c r="E94" i="12"/>
  <c r="O94" i="12"/>
  <c r="AD94" i="12"/>
  <c r="U34" i="12"/>
  <c r="Y65" i="12"/>
  <c r="Q65" i="12"/>
  <c r="I65" i="12"/>
  <c r="AC64" i="12"/>
  <c r="E64" i="12"/>
  <c r="Z95" i="12"/>
  <c r="R95" i="12"/>
  <c r="J95" i="12"/>
  <c r="B34" i="12"/>
  <c r="C94" i="12"/>
  <c r="Z94" i="12"/>
  <c r="R94" i="12"/>
  <c r="J94" i="12"/>
  <c r="Z64" i="12"/>
  <c r="R64" i="12"/>
  <c r="J64" i="12"/>
  <c r="Y94" i="12"/>
  <c r="Q94" i="12"/>
  <c r="I94" i="12"/>
  <c r="AC95" i="7"/>
  <c r="AB65" i="7"/>
  <c r="E95" i="7"/>
  <c r="D65" i="7"/>
  <c r="D95" i="7"/>
  <c r="C65" i="7"/>
  <c r="AA95" i="7"/>
  <c r="C95" i="7"/>
  <c r="G95" i="7"/>
  <c r="F65" i="7"/>
  <c r="AC65" i="7"/>
  <c r="AA34" i="7"/>
  <c r="U65" i="7"/>
  <c r="M65" i="7"/>
  <c r="E65" i="7"/>
  <c r="L65" i="7"/>
  <c r="S65" i="7"/>
  <c r="K65" i="7"/>
  <c r="Z65" i="7"/>
  <c r="R65" i="7"/>
  <c r="J65" i="7"/>
  <c r="AC94" i="7"/>
  <c r="U94" i="7"/>
  <c r="M94" i="7"/>
  <c r="E94" i="7"/>
  <c r="T34" i="7"/>
  <c r="Y65" i="7"/>
  <c r="Q65" i="7"/>
  <c r="I65" i="7"/>
  <c r="AC64" i="7"/>
  <c r="AB94" i="7"/>
  <c r="T94" i="7"/>
  <c r="L94" i="7"/>
  <c r="D94" i="7"/>
  <c r="X65" i="7"/>
  <c r="P65" i="7"/>
  <c r="H65" i="7"/>
  <c r="AB64" i="7"/>
  <c r="D64" i="7"/>
  <c r="AA94" i="7"/>
  <c r="S94" i="7"/>
  <c r="K94" i="7"/>
  <c r="AD33" i="7"/>
  <c r="AD64" i="7" s="1"/>
  <c r="W65" i="7"/>
  <c r="O65" i="7"/>
  <c r="G65" i="7"/>
  <c r="C64" i="7"/>
  <c r="Z94" i="7"/>
  <c r="R94" i="7"/>
  <c r="J94" i="7"/>
  <c r="V65" i="7"/>
  <c r="N65" i="7"/>
  <c r="Z64" i="7"/>
  <c r="R64" i="7"/>
  <c r="J64" i="7"/>
  <c r="Y94" i="7"/>
  <c r="Q94" i="7"/>
  <c r="I94" i="7"/>
  <c r="W23" i="1"/>
  <c r="O23" i="1"/>
  <c r="G23" i="1"/>
  <c r="Z23" i="1"/>
  <c r="R23" i="1"/>
  <c r="J23" i="1"/>
  <c r="Y23" i="1"/>
  <c r="Q23" i="1"/>
  <c r="I23" i="1"/>
  <c r="V24" i="6"/>
  <c r="W44" i="5"/>
  <c r="AE40" i="5"/>
  <c r="AE38" i="5"/>
  <c r="AE36" i="5"/>
  <c r="AE34" i="5"/>
  <c r="AE32" i="5"/>
  <c r="AE30" i="5"/>
  <c r="AD44" i="5"/>
  <c r="F44" i="5"/>
  <c r="AC44" i="5"/>
  <c r="U44" i="5"/>
  <c r="M44" i="5"/>
  <c r="E44" i="5"/>
  <c r="T44" i="5"/>
  <c r="AE41" i="5"/>
  <c r="AE39" i="5"/>
  <c r="AE37" i="5"/>
  <c r="AE35" i="5"/>
  <c r="AE33" i="5"/>
  <c r="AE31" i="5"/>
  <c r="R44" i="5"/>
  <c r="J44" i="5"/>
  <c r="W95" i="12" l="1"/>
  <c r="V65" i="12"/>
  <c r="AD65" i="12"/>
  <c r="C95" i="12"/>
  <c r="B65" i="12"/>
  <c r="V95" i="12"/>
  <c r="U95" i="12"/>
  <c r="U65" i="12"/>
  <c r="N95" i="12"/>
  <c r="M65" i="12"/>
  <c r="M95" i="12"/>
  <c r="AB95" i="7"/>
  <c r="AA65" i="7"/>
  <c r="AD34" i="7"/>
  <c r="AD65" i="7" s="1"/>
  <c r="U95" i="7"/>
  <c r="T65" i="7"/>
  <c r="T95" i="7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C36" i="2"/>
  <c r="C9" i="2" l="1"/>
  <c r="AE49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C16" i="9"/>
  <c r="AE49" i="4" l="1"/>
  <c r="D16" i="4" l="1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C16" i="4"/>
  <c r="AD21" i="16" l="1"/>
  <c r="AD21" i="14"/>
  <c r="AD9" i="14"/>
  <c r="AD53" i="13"/>
  <c r="AD53" i="8"/>
  <c r="AD69" i="12"/>
  <c r="B39" i="12"/>
  <c r="AE10" i="1"/>
  <c r="AE11" i="1"/>
  <c r="AE12" i="1"/>
  <c r="AE13" i="1"/>
  <c r="AE14" i="1"/>
  <c r="AE16" i="1"/>
  <c r="AE17" i="1"/>
  <c r="AE18" i="1"/>
  <c r="AE19" i="1"/>
  <c r="AE20" i="1"/>
  <c r="AE21" i="1"/>
  <c r="AE22" i="1"/>
  <c r="AE23" i="1"/>
  <c r="AE24" i="1"/>
  <c r="AE25" i="1"/>
  <c r="AE9" i="1"/>
  <c r="AE49" i="11"/>
  <c r="C9" i="19"/>
  <c r="C9" i="18"/>
  <c r="C53" i="13"/>
  <c r="C53" i="8"/>
  <c r="B31" i="8"/>
  <c r="C9" i="1"/>
  <c r="C9" i="20"/>
  <c r="D49" i="11"/>
  <c r="C9" i="3" l="1"/>
  <c r="B15" i="14" l="1"/>
  <c r="B31" i="13"/>
</calcChain>
</file>

<file path=xl/sharedStrings.xml><?xml version="1.0" encoding="utf-8"?>
<sst xmlns="http://schemas.openxmlformats.org/spreadsheetml/2006/main" count="1747" uniqueCount="242">
  <si>
    <t>INDICE</t>
  </si>
  <si>
    <t>Cuadro 12</t>
  </si>
  <si>
    <t>Tasa arancelaria pagada (en porcentajes)</t>
  </si>
  <si>
    <t>Canadá</t>
  </si>
  <si>
    <t>Japón</t>
  </si>
  <si>
    <t>Corea del Sur</t>
  </si>
  <si>
    <t>China</t>
  </si>
  <si>
    <t>Alemania</t>
  </si>
  <si>
    <t>América Latina y el Caribe</t>
  </si>
  <si>
    <t>Centroamérica</t>
  </si>
  <si>
    <t>Total de los países seleccionados</t>
  </si>
  <si>
    <t>Resto del Mundo</t>
  </si>
  <si>
    <t>Total importado por Estados Unidos</t>
  </si>
  <si>
    <t>Arancel Recaudado (millones de dólares)</t>
  </si>
  <si>
    <t>NOTAS</t>
  </si>
  <si>
    <t>D2</t>
  </si>
  <si>
    <t>D3</t>
  </si>
  <si>
    <t>Cuadro 4</t>
  </si>
  <si>
    <t>Cuadro 8</t>
  </si>
  <si>
    <t>Cuadro 1</t>
  </si>
  <si>
    <t>Valor (millones de dólares)</t>
  </si>
  <si>
    <t>Participación (en porcentajes)</t>
  </si>
  <si>
    <t>Tasa de crecimiento anual</t>
  </si>
  <si>
    <t>--</t>
  </si>
  <si>
    <t>Cuadro 5</t>
  </si>
  <si>
    <t>Participaciones (en porcentajes)</t>
  </si>
  <si>
    <t>Cuadro 9</t>
  </si>
  <si>
    <t>ÍNDICE</t>
  </si>
  <si>
    <t>Cuadro 13</t>
  </si>
  <si>
    <t>Subtotal</t>
  </si>
  <si>
    <t>Resto</t>
  </si>
  <si>
    <t>Total</t>
  </si>
  <si>
    <t>Cuadro 15</t>
  </si>
  <si>
    <t>Cuadro 2</t>
  </si>
  <si>
    <t>Cuadro 6</t>
  </si>
  <si>
    <t>Cuadro 10</t>
  </si>
  <si>
    <t>Cuadro 14</t>
  </si>
  <si>
    <t>Cuadro 16</t>
  </si>
  <si>
    <t>Cuadro 17</t>
  </si>
  <si>
    <t>Autopartes</t>
  </si>
  <si>
    <t>Automotriz</t>
  </si>
  <si>
    <t>Cuadro 18</t>
  </si>
  <si>
    <t>Cuadro 3</t>
  </si>
  <si>
    <t>Cuadro 7</t>
  </si>
  <si>
    <t>Cuadro 11</t>
  </si>
  <si>
    <t>Cadena de Valor Automotriz-Autopartes</t>
  </si>
  <si>
    <t>num</t>
  </si>
  <si>
    <t>6dig</t>
  </si>
  <si>
    <t>Descripción</t>
  </si>
  <si>
    <t>Grupo</t>
  </si>
  <si>
    <t>Segmento</t>
  </si>
  <si>
    <t>Líquidos Para Frenos Hidr疼licos Y Demás Líquidos</t>
  </si>
  <si>
    <t>Miscellaneous Parts</t>
  </si>
  <si>
    <t>Preparaciones Anticongelantes Y Líquidos Preparado</t>
  </si>
  <si>
    <t>Con Accesorios</t>
  </si>
  <si>
    <t>Chassis and Drivetrain Parts</t>
  </si>
  <si>
    <t>Tubes, Pipes And Hoses, Of Vulcanized Rubber, Exce</t>
  </si>
  <si>
    <t>Conveyor Belt Vulcanize Rub, Trapezoidal Cross Sec</t>
  </si>
  <si>
    <t>Engines and Parts</t>
  </si>
  <si>
    <t>De Los Tipos Utilizados En Automiles De Turismo,</t>
  </si>
  <si>
    <t>Automotive Tires and Tubes</t>
  </si>
  <si>
    <t>De Los Tipos Utilizados En Autobuses Y Camiones</t>
  </si>
  <si>
    <t>Retreaded Tires, Of Rubber</t>
  </si>
  <si>
    <t>De Los Tipos Utilizados En Automiles De Turismo</t>
  </si>
  <si>
    <t>De Los Tipos Utilizados En Autobuses O Camiones</t>
  </si>
  <si>
    <t>Los Demás</t>
  </si>
  <si>
    <t>Neumáticos (Llantas Neumáticas) Usados</t>
  </si>
  <si>
    <t>Juntas O Empaquetaduras</t>
  </si>
  <si>
    <t>Las Demás</t>
  </si>
  <si>
    <t>Guarniciones Para Frenos</t>
  </si>
  <si>
    <t>De Dimensiones Y Formatos Que Permitan Su Empleo E</t>
  </si>
  <si>
    <t>Bodies and Parts</t>
  </si>
  <si>
    <t>Espejos Retrovisores Para Vehículos</t>
  </si>
  <si>
    <t>Tuercas</t>
  </si>
  <si>
    <t>Ballestas Y Sus Hojas</t>
  </si>
  <si>
    <t>Muelles (Resortes) Helicoidales</t>
  </si>
  <si>
    <t>Cerraduras Del Tipo De Las Utilizadas En Vehículos</t>
  </si>
  <si>
    <t>Bisagras De Cualquier Clase, Incluidos Los Pernios</t>
  </si>
  <si>
    <t>Las Demás Guarniciones, Herrajes Y Art兤ulos Simil</t>
  </si>
  <si>
    <t>De Cilindrada Superior A1000Cm3</t>
  </si>
  <si>
    <t>Motores De Los Tipos Utilizados Para La Propulsi</t>
  </si>
  <si>
    <t>Identificables Como Destinadas, Exclusiva O Princi</t>
  </si>
  <si>
    <t>Bombas De Carburante, Aceite O Refrigerante, Para</t>
  </si>
  <si>
    <t>De Bombas</t>
  </si>
  <si>
    <t>Compresores De Los Tipos Utilizados En Los Equipos</t>
  </si>
  <si>
    <t>Electrical and Electric Components</t>
  </si>
  <si>
    <t>De Los Tipos Utilizados En Vehículos Automiles P</t>
  </si>
  <si>
    <t>Sin Equipo De Enfriamiento</t>
  </si>
  <si>
    <t>Partes</t>
  </si>
  <si>
    <t>Para Filtrar Lubricantes O Carburantes En Los Moto</t>
  </si>
  <si>
    <t>Filtros De Entrada De Aire Para Motores De Encendi</t>
  </si>
  <si>
    <t>Concebidos Para Montarlos Sobre Vehículos De Carre</t>
  </si>
  <si>
    <t>De Máquinas O Aparatos De La Partida8425</t>
  </si>
  <si>
    <t>Rodamientos De Bolas</t>
  </si>
  <si>
    <t>Rodamientos De Rodillos Cicos, Incluidos Los Ens</t>
  </si>
  <si>
    <t>Rodamientos De Agujas</t>
  </si>
  <si>
    <t>Rodamientos De Rodillos Cil匤dricos</t>
  </si>
  <si>
    <t>Arboles De Transmisi, Incluidos Los De Levas Y L</t>
  </si>
  <si>
    <t>De Potencia Superior A750W Pero Inferior O Igual</t>
  </si>
  <si>
    <t>De Plomo, De Los Tipos Utilizados Para Arranque De</t>
  </si>
  <si>
    <t>De Níquel-Cadmio</t>
  </si>
  <si>
    <t>De Níquel-Hierro</t>
  </si>
  <si>
    <t>Bujías De Encendido</t>
  </si>
  <si>
    <t>Magnetos; Dinamomagnetos; Volantes Magn騁icos</t>
  </si>
  <si>
    <t>Distribuidores; Bobinas De Encendido</t>
  </si>
  <si>
    <t>Motores De Arranque, Aunque Funcionen Tambi駭 Como</t>
  </si>
  <si>
    <t>Los Demás Generadores</t>
  </si>
  <si>
    <t>Los Demás Aparatos Y Dispositivos</t>
  </si>
  <si>
    <t>Los Demás Aparatos De Alumbrado O Selizaci Vis</t>
  </si>
  <si>
    <t>Aparatos De Selizaci Ac俍tica</t>
  </si>
  <si>
    <t>Limpiaparabrisas Y Eliminadores De Escarcha O Vaho</t>
  </si>
  <si>
    <t>Tape Players, Cassette Type, Sound Reproducing</t>
  </si>
  <si>
    <t>Los Demás Reproductores De Casetes (Tocacasetes)</t>
  </si>
  <si>
    <t>Aparatos Emisores Con Aparato Receptor Incorporad</t>
  </si>
  <si>
    <t>Combinados Con Grabador O Reproductor De Sonido</t>
  </si>
  <si>
    <t>Los Demás Aparatos</t>
  </si>
  <si>
    <t>Para Una Tensi Inferior O Igual A60V</t>
  </si>
  <si>
    <t>Los demás aparatos</t>
  </si>
  <si>
    <t>Faros O Unidades ｫSelladosｻ</t>
  </si>
  <si>
    <t>Halenos, De Volframio (Tungsteno)</t>
  </si>
  <si>
    <t>Juegos De Cables Para Buj僘s De Encendido Y Demás</t>
  </si>
  <si>
    <t>De Vehículos De La Partida8703</t>
  </si>
  <si>
    <t>Parachoques (Paragolpes, Defensas) Y Sus Partes</t>
  </si>
  <si>
    <t>Cinturones De Seguridad</t>
  </si>
  <si>
    <t>Guarniciones De Frenos Montadas</t>
  </si>
  <si>
    <t>Cajas De Cambio</t>
  </si>
  <si>
    <t>Ejes Con Diferencial, Incluso Provistos Con Otros</t>
  </si>
  <si>
    <t>Ejes Portadores Y Sus Partes</t>
  </si>
  <si>
    <t>Ruedas, Sus Partes Y Accesorios</t>
  </si>
  <si>
    <t>Amortiguadores De Suspensi</t>
  </si>
  <si>
    <t>Radiadores</t>
  </si>
  <si>
    <t>Silenciadores Y Tubos (Cas) De Escape</t>
  </si>
  <si>
    <t>Embragues Y Sus Partes</t>
  </si>
  <si>
    <t>Volantes, Columnas Y Cajas De Direcci</t>
  </si>
  <si>
    <t xml:space="preserve"> </t>
  </si>
  <si>
    <t>Cuentarrevoluciones, Contadores De Producci, Tax</t>
  </si>
  <si>
    <t>Veloc匇etros Y Tacetros; Estroboscopios</t>
  </si>
  <si>
    <t>Partes Y Accesorios</t>
  </si>
  <si>
    <t>Relojes De Tablero De Instrumentos Y Relojes Simil</t>
  </si>
  <si>
    <t>Asientos De Los Tipos Utilizados En Vehículos Auto</t>
  </si>
  <si>
    <t>Muebles De Madera De Los Tipos Utilizados En Cocin</t>
  </si>
  <si>
    <t>Muebles De Madera De Los Tipos Utilizados En Dormi</t>
  </si>
  <si>
    <t>Maquinaria,partesocomponentespara</t>
  </si>
  <si>
    <t>Tractores De Carretera Para Semirremolques</t>
  </si>
  <si>
    <t>Road Tractors, New</t>
  </si>
  <si>
    <t>Con Motor De ﾉmbolo (Pist) De Encendido Por Comp</t>
  </si>
  <si>
    <t>Buses &amp; Passenger Vans with 10 or More Seats</t>
  </si>
  <si>
    <t>De Cilindrada Superior A1000Cm3 Pero Inferior O</t>
  </si>
  <si>
    <t>Passenger Vehicles and Light Trucks</t>
  </si>
  <si>
    <t>De Cilindrada Superior A1500Cm3 Pero Inferior O</t>
  </si>
  <si>
    <t>Motor Homes</t>
  </si>
  <si>
    <t>De Cilindrada Superior A3000Cm3</t>
  </si>
  <si>
    <t>Ambulances, Hearses, Prison Vans</t>
  </si>
  <si>
    <t>De Cilindrada Inferior O Igual A1500Cm3</t>
  </si>
  <si>
    <t>De Cilindrada Superior A2500Cm3</t>
  </si>
  <si>
    <t>De Peso Total Con Carga MáximaInferior O Igual A</t>
  </si>
  <si>
    <t>De Peso Total Con Carga MáximaSuperior A5T Pero</t>
  </si>
  <si>
    <t>Medium &amp; Heavy Straight Trucks</t>
  </si>
  <si>
    <t>De Peso Total Con Carga MáximaSuperior A20T</t>
  </si>
  <si>
    <t>De Peso Total Con Carga MáximaSuperior A5T</t>
  </si>
  <si>
    <t>Chasis De Vehículos Automiles De Las Partidas87</t>
  </si>
  <si>
    <t>Chassis with Engines, Commercial Vehicles</t>
  </si>
  <si>
    <t>Segmento Autopartes</t>
  </si>
  <si>
    <t>De N厲uel-Cadmio</t>
  </si>
  <si>
    <t>Buj僘s De Encendido</t>
  </si>
  <si>
    <t>Segmento Automotriz</t>
  </si>
  <si>
    <t>Autos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</si>
  <si>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</si>
  <si>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</si>
  <si>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</si>
  <si>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</si>
  <si>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</si>
  <si>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</si>
  <si>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</si>
  <si>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</si>
  <si>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</si>
  <si>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</si>
  <si>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</si>
  <si>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</si>
  <si>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</si>
  <si>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</si>
  <si>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</si>
  <si>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</si>
  <si>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</si>
  <si>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</si>
  <si>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NOTAS ACLARATORIAS DE LOS CUADROS EN GENERAL</t>
  </si>
  <si>
    <t>D 1 FRACCIONES DEL HTS PARA EXPORTACIÓN Y SU DESCRIPCIÓN. TOTAL DE LA CADENA.</t>
  </si>
  <si>
    <t>D 2 FRACCIONES DEL HTS PARA EXPORTACIÓN Y SU DESCRIPCIÓN. AUTOPARTES</t>
  </si>
  <si>
    <t>D 3 FRACCIONES DEL HTS PARA EXPORTACIÓN Y SU DESCRIPCIÓN. AUTOMOTRIZ</t>
  </si>
  <si>
    <t>Clasificación 2020</t>
  </si>
  <si>
    <t xml:space="preserve">A 2020 la clasificación ha disminuido cinco subpartidas: 871899, 940340, 940350, 940390  y 980200.  Dichas subpartidas, en el comercio total, siguen reportando cifras pero estas ya no se consideran </t>
  </si>
  <si>
    <t>para la Industria Automotriz. Para el cálculo a 2019 no se tomaron en cuenta dichas subpartidas, para los años anteriores se tomó en cuenta la clasificación anterior que sí las incluye.</t>
  </si>
  <si>
    <r>
      <t xml:space="preserve">Fuente: Office of Transportation and Machinery (2019).  </t>
    </r>
    <r>
      <rPr>
        <i/>
        <sz val="11"/>
        <color theme="1"/>
        <rFont val="Calibri"/>
        <family val="2"/>
        <scheme val="minor"/>
      </rPr>
      <t>Automotive Parts Product Listings</t>
    </r>
    <r>
      <rPr>
        <sz val="11"/>
        <color theme="1"/>
        <rFont val="Calibri"/>
        <family val="2"/>
        <scheme val="minor"/>
      </rPr>
      <t xml:space="preserve">. https://legacy.trade.gov/td/otm/assets/auto/APcodes.pdf  </t>
    </r>
  </si>
  <si>
    <t>Total de la cadenaa</t>
  </si>
  <si>
    <t>Total de la cadena</t>
  </si>
  <si>
    <t>ESTADOS UNIDOS: CADENA AUTOPARTES-AUTOMOTRIZ</t>
  </si>
  <si>
    <t>Las Demás Guarniciones, Herrajes Y Artticulos Simil</t>
  </si>
  <si>
    <t xml:space="preserve">   Costa Rica</t>
  </si>
  <si>
    <t xml:space="preserve">   El Salvador</t>
  </si>
  <si>
    <t xml:space="preserve">   Guatemala</t>
  </si>
  <si>
    <t xml:space="preserve">   Honduras</t>
  </si>
  <si>
    <t xml:space="preserve">   Nicaragua</t>
  </si>
  <si>
    <t>Fuente: elaboración propia con base en US Census Bureau (2023).</t>
  </si>
  <si>
    <t>ESTADOS UNIDOS: IMPORTACIONES TOTALES DE LA CADENA AUTOPARTES-AUTOMOTRIZ POR PAÍS (1995-2022)</t>
  </si>
  <si>
    <t>1995-2022</t>
  </si>
  <si>
    <t>ESTADOS UNIDOS: EXPORTACIONES TOTALES DEL SEGMENTO AUTOPARTES POR PAÍS (1995-2022)</t>
  </si>
  <si>
    <t>ESTADOS UNIDOS: BALANZA COMERCIAL DEL SEGMENTO DE AUTOPARTES POR PAÍS (1995-2022)</t>
  </si>
  <si>
    <t xml:space="preserve">   Panamá</t>
  </si>
  <si>
    <t>ESTADOS UNIDOS: ARANCELES DEL SEGMENTO AUTOPARTES POR PAÍS (1995-2022)</t>
  </si>
  <si>
    <t>ESTADOS UNIDOS: IMPORTACIONES TOTALES DEL SEGMENTO AUTOMOTRIZ POR PAÍS (1995-2022)</t>
  </si>
  <si>
    <t>ESTADOS UNIDOS: EXPORTACIONES TOTALES DEL SEGMENTO AUTOMOTRIZ. (1995-2022)</t>
  </si>
  <si>
    <t>ESTADOS UNIDOS: BALANZA COMERCIAL DEL SEGMENTO AUTOMOTRIZ (1995-2022)</t>
  </si>
  <si>
    <t>ESTADOS UNIDOS: ARANCELES DEL SEGMENTO AUTOMOTRIZ POR PAÍS (1995-2022)</t>
  </si>
  <si>
    <t>ESTADOS UNIDOS: EXPORTACIONES TOTALES DE LA CADENA AUTOPARTES-AUTOMOTRIZ POR SEGMENTO (1995-2022)</t>
  </si>
  <si>
    <t>ESTADOS UNIDOS: IMPORTACIONES TOTALES DE LA CADENA AUTOPARTES-AUTOMOTRIZ POR SEGMENTO (1995-2022)</t>
  </si>
  <si>
    <t>ANEXO ESTADÍSTICO 1995 - 2022</t>
  </si>
  <si>
    <t>DESCRIPCIONES. SEGMENTOS DE LA CADENA AUTOPARTES-AUTOMOTRIZ. 1995-2022</t>
  </si>
  <si>
    <t>EXPORTACIONES E IMPORTACIONES DE LOS SEGMENTOS DE LA CADENA AUTOPARTES-AUTOMOTRIZ  1995-2022</t>
  </si>
  <si>
    <t>ESTADOS UNIDOS: EXPORTACIONES TOTALES DE LA CADENA AUTOPARTES-AUTOMOTRIZ  POR PAÍS (1995-2022)</t>
  </si>
  <si>
    <t>ESTADOS UNIDOS: BALANZA COMERCIAL DE LA CADENA  AUTOPARTES-AUTOMOTRIZ  POR PAÍS (1995-2022)</t>
  </si>
  <si>
    <t>ESTADOS UNIDOS: ARANCELES DE LA CADENA  AUTOPARTES-AUTOMOTRIZ  POR PAÍS (1995-2022)</t>
  </si>
  <si>
    <t>ESTADOS UNIDOS: IMPORTACIONES TOTALES DEL SEGMENTO AUTOPARTES POR PAÍS (1995-2022)</t>
  </si>
  <si>
    <t>ESTADOS UNIDOS: EXPORTACIONES TOTALES DEL SEGMENTO  AUTOPARTES POR PAÍS (1995-2022)</t>
  </si>
  <si>
    <t>ESTADOS UNIDOS: BALANZA COMERCIAL DEL SEGMENTO AUTOPARTES POR PAÍS (1995-2022)</t>
  </si>
  <si>
    <t>ESTADOS UNIDOS: EXPORTACIONES TOTALES DEL SEGMENTO DE AUTOMOTRIZ. (1995-2022)</t>
  </si>
  <si>
    <t>ESTADOS UNIDOS: BALANZA COMERCIAL DEL SEGMENTO DE AUTOMOTRIZ (1995-2022)</t>
  </si>
  <si>
    <t>ESTADOS UNIDOS: IMPORTACIÓN DE LAS PRINCIPALES SUBPARTIDAS DEL SEGMENTO AUTOPARTES DE LA CADENA AUTOPARTES-AUTOMOTRIZ DE ACUERDO A 2022 (1992 - 2022)</t>
  </si>
  <si>
    <t>ESTADOS UNIDOS: EXPORTACIÓN DE LAS PRINCIPALES SUBPARTIDAS DEL SEGMENTO AUTOPARTES DE LA CADENA AUTOPARTES-AUTOMOTRIZ DE ACUERDO A 2022 (1992 - 2022)</t>
  </si>
  <si>
    <t>ESTADOS UNIDOS: IMPORTACIÓN DE LAS PRINCIPALES SUBPARTIDAS DEL SEGMENTO AUTOMOTRIZ DE LA CADENA AUTOPARTES-AUTOMOTRIZ DE ACUERDO A 2022(1992 - 2022)</t>
  </si>
  <si>
    <t>ESTADOS UNIDOS: EXPORTACIÓN DE LAS PRINCIPALES SUBPARTIDAS DEL SEGMENTO AUTOMOTRIZ DE LA CADENA AUTOPARTES-AUTOMOTRIZ DE ACUERDO A 2022(1992 - 2022)</t>
  </si>
  <si>
    <t>ESTADOS UNIDOS: EXPORTACIONES TOTALES DE LA CADENA AUTOPARTES-AUTOMOTRIZ POR PAÍS (1995-2022)</t>
  </si>
  <si>
    <t>ESTADOS UNIDOS: BALANZA COMERCIAL DE LA CADENA AUTOPARTES-AUTOMOTRIZ POR PAÍS (1995-2022)</t>
  </si>
  <si>
    <t>ESTADOS UNIDOS: ARANCELES DE LA CADENA AUTOPARTES-AUTOMOTRIZ POR PAÍS (1995-2022)</t>
  </si>
  <si>
    <t xml:space="preserve">   México</t>
  </si>
  <si>
    <t xml:space="preserve">   México </t>
  </si>
  <si>
    <t xml:space="preserve">Valor (millones de dólares) </t>
  </si>
  <si>
    <t>Participación (porcentaje)</t>
  </si>
  <si>
    <t>Tasa de crecimiento</t>
  </si>
  <si>
    <t>ESTADOS UNIDOS: IMPORTACIÓN DE LAS PRINCIPALES SUBPARTIDAS DEL SEGMENTO AUTOPARTES DE LA CADENA AUTOPARTES-AUTOMOTRIZ DE ACUERDO A 2022 (1995 - 2022)</t>
  </si>
  <si>
    <t>ESTADOS UNIDOS: EXPORTACIÓN DE LAS PRINCIPALES SUBPARTIDAS DEL SEGMENTO AUTOPARTES DE LA CADENA AUTOPARTES-AUTOMOTRIZ DE ACUERDO A 2022 (1995 - 2022)</t>
  </si>
  <si>
    <t>ESTADOS UNIDOS: IMPORTACIÓN DE LAS PRINCIPALES SUBPARTIDAS DEL SEGMENTO AUTOMOTRIZ DE LA CADENA AUTOPARTES-AUTOMOTRIZ DE ACUERDO A 2022 (1995 - 2022)</t>
  </si>
  <si>
    <t>ESTADOS UNIDOS: EXPORTACIÓN DE LAS PRINCIPALES SUBPARTIDAS DEL SEGMENTO AUTOMOTRIZ DE LA CADENA AUTOPARTES-AUTOMOTRIZ DE ACUERDO A 2022 (1995 - 2022)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</si>
</sst>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"/>
    <numFmt numFmtId="167" formatCode="0.0"/>
  </numFmts>
  <fonts count="27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5"/>
      <color indexed="12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u/>
      <sz val="10"/>
      <name val="Times New Roman"/>
      <family val="1"/>
    </font>
    <font>
      <sz val="11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indexed="10"/>
      <name val="Times New Roman"/>
      <family val="1"/>
    </font>
    <font>
      <u/>
      <sz val="10"/>
      <color rgb="FF0000FF"/>
      <name val="Times New Roman"/>
      <family val="1"/>
    </font>
    <font>
      <u/>
      <sz val="12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u/>
      <sz val="12"/>
      <color rgb="FF0000FF"/>
      <name val="Times New Roman"/>
      <family val="1"/>
    </font>
    <font>
      <u/>
      <sz val="12"/>
      <color indexed="12"/>
      <name val="Times New Roman"/>
      <family val="1"/>
    </font>
    <font>
      <sz val="10"/>
      <name val="Times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</cellStyleXfs>
  <cellXfs count="103">
    <xf numFmtId="0" fontId="0" fillId="0" borderId="0" xfId="0"/>
    <xf numFmtId="0" fontId="4" fillId="0" borderId="0" xfId="0" applyFont="1"/>
    <xf numFmtId="0" fontId="0" fillId="2" borderId="0" xfId="0" applyFill="1" applyAlignment="1">
      <alignment horizontal="center"/>
    </xf>
    <xf numFmtId="0" fontId="4" fillId="2" borderId="0" xfId="3" applyFont="1" applyFill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3" fontId="4" fillId="2" borderId="0" xfId="3" applyNumberFormat="1" applyFont="1" applyFill="1" applyAlignment="1">
      <alignment horizontal="left"/>
    </xf>
    <xf numFmtId="4" fontId="8" fillId="2" borderId="0" xfId="5" applyNumberFormat="1" applyFont="1" applyFill="1" applyAlignment="1">
      <alignment horizontal="right"/>
    </xf>
    <xf numFmtId="2" fontId="4" fillId="2" borderId="0" xfId="3" applyNumberFormat="1" applyFont="1" applyFill="1" applyAlignment="1">
      <alignment horizontal="center"/>
    </xf>
    <xf numFmtId="3" fontId="4" fillId="2" borderId="0" xfId="3" applyNumberFormat="1" applyFont="1" applyFill="1" applyAlignment="1">
      <alignment horizontal="center"/>
    </xf>
    <xf numFmtId="3" fontId="8" fillId="2" borderId="0" xfId="5" applyNumberFormat="1" applyFont="1" applyFill="1" applyAlignment="1">
      <alignment horizontal="right"/>
    </xf>
    <xf numFmtId="3" fontId="4" fillId="2" borderId="0" xfId="3" applyNumberFormat="1" applyFont="1" applyFill="1" applyAlignment="1">
      <alignment horizontal="right"/>
    </xf>
    <xf numFmtId="3" fontId="8" fillId="2" borderId="0" xfId="6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8" applyAlignment="1">
      <alignment horizontal="left"/>
    </xf>
    <xf numFmtId="0" fontId="6" fillId="0" borderId="0" xfId="8"/>
    <xf numFmtId="165" fontId="6" fillId="0" borderId="0" xfId="1" applyNumberFormat="1" applyFont="1"/>
    <xf numFmtId="0" fontId="6" fillId="0" borderId="0" xfId="8" applyAlignment="1">
      <alignment horizontal="center"/>
    </xf>
    <xf numFmtId="0" fontId="10" fillId="0" borderId="0" xfId="2" applyFont="1" applyAlignment="1" applyProtection="1"/>
    <xf numFmtId="0" fontId="10" fillId="0" borderId="0" xfId="2" applyFont="1" applyAlignment="1" applyProtection="1">
      <alignment horizontal="left"/>
    </xf>
    <xf numFmtId="2" fontId="6" fillId="0" borderId="0" xfId="8" applyNumberFormat="1"/>
    <xf numFmtId="0" fontId="4" fillId="2" borderId="1" xfId="4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left"/>
    </xf>
    <xf numFmtId="3" fontId="4" fillId="2" borderId="1" xfId="3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/>
    </xf>
    <xf numFmtId="3" fontId="8" fillId="2" borderId="1" xfId="5" applyNumberFormat="1" applyFont="1" applyFill="1" applyBorder="1" applyAlignment="1">
      <alignment horizontal="right"/>
    </xf>
    <xf numFmtId="0" fontId="4" fillId="2" borderId="1" xfId="4" applyFont="1" applyFill="1" applyBorder="1" applyAlignment="1">
      <alignment horizontal="left"/>
    </xf>
    <xf numFmtId="0" fontId="4" fillId="2" borderId="0" xfId="4" applyFont="1" applyFill="1" applyAlignment="1">
      <alignment horizontal="left"/>
    </xf>
    <xf numFmtId="2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center"/>
    </xf>
    <xf numFmtId="0" fontId="6" fillId="0" borderId="1" xfId="8" applyBorder="1" applyAlignment="1">
      <alignment horizontal="center"/>
    </xf>
    <xf numFmtId="0" fontId="6" fillId="0" borderId="1" xfId="8" applyBorder="1"/>
    <xf numFmtId="3" fontId="6" fillId="0" borderId="1" xfId="8" applyNumberFormat="1" applyBorder="1" applyAlignment="1">
      <alignment horizontal="right"/>
    </xf>
    <xf numFmtId="0" fontId="9" fillId="2" borderId="0" xfId="9" applyFont="1" applyFill="1" applyAlignment="1" applyProtection="1">
      <alignment horizontal="center"/>
    </xf>
    <xf numFmtId="0" fontId="6" fillId="2" borderId="0" xfId="4" applyFill="1"/>
    <xf numFmtId="0" fontId="4" fillId="2" borderId="0" xfId="3" applyFont="1" applyFill="1"/>
    <xf numFmtId="0" fontId="4" fillId="2" borderId="1" xfId="3" applyFont="1" applyFill="1" applyBorder="1"/>
    <xf numFmtId="3" fontId="4" fillId="2" borderId="1" xfId="3" applyNumberFormat="1" applyFont="1" applyFill="1" applyBorder="1"/>
    <xf numFmtId="3" fontId="4" fillId="2" borderId="0" xfId="4" applyNumberFormat="1" applyFont="1" applyFill="1" applyAlignment="1">
      <alignment horizontal="center"/>
    </xf>
    <xf numFmtId="3" fontId="4" fillId="2" borderId="0" xfId="3" applyNumberFormat="1" applyFont="1" applyFill="1" applyAlignment="1">
      <alignment horizontal="right" indent="1"/>
    </xf>
    <xf numFmtId="2" fontId="4" fillId="2" borderId="0" xfId="3" applyNumberFormat="1" applyFont="1" applyFill="1" applyAlignment="1">
      <alignment horizontal="right" indent="1"/>
    </xf>
    <xf numFmtId="166" fontId="4" fillId="2" borderId="0" xfId="3" applyNumberFormat="1" applyFont="1" applyFill="1" applyAlignment="1">
      <alignment horizontal="right" indent="1"/>
    </xf>
    <xf numFmtId="0" fontId="6" fillId="2" borderId="0" xfId="4" applyFill="1" applyAlignment="1">
      <alignment horizontal="center"/>
    </xf>
    <xf numFmtId="3" fontId="8" fillId="2" borderId="0" xfId="10" applyNumberFormat="1" applyFont="1" applyFill="1" applyAlignment="1">
      <alignment horizontal="center"/>
    </xf>
    <xf numFmtId="3" fontId="8" fillId="2" borderId="0" xfId="11" applyNumberFormat="1" applyFont="1" applyFill="1" applyAlignment="1">
      <alignment horizontal="center"/>
    </xf>
    <xf numFmtId="0" fontId="4" fillId="2" borderId="0" xfId="4" applyFont="1" applyFill="1" applyAlignment="1">
      <alignment horizontal="center" wrapText="1"/>
    </xf>
    <xf numFmtId="0" fontId="4" fillId="2" borderId="0" xfId="7" applyFont="1" applyFill="1" applyAlignment="1">
      <alignment horizontal="center"/>
    </xf>
    <xf numFmtId="167" fontId="4" fillId="2" borderId="0" xfId="3" applyNumberFormat="1" applyFont="1" applyFill="1" applyAlignment="1">
      <alignment horizontal="center"/>
    </xf>
    <xf numFmtId="0" fontId="4" fillId="2" borderId="0" xfId="7" applyFont="1" applyFill="1" applyAlignment="1">
      <alignment horizontal="left"/>
    </xf>
    <xf numFmtId="3" fontId="12" fillId="0" borderId="0" xfId="4" applyNumberFormat="1" applyFont="1" applyAlignment="1">
      <alignment horizontal="right" vertical="center" wrapText="1"/>
    </xf>
    <xf numFmtId="3" fontId="0" fillId="2" borderId="0" xfId="0" applyNumberFormat="1" applyFill="1" applyAlignment="1">
      <alignment horizontal="center"/>
    </xf>
    <xf numFmtId="4" fontId="8" fillId="2" borderId="1" xfId="5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/>
    </xf>
    <xf numFmtId="3" fontId="0" fillId="0" borderId="0" xfId="0" applyNumberFormat="1"/>
    <xf numFmtId="0" fontId="3" fillId="0" borderId="0" xfId="13"/>
    <xf numFmtId="0" fontId="13" fillId="0" borderId="0" xfId="13" applyFont="1"/>
    <xf numFmtId="0" fontId="3" fillId="0" borderId="0" xfId="13" applyAlignment="1">
      <alignment horizontal="left"/>
    </xf>
    <xf numFmtId="4" fontId="8" fillId="2" borderId="0" xfId="5" applyNumberFormat="1" applyFont="1" applyFill="1" applyAlignment="1">
      <alignment horizontal="center"/>
    </xf>
    <xf numFmtId="0" fontId="10" fillId="2" borderId="0" xfId="2" applyFont="1" applyFill="1" applyAlignment="1" applyProtection="1">
      <alignment vertical="center" wrapText="1"/>
    </xf>
    <xf numFmtId="0" fontId="9" fillId="2" borderId="0" xfId="2" applyFill="1" applyAlignment="1" applyProtection="1">
      <alignment vertical="center" wrapText="1"/>
    </xf>
    <xf numFmtId="0" fontId="9" fillId="2" borderId="0" xfId="2" applyFill="1" applyAlignment="1" applyProtection="1"/>
    <xf numFmtId="0" fontId="15" fillId="2" borderId="0" xfId="4" applyFont="1" applyFill="1"/>
    <xf numFmtId="0" fontId="16" fillId="2" borderId="0" xfId="4" applyFont="1" applyFill="1" applyAlignment="1">
      <alignment horizontal="center"/>
    </xf>
    <xf numFmtId="0" fontId="17" fillId="2" borderId="0" xfId="4" applyFont="1" applyFill="1"/>
    <xf numFmtId="0" fontId="18" fillId="2" borderId="0" xfId="9" applyFont="1" applyFill="1" applyAlignment="1" applyProtection="1"/>
    <xf numFmtId="0" fontId="14" fillId="2" borderId="0" xfId="9" applyFont="1" applyFill="1" applyAlignment="1" applyProtection="1"/>
    <xf numFmtId="0" fontId="19" fillId="0" borderId="0" xfId="9" applyFont="1" applyAlignment="1" applyProtection="1"/>
    <xf numFmtId="0" fontId="21" fillId="2" borderId="0" xfId="4" applyFont="1" applyFill="1"/>
    <xf numFmtId="0" fontId="5" fillId="2" borderId="0" xfId="4" applyFont="1" applyFill="1"/>
    <xf numFmtId="0" fontId="22" fillId="2" borderId="0" xfId="4" applyFont="1" applyFill="1" applyAlignment="1">
      <alignment horizontal="center" vertical="center"/>
    </xf>
    <xf numFmtId="0" fontId="23" fillId="2" borderId="0" xfId="4" applyFont="1" applyFill="1" applyAlignment="1">
      <alignment horizontal="center" vertical="center"/>
    </xf>
    <xf numFmtId="0" fontId="24" fillId="2" borderId="0" xfId="9" applyFont="1" applyFill="1" applyAlignment="1" applyProtection="1">
      <alignment horizontal="left" vertical="center"/>
    </xf>
    <xf numFmtId="0" fontId="22" fillId="2" borderId="0" xfId="9" applyFont="1" applyFill="1" applyAlignment="1" applyProtection="1">
      <alignment horizontal="center" vertical="center" wrapText="1"/>
    </xf>
    <xf numFmtId="0" fontId="24" fillId="2" borderId="0" xfId="9" applyFont="1" applyFill="1" applyAlignment="1" applyProtection="1">
      <alignment horizontal="center" vertical="center" wrapText="1"/>
    </xf>
    <xf numFmtId="0" fontId="25" fillId="2" borderId="0" xfId="9" applyFont="1" applyFill="1" applyAlignment="1" applyProtection="1">
      <alignment horizontal="center" vertical="center" wrapText="1"/>
    </xf>
    <xf numFmtId="0" fontId="19" fillId="2" borderId="0" xfId="9" applyFont="1" applyFill="1" applyAlignment="1" applyProtection="1">
      <alignment horizontal="center" vertical="center" wrapText="1"/>
    </xf>
    <xf numFmtId="0" fontId="22" fillId="2" borderId="0" xfId="4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horizontal="center"/>
    </xf>
    <xf numFmtId="0" fontId="2" fillId="0" borderId="0" xfId="13" applyFont="1" applyAlignment="1">
      <alignment horizontal="left"/>
    </xf>
    <xf numFmtId="166" fontId="8" fillId="2" borderId="0" xfId="5" applyNumberFormat="1" applyFont="1" applyFill="1" applyAlignment="1">
      <alignment horizontal="right"/>
    </xf>
    <xf numFmtId="166" fontId="0" fillId="2" borderId="0" xfId="0" applyNumberFormat="1" applyFill="1" applyAlignment="1">
      <alignment horizontal="center"/>
    </xf>
    <xf numFmtId="166" fontId="8" fillId="2" borderId="0" xfId="5" applyNumberFormat="1" applyFont="1" applyFill="1" applyAlignment="1">
      <alignment horizontal="center"/>
    </xf>
    <xf numFmtId="0" fontId="4" fillId="0" borderId="0" xfId="8" applyFont="1" applyAlignment="1">
      <alignment horizontal="left"/>
    </xf>
    <xf numFmtId="3" fontId="8" fillId="0" borderId="0" xfId="5" applyNumberFormat="1" applyFont="1" applyAlignment="1">
      <alignment horizontal="right"/>
    </xf>
    <xf numFmtId="166" fontId="8" fillId="2" borderId="0" xfId="5" quotePrefix="1" applyNumberFormat="1" applyFont="1" applyFill="1" applyAlignment="1">
      <alignment horizontal="right"/>
    </xf>
    <xf numFmtId="166" fontId="8" fillId="2" borderId="0" xfId="5" quotePrefix="1" applyNumberFormat="1" applyFont="1" applyFill="1" applyAlignment="1">
      <alignment horizontal="center"/>
    </xf>
    <xf numFmtId="4" fontId="8" fillId="2" borderId="0" xfId="5" quotePrefix="1" applyNumberFormat="1" applyFont="1" applyFill="1" applyAlignment="1">
      <alignment horizontal="right"/>
    </xf>
    <xf numFmtId="166" fontId="4" fillId="2" borderId="0" xfId="3" quotePrefix="1" applyNumberFormat="1" applyFont="1" applyFill="1" applyAlignment="1">
      <alignment horizontal="right" indent="1"/>
    </xf>
    <xf numFmtId="167" fontId="4" fillId="2" borderId="0" xfId="3" quotePrefix="1" applyNumberFormat="1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6" fillId="0" borderId="0" xfId="8" applyAlignment="1">
      <alignment horizontal="left"/>
    </xf>
    <xf numFmtId="0" fontId="4" fillId="2" borderId="0" xfId="3" applyFont="1" applyFill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4" fillId="2" borderId="4" xfId="7" applyFont="1" applyFill="1" applyBorder="1" applyAlignment="1">
      <alignment horizontal="center"/>
    </xf>
    <xf numFmtId="0" fontId="4" fillId="0" borderId="0" xfId="8" applyFont="1" applyAlignment="1">
      <alignment horizontal="left"/>
    </xf>
    <xf numFmtId="0" fontId="4" fillId="0" borderId="5" xfId="8" applyFont="1" applyBorder="1" applyAlignment="1">
      <alignment horizontal="left"/>
    </xf>
    <xf numFmtId="0" fontId="26" fillId="0" borderId="0" xfId="8" applyFont="1" applyAlignment="1">
      <alignment horizontal="left"/>
    </xf>
    <xf numFmtId="0" fontId="4" fillId="2" borderId="0" xfId="7" applyFont="1" applyFill="1" applyAlignment="1">
      <alignment horizontal="center"/>
    </xf>
  </cellXfs>
  <cellStyles count="14">
    <cellStyle name="Hipervínculo" xfId="2" builtinId="8"/>
    <cellStyle name="Hipervínculo 2" xfId="9" xr:uid="{00000000-0005-0000-0000-000001000000}"/>
    <cellStyle name="Millares" xfId="1" builtinId="3"/>
    <cellStyle name="Normal" xfId="0" builtinId="0"/>
    <cellStyle name="Normal 10" xfId="5" xr:uid="{00000000-0005-0000-0000-000004000000}"/>
    <cellStyle name="Normal 10 2" xfId="10" xr:uid="{00000000-0005-0000-0000-000005000000}"/>
    <cellStyle name="Normal 4" xfId="13" xr:uid="{00000000-0005-0000-0000-000006000000}"/>
    <cellStyle name="Normal 6" xfId="12" xr:uid="{00000000-0005-0000-0000-000007000000}"/>
    <cellStyle name="Normal 7" xfId="4" xr:uid="{00000000-0005-0000-0000-000008000000}"/>
    <cellStyle name="Normal 9" xfId="6" xr:uid="{00000000-0005-0000-0000-000009000000}"/>
    <cellStyle name="Normal 9 2" xfId="11" xr:uid="{00000000-0005-0000-0000-00000A000000}"/>
    <cellStyle name="Normal_EU,HN,CAPS,1990-02,06.05.2003" xfId="3" xr:uid="{00000000-0005-0000-0000-00000B000000}"/>
    <cellStyle name="Normal_Honduras USM 90-02 Competidores TODO.28.05.2003" xfId="7" xr:uid="{00000000-0005-0000-0000-00000C000000}"/>
    <cellStyle name="Normal_US-M-90-2002,02.05.200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133350</xdr:rowOff>
    </xdr:from>
    <xdr:to>
      <xdr:col>3</xdr:col>
      <xdr:colOff>184150</xdr:colOff>
      <xdr:row>9</xdr:row>
      <xdr:rowOff>142875</xdr:rowOff>
    </xdr:to>
    <xdr:grpSp>
      <xdr:nvGrpSpPr>
        <xdr:cNvPr id="2" name="13 Grupo">
          <a:extLst>
            <a:ext uri="{FF2B5EF4-FFF2-40B4-BE49-F238E27FC236}">
              <a16:creationId xmlns:a16="http://schemas.microsoft.com/office/drawing/2014/main" id="{C27CB087-CD5D-CA4F-ADE2-2019269F7F56}"/>
            </a:ext>
          </a:extLst>
        </xdr:cNvPr>
        <xdr:cNvGrpSpPr>
          <a:grpSpLocks/>
        </xdr:cNvGrpSpPr>
      </xdr:nvGrpSpPr>
      <xdr:grpSpPr bwMode="auto">
        <a:xfrm>
          <a:off x="12700" y="336550"/>
          <a:ext cx="12084050" cy="1635125"/>
          <a:chOff x="0" y="19051"/>
          <a:chExt cx="9829800" cy="1266824"/>
        </a:xfrm>
      </xdr:grpSpPr>
      <xdr:sp macro="" textlink="">
        <xdr:nvSpPr>
          <xdr:cNvPr id="3" name="14 Rectángulo">
            <a:extLst>
              <a:ext uri="{FF2B5EF4-FFF2-40B4-BE49-F238E27FC236}">
                <a16:creationId xmlns:a16="http://schemas.microsoft.com/office/drawing/2014/main" id="{07825558-ACD4-C943-8BEB-6F064BB942FD}"/>
              </a:ext>
            </a:extLst>
          </xdr:cNvPr>
          <xdr:cNvSpPr/>
        </xdr:nvSpPr>
        <xdr:spPr>
          <a:xfrm>
            <a:off x="46809" y="1026962"/>
            <a:ext cx="9782991" cy="92469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3C14F47F-FB44-BC4F-9729-76D8C649C371}"/>
              </a:ext>
            </a:extLst>
          </xdr:cNvPr>
          <xdr:cNvSpPr/>
        </xdr:nvSpPr>
        <xdr:spPr>
          <a:xfrm>
            <a:off x="0" y="19051"/>
            <a:ext cx="9782991" cy="73975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16 CuadroTexto">
            <a:extLst>
              <a:ext uri="{FF2B5EF4-FFF2-40B4-BE49-F238E27FC236}">
                <a16:creationId xmlns:a16="http://schemas.microsoft.com/office/drawing/2014/main" id="{B0501970-212C-DA4E-889F-8F023EA4C23D}"/>
              </a:ext>
            </a:extLst>
          </xdr:cNvPr>
          <xdr:cNvSpPr txBox="1"/>
        </xdr:nvSpPr>
        <xdr:spPr>
          <a:xfrm>
            <a:off x="1713194" y="120767"/>
            <a:ext cx="6506391" cy="1165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0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0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base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en CECHIMEX (2022)</a:t>
            </a:r>
          </a:p>
          <a:p>
            <a:pPr>
              <a:lnSpc>
                <a:spcPts val="11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Estados Unidos.</a:t>
            </a:r>
            <a:r>
              <a:rPr lang="es-MX" sz="10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MX" sz="10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US Census Bureau (2023)</a:t>
            </a:r>
            <a:endParaRPr lang="es-MX" sz="1000" i="1">
              <a:effectLst/>
            </a:endParaRPr>
          </a:p>
        </xdr:txBody>
      </xdr:sp>
      <xdr:pic>
        <xdr:nvPicPr>
          <xdr:cNvPr id="6" name="17 Imagen">
            <a:extLst>
              <a:ext uri="{FF2B5EF4-FFF2-40B4-BE49-F238E27FC236}">
                <a16:creationId xmlns:a16="http://schemas.microsoft.com/office/drawing/2014/main" id="{08A2F62C-5853-D747-BD92-D5930F78B1A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5894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79375</xdr:colOff>
      <xdr:row>2</xdr:row>
      <xdr:rowOff>34925</xdr:rowOff>
    </xdr:from>
    <xdr:to>
      <xdr:col>2</xdr:col>
      <xdr:colOff>365125</xdr:colOff>
      <xdr:row>7</xdr:row>
      <xdr:rowOff>190500</xdr:rowOff>
    </xdr:to>
    <xdr:pic>
      <xdr:nvPicPr>
        <xdr:cNvPr id="7" name="19 Imagen">
          <a:extLst>
            <a:ext uri="{FF2B5EF4-FFF2-40B4-BE49-F238E27FC236}">
              <a16:creationId xmlns:a16="http://schemas.microsoft.com/office/drawing/2014/main" id="{8EDA7AC2-DB5F-5047-8BBD-4FFC3690F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441325"/>
          <a:ext cx="19367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nriquedusselpeters/Documents/preliminar/Balanza1/balanza%20a/Comercio%20Exterior/EXPORTACIONES/EXPORMES90-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HR/AppData/Local/Temp/EXPORMES90-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85"/>
  <sheetViews>
    <sheetView tabSelected="1" zoomScaleNormal="100" workbookViewId="0"/>
  </sheetViews>
  <sheetFormatPr baseColWidth="10" defaultColWidth="13" defaultRowHeight="13"/>
  <cols>
    <col min="1" max="1" width="13" style="68"/>
    <col min="2" max="2" width="13" style="67"/>
    <col min="3" max="3" width="161.59765625" style="68" customWidth="1"/>
    <col min="4" max="16384" width="13" style="68"/>
  </cols>
  <sheetData>
    <row r="1" spans="1:3" ht="16">
      <c r="A1" s="66" t="s">
        <v>27</v>
      </c>
      <c r="C1" s="72"/>
    </row>
    <row r="2" spans="1:3" ht="16">
      <c r="C2" s="72"/>
    </row>
    <row r="3" spans="1:3" ht="16">
      <c r="C3" s="72"/>
    </row>
    <row r="4" spans="1:3" ht="16">
      <c r="C4" s="72"/>
    </row>
    <row r="5" spans="1:3" ht="16">
      <c r="C5" s="72"/>
    </row>
    <row r="6" spans="1:3" ht="16">
      <c r="C6" s="72"/>
    </row>
    <row r="7" spans="1:3" ht="16">
      <c r="C7" s="72"/>
    </row>
    <row r="8" spans="1:3" ht="16">
      <c r="C8" s="72"/>
    </row>
    <row r="9" spans="1:3" ht="16">
      <c r="C9" s="73"/>
    </row>
    <row r="10" spans="1:3" ht="17.25" customHeight="1">
      <c r="C10" s="74" t="s">
        <v>195</v>
      </c>
    </row>
    <row r="11" spans="1:3" ht="17.25" customHeight="1">
      <c r="C11" s="74" t="s">
        <v>215</v>
      </c>
    </row>
    <row r="12" spans="1:3" ht="17.25" customHeight="1">
      <c r="C12" s="74" t="s">
        <v>27</v>
      </c>
    </row>
    <row r="13" spans="1:3" ht="12.75" customHeight="1">
      <c r="C13" s="75"/>
    </row>
    <row r="14" spans="1:3" ht="12.75" customHeight="1">
      <c r="C14" s="75"/>
    </row>
    <row r="15" spans="1:3" ht="25.5" customHeight="1">
      <c r="C15" s="76" t="s">
        <v>185</v>
      </c>
    </row>
    <row r="16" spans="1:3" ht="16">
      <c r="C16" s="75"/>
    </row>
    <row r="17" spans="2:17" ht="25.5" customHeight="1">
      <c r="C17" s="77" t="s">
        <v>216</v>
      </c>
    </row>
    <row r="18" spans="2:17" ht="17">
      <c r="C18" s="78" t="s">
        <v>186</v>
      </c>
    </row>
    <row r="19" spans="2:17" ht="17">
      <c r="C19" s="78" t="s">
        <v>187</v>
      </c>
    </row>
    <row r="20" spans="2:17" ht="17">
      <c r="C20" s="79" t="s">
        <v>188</v>
      </c>
    </row>
    <row r="21" spans="2:17" ht="16">
      <c r="C21" s="80"/>
    </row>
    <row r="22" spans="2:17" ht="17">
      <c r="C22" s="81" t="s">
        <v>217</v>
      </c>
    </row>
    <row r="23" spans="2:17" ht="25.5" customHeight="1">
      <c r="B23" s="64" t="s">
        <v>167</v>
      </c>
      <c r="C23" s="64" t="s">
        <v>203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2:17" ht="25.5" customHeight="1">
      <c r="B24" s="64" t="s">
        <v>168</v>
      </c>
      <c r="C24" s="64" t="s">
        <v>218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2:17" ht="25.5" customHeight="1">
      <c r="B25" s="64" t="s">
        <v>169</v>
      </c>
      <c r="C25" s="64" t="s">
        <v>219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2:17" ht="25.5" customHeight="1">
      <c r="B26" s="64" t="s">
        <v>170</v>
      </c>
      <c r="C26" s="64" t="s">
        <v>220</v>
      </c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25.5" customHeight="1">
      <c r="B27" s="64" t="s">
        <v>171</v>
      </c>
      <c r="C27" s="64" t="s">
        <v>221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2:17" ht="25.5" customHeight="1">
      <c r="B28" s="64" t="s">
        <v>172</v>
      </c>
      <c r="C28" s="64" t="s">
        <v>222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2:17" ht="25.5" customHeight="1">
      <c r="B29" s="64" t="s">
        <v>173</v>
      </c>
      <c r="C29" s="64" t="s">
        <v>223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2:17" ht="25.5" customHeight="1">
      <c r="B30" s="64" t="s">
        <v>174</v>
      </c>
      <c r="C30" s="64" t="s">
        <v>208</v>
      </c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2:17" ht="25.5" customHeight="1">
      <c r="B31" s="64" t="s">
        <v>175</v>
      </c>
      <c r="C31" s="64" t="s">
        <v>209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2:17" ht="25.5" customHeight="1">
      <c r="B32" s="64" t="s">
        <v>176</v>
      </c>
      <c r="C32" s="64" t="s">
        <v>224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2:17" ht="25.5" customHeight="1">
      <c r="B33" s="64" t="s">
        <v>177</v>
      </c>
      <c r="C33" s="64" t="s">
        <v>225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ht="25.5" customHeight="1">
      <c r="B34" s="64" t="s">
        <v>178</v>
      </c>
      <c r="C34" s="64" t="s">
        <v>212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2:17" ht="25.5" customHeight="1">
      <c r="B35" s="64" t="s">
        <v>179</v>
      </c>
      <c r="C35" s="64" t="s">
        <v>226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2:17" ht="25.5" customHeight="1">
      <c r="B36" s="64" t="s">
        <v>180</v>
      </c>
      <c r="C36" s="64" t="s">
        <v>227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2:17" ht="25.5" customHeight="1">
      <c r="B37" s="64" t="s">
        <v>181</v>
      </c>
      <c r="C37" s="64" t="s">
        <v>228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2:17" ht="25.5" customHeight="1">
      <c r="B38" s="64" t="s">
        <v>182</v>
      </c>
      <c r="C38" s="64" t="s">
        <v>229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2:17" ht="25.5" customHeight="1">
      <c r="B39" s="65" t="s">
        <v>183</v>
      </c>
      <c r="C39" s="64" t="s">
        <v>213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2:17" ht="25.5" customHeight="1">
      <c r="B40" s="65" t="s">
        <v>184</v>
      </c>
      <c r="C40" s="64" t="s">
        <v>214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2:17" ht="25.5" customHeight="1">
      <c r="C41" s="63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2:17" ht="25.5" customHeight="1">
      <c r="C42" s="6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2:17" ht="25.5" customHeight="1">
      <c r="C43" s="6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2:17" ht="25.5" customHeight="1">
      <c r="C44" s="6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2:17" ht="25.5" customHeight="1">
      <c r="C45" s="6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2:17" ht="25.5" customHeight="1">
      <c r="C46" s="6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2:17" ht="25.5" customHeight="1">
      <c r="C47" s="6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2:17" ht="25.5" customHeight="1">
      <c r="C48" s="7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3:17" ht="25.5" customHeight="1">
      <c r="C49" s="7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3:17" ht="25.5" customHeight="1">
      <c r="C50" s="7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3:17" ht="25.5" customHeight="1">
      <c r="C51" s="7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3:17" ht="25.5" customHeight="1">
      <c r="C52" s="7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3:17" ht="25.5" customHeight="1">
      <c r="C53" s="7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3:17" ht="25.5" customHeight="1">
      <c r="C54" s="7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3:17" ht="25.5" customHeight="1">
      <c r="C55" s="7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3:17" ht="25.5" customHeight="1">
      <c r="C56" s="7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3:17" ht="25.5" customHeight="1">
      <c r="C57" s="7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3:17" ht="25.5" customHeight="1">
      <c r="C58" s="7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3:17" ht="25.5" customHeight="1">
      <c r="C59" s="7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3:17" ht="25.5" customHeight="1">
      <c r="C60" s="7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3:17" ht="25.5" customHeight="1">
      <c r="C61" s="7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3:17" ht="25.5" customHeight="1">
      <c r="C62" s="7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3:17" ht="25.5" customHeight="1">
      <c r="C63" s="7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3:17" ht="25.5" customHeight="1">
      <c r="C64" s="7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3:17" ht="25.5" customHeight="1">
      <c r="C65" s="7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3:17" ht="25.5" customHeight="1">
      <c r="C66" s="7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3:17" ht="25.5" customHeight="1">
      <c r="C67" s="7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3:17" ht="25.5" customHeight="1">
      <c r="C68" s="7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3:17" ht="25.5" customHeight="1">
      <c r="C69" s="7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3:17" ht="25.5" customHeight="1">
      <c r="C70" s="7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3:17" ht="25.5" customHeight="1">
      <c r="C71" s="7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3:17" ht="25.5" customHeight="1">
      <c r="C72" s="7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3:17" ht="25.5" customHeight="1">
      <c r="C73" s="7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3:17" ht="25.5" customHeight="1">
      <c r="C74" s="7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3:17" ht="25.5" customHeight="1">
      <c r="C75" s="7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3:17" ht="25.5" customHeight="1">
      <c r="C76" s="7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3:17" ht="25.5" customHeight="1">
      <c r="C77" s="7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3:17" ht="25.5" customHeight="1">
      <c r="C78" s="7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3:17" ht="25.5" customHeight="1">
      <c r="C79" s="7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3:17" ht="25.5" customHeight="1">
      <c r="C80" s="7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3:17" ht="25.5" customHeight="1">
      <c r="C81" s="7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3:17" ht="25.5" customHeight="1">
      <c r="C82" s="7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3:17" ht="25.5" customHeight="1">
      <c r="C83" s="7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3:17" ht="25.5" customHeight="1">
      <c r="C84" s="7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3:17" ht="25.5" customHeight="1">
      <c r="C85" s="7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</sheetData>
  <hyperlinks>
    <hyperlink ref="C15" location="NOTAS!A1" display="NOTAS ACLARATORIAS LOS CUADROS EN GENERAL" xr:uid="{00000000-0004-0000-0000-000000000000}"/>
    <hyperlink ref="C18" location="'D1'!A1" display="D 1 FRACCIONES DEL HTS PARA EXPORTACIÓN Y SU DESCRIPCIÓN. AUTOPARTES" xr:uid="{00000000-0004-0000-0000-000001000000}"/>
    <hyperlink ref="C19" location="'D2'!A1" display="D 2 FRACCIONES DEL HTS PARA EXPORTACIÓN Y SU DESCRIPCIÓN. AUTOPARTES" xr:uid="{00000000-0004-0000-0000-000002000000}"/>
    <hyperlink ref="C20" location="'D3'!A1" display="D 3 FRACCIONES DEL HTS PARA EXPORTACIÓN Y SU DESCRIPCIÓN. AUTOMOTRIZ" xr:uid="{00000000-0004-0000-0000-000003000000}"/>
    <hyperlink ref="B23" location="'C1'!A1" display="C1" xr:uid="{00000000-0004-0000-0000-000004000000}"/>
    <hyperlink ref="B24" location="'C2'!A1" display="C2" xr:uid="{00000000-0004-0000-0000-000005000000}"/>
    <hyperlink ref="B25" location="'C3'!A1" display="C3" xr:uid="{00000000-0004-0000-0000-000006000000}"/>
    <hyperlink ref="B26" location="'C4'!A1" display="C4" xr:uid="{00000000-0004-0000-0000-000007000000}"/>
    <hyperlink ref="B27" location="'C5'!A1" display="C5" xr:uid="{00000000-0004-0000-0000-000008000000}"/>
    <hyperlink ref="B28" location="'C6'!A1" display="C6" xr:uid="{00000000-0004-0000-0000-000009000000}"/>
    <hyperlink ref="B29" location="'C7'!A1" display="C7" xr:uid="{00000000-0004-0000-0000-00000A000000}"/>
    <hyperlink ref="B30" location="'C8'!A1" display="C8" xr:uid="{00000000-0004-0000-0000-00000B000000}"/>
    <hyperlink ref="B31" location="'C9'!A1" display="C9" xr:uid="{00000000-0004-0000-0000-00000C000000}"/>
    <hyperlink ref="B32" location="'C10'!A1" display="C10" xr:uid="{00000000-0004-0000-0000-00000D000000}"/>
    <hyperlink ref="B33" location="'C11'!A1" display="C11" xr:uid="{00000000-0004-0000-0000-00000E000000}"/>
    <hyperlink ref="B34" location="'C12'!A1" display="C12" xr:uid="{00000000-0004-0000-0000-00000F000000}"/>
    <hyperlink ref="B35" location="'C13'!A1" display="C13" xr:uid="{00000000-0004-0000-0000-000010000000}"/>
    <hyperlink ref="B36" location="'C14'!A1" display="C14" xr:uid="{00000000-0004-0000-0000-000011000000}"/>
    <hyperlink ref="B37" location="'C15'!A1" display="C15" xr:uid="{00000000-0004-0000-0000-000012000000}"/>
    <hyperlink ref="B38" location="'C16'!A1" display="C16" xr:uid="{00000000-0004-0000-0000-000013000000}"/>
    <hyperlink ref="B39" location="'C17'!A1" display="C17" xr:uid="{00000000-0004-0000-0000-000014000000}"/>
    <hyperlink ref="B40" location="'C18'!A1" display="C18" xr:uid="{00000000-0004-0000-0000-000015000000}"/>
    <hyperlink ref="C23" location="'C1'!A1" display="ESTADOS UNIDOS: IMPORTACIONES TOTALES DE LA CADENA AUTOPARTES-AUTOMOTRIZ POR PAÍS (1990-2019)" xr:uid="{00000000-0004-0000-0000-000016000000}"/>
    <hyperlink ref="C24" location="'C2'!A1" display="ESTADOS UNIDOS: EXPORTACIONES TOTALES DE LA CADENA AUTOPARTES-AUTOMOTRIZ  POR PAÍS (1990-2019)" xr:uid="{00000000-0004-0000-0000-000017000000}"/>
    <hyperlink ref="C25" location="'C3'!A1" display="ESTADOS UNIDOS: BALANZA COMERCIAL DE LA CADENA  AUTOPARTES-AUTOMOTRIZ  POR PAÍS (1990-2019)" xr:uid="{00000000-0004-0000-0000-000018000000}"/>
    <hyperlink ref="C26" location="'C4'!A1" display="ESTADOS UNIDOS: ARANCELES DE LA CADENA  AUTOPARTES-AUTOMOTRIZ  POR PAÍS (1990-2019)" xr:uid="{00000000-0004-0000-0000-000019000000}"/>
    <hyperlink ref="C27" location="'C5'!A1" display="ESTADOS UNIDOS: IMPORTACIONES TOTALES DEL SEGMENTO AUTOPARTES POR PAÍS (1990-2019)" xr:uid="{00000000-0004-0000-0000-00001A000000}"/>
    <hyperlink ref="C28" location="'C6'!A1" display="ESTADOS UNIDOS: EXPORTACIONES TOTALES DEL SEGMENTO  AUTOPARTES POR PAÍS (1990-2019)" xr:uid="{00000000-0004-0000-0000-00001B000000}"/>
    <hyperlink ref="C29" location="'C7'!A1" display="ESTADOS UNIDOS: BALANZA COMERCIAL DEL SEGMENTO AUTOPARTES POR PAÍS (1990-2019)" xr:uid="{00000000-0004-0000-0000-00001C000000}"/>
    <hyperlink ref="C30" location="'C8'!A1" display="ESTADOS UNIDOS: ARANCELES DEL SEGMENTO AUTOPARTES POR PAÍS (1990-2019)" xr:uid="{00000000-0004-0000-0000-00001D000000}"/>
    <hyperlink ref="C31" location="'C9'!A1" display="ESTADOS UNIDOS: IMPORTACIONES DEL SEGMENTO AUTOMOTRIZ POR PAÍS (1990-2019)" xr:uid="{00000000-0004-0000-0000-00001E000000}"/>
    <hyperlink ref="C32" location="'C10'!A1" display="ESTADOS UNIDOS: EXPORTACIONES DEL SEGMENTO DE AUTOMOTRIZ. (1990-2019)" xr:uid="{00000000-0004-0000-0000-00001F000000}"/>
    <hyperlink ref="C33" location="'C11'!A1" display="ESTADOS UNIDOS: BALANZA COMERCIAL DEL SEGMENTO DE AUTOMOTRIZ (1990-2019)" xr:uid="{00000000-0004-0000-0000-000020000000}"/>
    <hyperlink ref="C34" location="'C12'!A1" display="ESTADOS UNIDOS: ARANCELES DEL SEGMENTO AUTOMOTRIZ POR PAÍS (1990-2019)" xr:uid="{00000000-0004-0000-0000-000021000000}"/>
    <hyperlink ref="C35" location="'C13'!A1" display="ESTADOS UNIDOS: IMPORTACIÓN DE LAS PRINCIPALES SUBPARTIDAS DEL SEGMENTO AUTOPARTES DE LA CADENA AUTOMOTRIZ-AUTOPARTES (1992 - 2019)" xr:uid="{00000000-0004-0000-0000-000022000000}"/>
    <hyperlink ref="C36" location="'C14'!A1" display="ESTADOS UNIDOS: EXPORTACIÓN DE LAS PRINCIPALES SUBPARTIDAS DEL SEGMENTO AUTOPARTES DE LA CADENA AUTOMOTRIZ-AUTOPARTES (1992 - 2019)" xr:uid="{00000000-0004-0000-0000-000023000000}"/>
    <hyperlink ref="C37" location="'C15'!A1" display="ESTADOS UNIDOS: IMPORTACIÓN DE LAS PRINCIPALES SUBPARTIDAS DEL SEGMENTO AUTOMOTRIZ DE LA CADENA AUTOMOTRIZ-AUTOPARTES (1992 - 2019)" xr:uid="{00000000-0004-0000-0000-000024000000}"/>
    <hyperlink ref="C38" location="'C16'!A1" display="ESTADOS UNIDOS: EXPORTACIÓN DE LAS PRINCIPALES SUBPARTIDAS DEL SEGMENTO AUTOMOTRIZ DE LA CADENA AUTOMOTRIZ-AUTOPARTES (1992 - 2019)" xr:uid="{00000000-0004-0000-0000-000025000000}"/>
    <hyperlink ref="C39" location="'C17'!A1" display="ESTADOS UNIDOS: EXPORTACIONES TOTALES DE LA CADENA AUTOMOTRIZ-AUTOPARTES.POR SEGMENTO (1990-2019)" xr:uid="{00000000-0004-0000-0000-000026000000}"/>
    <hyperlink ref="C40" location="'C18'!A1" display="ESTADOS UNIDOS: IMPORTACIONES TOTALES DE LA CADENA AUTOMOTRIZ-AUTOPARTES.POR SEGMENTO (1990-2019)" xr:uid="{00000000-0004-0000-0000-000027000000}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F75"/>
  <sheetViews>
    <sheetView showGridLines="0" zoomScaleNormal="100" workbookViewId="0"/>
  </sheetViews>
  <sheetFormatPr baseColWidth="10" defaultRowHeight="13"/>
  <cols>
    <col min="1" max="1" width="8" customWidth="1"/>
    <col min="2" max="2" width="29" customWidth="1"/>
    <col min="3" max="31" width="9" customWidth="1"/>
  </cols>
  <sheetData>
    <row r="1" spans="1:3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96" t="s">
        <v>34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96" t="s">
        <v>205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7">
        <v>1</v>
      </c>
      <c r="B9" s="8" t="s">
        <v>3</v>
      </c>
      <c r="C9" s="12">
        <v>26888.648202999997</v>
      </c>
      <c r="D9" s="12">
        <v>27569.606937000004</v>
      </c>
      <c r="E9" s="12">
        <v>31112.763694000012</v>
      </c>
      <c r="F9" s="12">
        <v>33217.632253000003</v>
      </c>
      <c r="G9" s="12">
        <v>37936.629052000004</v>
      </c>
      <c r="H9" s="12">
        <v>37922.034132000015</v>
      </c>
      <c r="I9" s="12">
        <v>33217.350795999999</v>
      </c>
      <c r="J9" s="12">
        <v>34508.317413000004</v>
      </c>
      <c r="K9" s="12">
        <v>34147.140244999995</v>
      </c>
      <c r="L9" s="12">
        <v>37308.616041999994</v>
      </c>
      <c r="M9" s="12">
        <v>38843.541834999982</v>
      </c>
      <c r="N9" s="12">
        <v>39497.338615000001</v>
      </c>
      <c r="O9" s="12">
        <v>40265.883581000002</v>
      </c>
      <c r="P9" s="12">
        <v>35226.892789999998</v>
      </c>
      <c r="Q9" s="12">
        <v>25353.020964999992</v>
      </c>
      <c r="R9" s="12">
        <v>33082.691815999991</v>
      </c>
      <c r="S9" s="12">
        <v>35782.716641999992</v>
      </c>
      <c r="T9" s="12">
        <v>39147.176774999993</v>
      </c>
      <c r="U9" s="12">
        <v>38709.810045000006</v>
      </c>
      <c r="V9" s="12">
        <v>38539.607998999993</v>
      </c>
      <c r="W9" s="12">
        <v>37454.482199000005</v>
      </c>
      <c r="X9" s="12">
        <v>38453.956551999996</v>
      </c>
      <c r="Y9" s="12">
        <v>38336.634859000005</v>
      </c>
      <c r="Z9" s="12">
        <v>37773.97529599999</v>
      </c>
      <c r="AA9" s="12">
        <v>36078.741054000006</v>
      </c>
      <c r="AB9" s="12">
        <v>27971.723431000002</v>
      </c>
      <c r="AC9" s="12">
        <v>28334.000332999996</v>
      </c>
      <c r="AD9" s="12">
        <v>29899.224902999998</v>
      </c>
      <c r="AE9" s="12">
        <f>SUM(C9:AD9)</f>
        <v>972580.15845700004</v>
      </c>
    </row>
    <row r="10" spans="1:31">
      <c r="A10" s="7">
        <v>2</v>
      </c>
      <c r="B10" s="8" t="s">
        <v>6</v>
      </c>
      <c r="C10" s="12">
        <v>302.41005200000006</v>
      </c>
      <c r="D10" s="12">
        <v>372.94202999999999</v>
      </c>
      <c r="E10" s="12">
        <v>594.05820599999993</v>
      </c>
      <c r="F10" s="12">
        <v>396.94435299999992</v>
      </c>
      <c r="G10" s="12">
        <v>478.68699499999985</v>
      </c>
      <c r="H10" s="12">
        <v>524.72795699999995</v>
      </c>
      <c r="I10" s="12">
        <v>720.41770999999994</v>
      </c>
      <c r="J10" s="12">
        <v>680.29440999999986</v>
      </c>
      <c r="K10" s="12">
        <v>797.47922399999993</v>
      </c>
      <c r="L10" s="12">
        <v>1088.9238390000003</v>
      </c>
      <c r="M10" s="12">
        <v>1292.8210120000001</v>
      </c>
      <c r="N10" s="12">
        <v>1530.3800249999999</v>
      </c>
      <c r="O10" s="12">
        <v>2041.6774050000001</v>
      </c>
      <c r="P10" s="12">
        <v>1919.3443769999994</v>
      </c>
      <c r="Q10" s="12">
        <v>1831.6020699999997</v>
      </c>
      <c r="R10" s="12">
        <v>2413.5700740000011</v>
      </c>
      <c r="S10" s="12">
        <v>2884.9694270000005</v>
      </c>
      <c r="T10" s="12">
        <v>3231.4029059999998</v>
      </c>
      <c r="U10" s="12">
        <v>4752.109845</v>
      </c>
      <c r="V10" s="12">
        <v>4782.5414280000014</v>
      </c>
      <c r="W10" s="12">
        <v>4731.2542239999993</v>
      </c>
      <c r="X10" s="12">
        <v>5505.146810000002</v>
      </c>
      <c r="Y10" s="12">
        <v>5585.539162</v>
      </c>
      <c r="Z10" s="12">
        <v>5264.0596300000007</v>
      </c>
      <c r="AA10" s="12">
        <v>3910.4972819999994</v>
      </c>
      <c r="AB10" s="12">
        <v>4720.3324100000009</v>
      </c>
      <c r="AC10" s="12">
        <v>4558.9253230000013</v>
      </c>
      <c r="AD10" s="12">
        <v>3768.3235709999999</v>
      </c>
      <c r="AE10" s="12">
        <f t="shared" ref="AE10:AE25" si="0">SUM(C10:AD10)</f>
        <v>70681.38175700001</v>
      </c>
    </row>
    <row r="11" spans="1:31">
      <c r="A11" s="5">
        <v>3</v>
      </c>
      <c r="B11" s="8" t="s">
        <v>4</v>
      </c>
      <c r="C11" s="12">
        <v>2291.4880969999999</v>
      </c>
      <c r="D11" s="12">
        <v>2575.1178729999997</v>
      </c>
      <c r="E11" s="12">
        <v>2888.0621430000001</v>
      </c>
      <c r="F11" s="12">
        <v>2653.2509059999998</v>
      </c>
      <c r="G11" s="12">
        <v>2767.0197159999998</v>
      </c>
      <c r="H11" s="12">
        <v>3145.3773289999999</v>
      </c>
      <c r="I11" s="12">
        <v>2547.2079670000003</v>
      </c>
      <c r="J11" s="12">
        <v>2970.1191679999993</v>
      </c>
      <c r="K11" s="12">
        <v>2596.550264</v>
      </c>
      <c r="L11" s="12">
        <v>1887.2388279999998</v>
      </c>
      <c r="M11" s="12">
        <v>1843.4652560000002</v>
      </c>
      <c r="N11" s="12">
        <v>2160.0500099999999</v>
      </c>
      <c r="O11" s="12">
        <v>2182.006394</v>
      </c>
      <c r="P11" s="12">
        <v>2030.7483630000002</v>
      </c>
      <c r="Q11" s="12">
        <v>1236.2517389999994</v>
      </c>
      <c r="R11" s="12">
        <v>1808.291827</v>
      </c>
      <c r="S11" s="12">
        <v>2012.3216619999994</v>
      </c>
      <c r="T11" s="12">
        <v>2039.5051850000007</v>
      </c>
      <c r="U11" s="12">
        <v>1814.8521170000006</v>
      </c>
      <c r="V11" s="12">
        <v>1990.4585679999991</v>
      </c>
      <c r="W11" s="12">
        <v>2142.1939040000002</v>
      </c>
      <c r="X11" s="12">
        <v>2115.8286260000004</v>
      </c>
      <c r="Y11" s="12">
        <v>2273.4038210000008</v>
      </c>
      <c r="Z11" s="12">
        <v>2435.864118</v>
      </c>
      <c r="AA11" s="12">
        <v>2013.5921949999999</v>
      </c>
      <c r="AB11" s="12">
        <v>1575.104227</v>
      </c>
      <c r="AC11" s="12">
        <v>1759.610048</v>
      </c>
      <c r="AD11" s="12">
        <v>1916.5079500000002</v>
      </c>
      <c r="AE11" s="12">
        <f t="shared" si="0"/>
        <v>61671.488301000012</v>
      </c>
    </row>
    <row r="12" spans="1:31">
      <c r="A12" s="7">
        <v>4</v>
      </c>
      <c r="B12" s="8" t="s">
        <v>5</v>
      </c>
      <c r="C12" s="12">
        <v>1245.9357570000002</v>
      </c>
      <c r="D12" s="12">
        <v>1408.2779159999995</v>
      </c>
      <c r="E12" s="12">
        <v>1259.656704</v>
      </c>
      <c r="F12" s="12">
        <v>611.54511999999988</v>
      </c>
      <c r="G12" s="12">
        <v>962.81932299999971</v>
      </c>
      <c r="H12" s="12">
        <v>883.25070100000028</v>
      </c>
      <c r="I12" s="12">
        <v>684.64179799999977</v>
      </c>
      <c r="J12" s="12">
        <v>666.97726899999998</v>
      </c>
      <c r="K12" s="12">
        <v>553.48193700000024</v>
      </c>
      <c r="L12" s="12">
        <v>704.64998900000001</v>
      </c>
      <c r="M12" s="12">
        <v>802.32963600000005</v>
      </c>
      <c r="N12" s="12">
        <v>872.4372420000002</v>
      </c>
      <c r="O12" s="12">
        <v>836.33403199999998</v>
      </c>
      <c r="P12" s="12">
        <v>709.03756700000008</v>
      </c>
      <c r="Q12" s="12">
        <v>568.76538699999981</v>
      </c>
      <c r="R12" s="12">
        <v>864.58710699999995</v>
      </c>
      <c r="S12" s="12">
        <v>1363.2576300000003</v>
      </c>
      <c r="T12" s="12">
        <v>1231.0100299999997</v>
      </c>
      <c r="U12" s="12">
        <v>1366.0014970000004</v>
      </c>
      <c r="V12" s="12">
        <v>1294.5550620000004</v>
      </c>
      <c r="W12" s="12">
        <v>1371.8751739999998</v>
      </c>
      <c r="X12" s="12">
        <v>1507.6534999999997</v>
      </c>
      <c r="Y12" s="12">
        <v>2228.9597059999996</v>
      </c>
      <c r="Z12" s="12">
        <v>1221.3613519999999</v>
      </c>
      <c r="AA12" s="12">
        <v>1090.9714080000001</v>
      </c>
      <c r="AB12" s="12">
        <v>1077.4910890000001</v>
      </c>
      <c r="AC12" s="12">
        <v>1199.2624049999999</v>
      </c>
      <c r="AD12" s="12">
        <v>1377.5745439999996</v>
      </c>
      <c r="AE12" s="12">
        <f t="shared" si="0"/>
        <v>29964.700882000001</v>
      </c>
    </row>
    <row r="13" spans="1:31">
      <c r="A13" s="7">
        <v>5</v>
      </c>
      <c r="B13" s="8" t="s">
        <v>7</v>
      </c>
      <c r="C13" s="12">
        <v>1295.6599230000002</v>
      </c>
      <c r="D13" s="12">
        <v>1260.2863999999995</v>
      </c>
      <c r="E13" s="12">
        <v>1438.9445160000002</v>
      </c>
      <c r="F13" s="12">
        <v>1479.2047470000005</v>
      </c>
      <c r="G13" s="12">
        <v>1423.2832929999997</v>
      </c>
      <c r="H13" s="12">
        <v>1450.3218489999997</v>
      </c>
      <c r="I13" s="12">
        <v>1543.9340410000002</v>
      </c>
      <c r="J13" s="12">
        <v>1370.1682510000001</v>
      </c>
      <c r="K13" s="12">
        <v>1376.026793</v>
      </c>
      <c r="L13" s="12">
        <v>1602.4236469999996</v>
      </c>
      <c r="M13" s="12">
        <v>1828.6960720000009</v>
      </c>
      <c r="N13" s="12">
        <v>2086.3433329999993</v>
      </c>
      <c r="O13" s="12">
        <v>2127.9700899999998</v>
      </c>
      <c r="P13" s="12">
        <v>2344.1852320000003</v>
      </c>
      <c r="Q13" s="12">
        <v>1670.3023649999998</v>
      </c>
      <c r="R13" s="12">
        <v>2096.1790639999995</v>
      </c>
      <c r="S13" s="12">
        <v>2374.6085429999994</v>
      </c>
      <c r="T13" s="12">
        <v>2307.0329780000006</v>
      </c>
      <c r="U13" s="12">
        <v>2502.3250219999995</v>
      </c>
      <c r="V13" s="12">
        <v>2647.7266949999994</v>
      </c>
      <c r="W13" s="12">
        <v>2706.484766999999</v>
      </c>
      <c r="X13" s="12">
        <v>2882.6967180000001</v>
      </c>
      <c r="Y13" s="12">
        <v>3199.4951760000008</v>
      </c>
      <c r="Z13" s="12">
        <v>3393.0221920000004</v>
      </c>
      <c r="AA13" s="12">
        <v>3087.7337980000016</v>
      </c>
      <c r="AB13" s="12">
        <v>2524.063635</v>
      </c>
      <c r="AC13" s="12">
        <v>2902.6921750000006</v>
      </c>
      <c r="AD13" s="12">
        <v>3128.3414660000003</v>
      </c>
      <c r="AE13" s="12">
        <f t="shared" si="0"/>
        <v>60050.152780999997</v>
      </c>
    </row>
    <row r="14" spans="1:31">
      <c r="A14" s="5"/>
      <c r="B14" s="8" t="s">
        <v>8</v>
      </c>
      <c r="C14" s="12">
        <v>11000.229958000002</v>
      </c>
      <c r="D14" s="12">
        <v>11623.553087000002</v>
      </c>
      <c r="E14" s="12">
        <v>15833.527102999999</v>
      </c>
      <c r="F14" s="12">
        <v>16602.071454000004</v>
      </c>
      <c r="G14" s="12">
        <v>16014.894633000002</v>
      </c>
      <c r="H14" s="12">
        <v>20602.005113999996</v>
      </c>
      <c r="I14" s="12">
        <v>19611.161651999999</v>
      </c>
      <c r="J14" s="12">
        <v>17380.105359000001</v>
      </c>
      <c r="K14" s="12">
        <v>16394.062897</v>
      </c>
      <c r="L14" s="12">
        <v>18950.814619999997</v>
      </c>
      <c r="M14" s="12">
        <v>19813.301346999997</v>
      </c>
      <c r="N14" s="12">
        <v>23025.498106999992</v>
      </c>
      <c r="O14" s="12">
        <v>24147.731551000001</v>
      </c>
      <c r="P14" s="12">
        <v>25167.254048999992</v>
      </c>
      <c r="Q14" s="12">
        <v>21724.329071</v>
      </c>
      <c r="R14" s="12">
        <v>29760.092449999989</v>
      </c>
      <c r="S14" s="12">
        <v>29760.092449999989</v>
      </c>
      <c r="T14" s="12">
        <v>35571.109522999999</v>
      </c>
      <c r="U14" s="12">
        <v>40126.620207000007</v>
      </c>
      <c r="V14" s="12">
        <v>43025.193396999995</v>
      </c>
      <c r="W14" s="12">
        <v>45591.789954</v>
      </c>
      <c r="X14" s="12">
        <v>45660.600335999996</v>
      </c>
      <c r="Y14" s="12">
        <v>43281.309693000003</v>
      </c>
      <c r="Z14" s="12">
        <v>47017.162166999988</v>
      </c>
      <c r="AA14" s="12">
        <v>48928.941519999993</v>
      </c>
      <c r="AB14" s="12">
        <v>37949.920199999979</v>
      </c>
      <c r="AC14" s="12">
        <v>44059.528228000003</v>
      </c>
      <c r="AD14" s="12">
        <v>45852.153753999984</v>
      </c>
      <c r="AE14" s="12">
        <f t="shared" si="0"/>
        <v>814475.05388100003</v>
      </c>
    </row>
    <row r="15" spans="1:31">
      <c r="A15" s="5"/>
      <c r="B15" s="8" t="s">
        <v>233</v>
      </c>
      <c r="C15" s="12">
        <v>8396.981111000001</v>
      </c>
      <c r="D15" s="12">
        <v>8856.5517779999973</v>
      </c>
      <c r="E15" s="12">
        <v>11808.963962</v>
      </c>
      <c r="F15" s="12">
        <v>11999.408788999999</v>
      </c>
      <c r="G15" s="12">
        <v>12284.284679</v>
      </c>
      <c r="H15" s="12">
        <v>16945.419320999998</v>
      </c>
      <c r="I15" s="12">
        <v>16065.90835</v>
      </c>
      <c r="J15" s="12">
        <v>14672.579480999995</v>
      </c>
      <c r="K15" s="12">
        <v>13711.783916000004</v>
      </c>
      <c r="L15" s="12">
        <v>15232.150624999997</v>
      </c>
      <c r="M15" s="12">
        <v>15563.753773000002</v>
      </c>
      <c r="N15" s="12">
        <v>17766.475491000001</v>
      </c>
      <c r="O15" s="12">
        <v>18817.753559000001</v>
      </c>
      <c r="P15" s="12">
        <v>19017.172141999999</v>
      </c>
      <c r="Q15" s="12">
        <v>16346.031467000008</v>
      </c>
      <c r="R15" s="12">
        <v>23007.154838999992</v>
      </c>
      <c r="S15" s="12">
        <v>27545.375682999995</v>
      </c>
      <c r="T15" s="12">
        <v>31266.935712000002</v>
      </c>
      <c r="U15" s="12">
        <v>34235.676820000001</v>
      </c>
      <c r="V15" s="12">
        <v>37077.324291999998</v>
      </c>
      <c r="W15" s="12">
        <v>37873.121312000017</v>
      </c>
      <c r="X15" s="12">
        <v>35970.612193000008</v>
      </c>
      <c r="Y15" s="12">
        <v>37942.688522000004</v>
      </c>
      <c r="Z15" s="12">
        <v>41027.986912000008</v>
      </c>
      <c r="AA15" s="12">
        <v>40683.911773</v>
      </c>
      <c r="AB15" s="12">
        <v>31036.260703</v>
      </c>
      <c r="AC15" s="12">
        <v>35605.958241999993</v>
      </c>
      <c r="AD15" s="12">
        <v>40180.368856000016</v>
      </c>
      <c r="AE15" s="12">
        <f t="shared" si="0"/>
        <v>670938.59430300002</v>
      </c>
    </row>
    <row r="16" spans="1:31">
      <c r="A16" s="7"/>
      <c r="B16" s="8" t="s">
        <v>9</v>
      </c>
      <c r="C16" s="12">
        <f>SUM(C17:C22)</f>
        <v>248.48477500000001</v>
      </c>
      <c r="D16" s="12">
        <f t="shared" ref="D16:AD16" si="1">SUM(D17:D22)</f>
        <v>235.32773800000001</v>
      </c>
      <c r="E16" s="12">
        <f t="shared" si="1"/>
        <v>275.69831299999998</v>
      </c>
      <c r="F16" s="12">
        <f t="shared" si="1"/>
        <v>322.91251000000011</v>
      </c>
      <c r="G16" s="12">
        <f t="shared" si="1"/>
        <v>485.82899200000008</v>
      </c>
      <c r="H16" s="12">
        <f t="shared" si="1"/>
        <v>374.61809799999992</v>
      </c>
      <c r="I16" s="12">
        <f t="shared" si="1"/>
        <v>329.21288700000002</v>
      </c>
      <c r="J16" s="12">
        <f t="shared" si="1"/>
        <v>342.41875399999998</v>
      </c>
      <c r="K16" s="12">
        <f t="shared" si="1"/>
        <v>379.13282900000002</v>
      </c>
      <c r="L16" s="12">
        <f t="shared" si="1"/>
        <v>527.01500899999996</v>
      </c>
      <c r="M16" s="12">
        <f t="shared" si="1"/>
        <v>554.2388289999999</v>
      </c>
      <c r="N16" s="12">
        <f t="shared" si="1"/>
        <v>726.72076700000002</v>
      </c>
      <c r="O16" s="12">
        <f t="shared" si="1"/>
        <v>883.65832899999998</v>
      </c>
      <c r="P16" s="12">
        <f t="shared" si="1"/>
        <v>811.33522199999993</v>
      </c>
      <c r="Q16" s="12">
        <f t="shared" si="1"/>
        <v>739.1056430000001</v>
      </c>
      <c r="R16" s="12">
        <f t="shared" si="1"/>
        <v>814.14326700000015</v>
      </c>
      <c r="S16" s="12">
        <f t="shared" si="1"/>
        <v>862.85212999999999</v>
      </c>
      <c r="T16" s="12">
        <f t="shared" si="1"/>
        <v>1013.196504</v>
      </c>
      <c r="U16" s="12">
        <f t="shared" si="1"/>
        <v>1165.2612709999999</v>
      </c>
      <c r="V16" s="12">
        <f t="shared" si="1"/>
        <v>1154.3895259999999</v>
      </c>
      <c r="W16" s="12">
        <f t="shared" si="1"/>
        <v>1362.097203</v>
      </c>
      <c r="X16" s="12">
        <f t="shared" si="1"/>
        <v>1336.256783</v>
      </c>
      <c r="Y16" s="12">
        <f t="shared" si="1"/>
        <v>1341.5791509999999</v>
      </c>
      <c r="Z16" s="12">
        <f t="shared" si="1"/>
        <v>1237.1550009999996</v>
      </c>
      <c r="AA16" s="12">
        <f t="shared" si="1"/>
        <v>1144.6675310000001</v>
      </c>
      <c r="AB16" s="12">
        <f t="shared" si="1"/>
        <v>1070.0583439999998</v>
      </c>
      <c r="AC16" s="12">
        <f t="shared" si="1"/>
        <v>1521.365411</v>
      </c>
      <c r="AD16" s="12">
        <f t="shared" si="1"/>
        <v>886.11721800000021</v>
      </c>
      <c r="AE16" s="12">
        <f t="shared" si="0"/>
        <v>22144.848034999995</v>
      </c>
    </row>
    <row r="17" spans="1:31">
      <c r="A17" s="7"/>
      <c r="B17" s="8" t="s">
        <v>197</v>
      </c>
      <c r="C17" s="12">
        <v>40.374614999999984</v>
      </c>
      <c r="D17" s="12">
        <v>44.364449999999991</v>
      </c>
      <c r="E17" s="12">
        <v>47.144459999999995</v>
      </c>
      <c r="F17" s="12">
        <v>57.421714999999985</v>
      </c>
      <c r="G17" s="12">
        <v>77.701896999999988</v>
      </c>
      <c r="H17" s="12">
        <v>55.693576999999998</v>
      </c>
      <c r="I17" s="12">
        <v>67.700367999999997</v>
      </c>
      <c r="J17" s="12">
        <v>67.083409000000003</v>
      </c>
      <c r="K17" s="12">
        <v>77.550819999999987</v>
      </c>
      <c r="L17" s="12">
        <v>66.784541000000004</v>
      </c>
      <c r="M17" s="12">
        <v>84.917251000000007</v>
      </c>
      <c r="N17" s="12">
        <v>112.32586800000003</v>
      </c>
      <c r="O17" s="12">
        <v>128.77079299999994</v>
      </c>
      <c r="P17" s="12">
        <v>145.46727199999995</v>
      </c>
      <c r="Q17" s="12">
        <v>132.15279000000001</v>
      </c>
      <c r="R17" s="12">
        <v>113.38220699999999</v>
      </c>
      <c r="S17" s="12">
        <v>186.204328</v>
      </c>
      <c r="T17" s="12">
        <v>228.335634</v>
      </c>
      <c r="U17" s="12">
        <v>336.81110699999994</v>
      </c>
      <c r="V17" s="12">
        <v>317.41684700000002</v>
      </c>
      <c r="W17" s="12">
        <v>378.24942699999986</v>
      </c>
      <c r="X17" s="12">
        <v>361.50845699999996</v>
      </c>
      <c r="Y17" s="12">
        <v>283.19066499999985</v>
      </c>
      <c r="Z17" s="12">
        <v>275.30418299999997</v>
      </c>
      <c r="AA17" s="12">
        <v>253.75658800000011</v>
      </c>
      <c r="AB17" s="12">
        <v>292.59104599999995</v>
      </c>
      <c r="AC17" s="12">
        <v>353.44572699999992</v>
      </c>
      <c r="AD17" s="12">
        <v>123.96300900000003</v>
      </c>
      <c r="AE17" s="12">
        <f t="shared" si="0"/>
        <v>4709.6130509999994</v>
      </c>
    </row>
    <row r="18" spans="1:31">
      <c r="A18" s="7"/>
      <c r="B18" s="8" t="s">
        <v>198</v>
      </c>
      <c r="C18" s="12">
        <v>40.885235000000002</v>
      </c>
      <c r="D18" s="12">
        <v>33.287392999999994</v>
      </c>
      <c r="E18" s="12">
        <v>29.742028999999999</v>
      </c>
      <c r="F18" s="12">
        <v>35.928253999999995</v>
      </c>
      <c r="G18" s="12">
        <v>90.089148999999992</v>
      </c>
      <c r="H18" s="12">
        <v>57.197923000000003</v>
      </c>
      <c r="I18" s="12">
        <v>47.065904999999987</v>
      </c>
      <c r="J18" s="12">
        <v>40.090448000000002</v>
      </c>
      <c r="K18" s="12">
        <v>46.467873000000012</v>
      </c>
      <c r="L18" s="12">
        <v>81.559337000000028</v>
      </c>
      <c r="M18" s="12">
        <v>63.057130000000001</v>
      </c>
      <c r="N18" s="12">
        <v>81.312013000000036</v>
      </c>
      <c r="O18" s="12">
        <v>136.51653600000003</v>
      </c>
      <c r="P18" s="12">
        <v>92.313091999999997</v>
      </c>
      <c r="Q18" s="12">
        <v>98.905071000000049</v>
      </c>
      <c r="R18" s="12">
        <v>95.785321000000025</v>
      </c>
      <c r="S18" s="12">
        <v>87.962167000000051</v>
      </c>
      <c r="T18" s="12">
        <v>99.548759000000018</v>
      </c>
      <c r="U18" s="12">
        <v>110.72728299999997</v>
      </c>
      <c r="V18" s="12">
        <v>106.84960300000002</v>
      </c>
      <c r="W18" s="12">
        <v>124.22792799999999</v>
      </c>
      <c r="X18" s="12">
        <v>135.28006899999997</v>
      </c>
      <c r="Y18" s="12">
        <v>128.21489199999999</v>
      </c>
      <c r="Z18" s="12">
        <v>133.70401899999996</v>
      </c>
      <c r="AA18" s="12">
        <v>139.63210099999998</v>
      </c>
      <c r="AB18" s="12">
        <v>124.378772</v>
      </c>
      <c r="AC18" s="12">
        <v>198.111176</v>
      </c>
      <c r="AD18" s="12">
        <v>89.519021000000023</v>
      </c>
      <c r="AE18" s="12">
        <f t="shared" si="0"/>
        <v>2548.3584990000004</v>
      </c>
    </row>
    <row r="19" spans="1:31">
      <c r="A19" s="7"/>
      <c r="B19" s="8" t="s">
        <v>199</v>
      </c>
      <c r="C19" s="13">
        <v>68.961953000000022</v>
      </c>
      <c r="D19" s="13">
        <v>50.69087600000001</v>
      </c>
      <c r="E19" s="13">
        <v>58.503534999999999</v>
      </c>
      <c r="F19" s="13">
        <v>69.325226000000015</v>
      </c>
      <c r="G19" s="13">
        <v>129.51283200000003</v>
      </c>
      <c r="H19" s="13">
        <v>101.76132599999997</v>
      </c>
      <c r="I19" s="13">
        <v>70.286417000000029</v>
      </c>
      <c r="J19" s="13">
        <v>111.00163199999999</v>
      </c>
      <c r="K19" s="13">
        <v>110.03228199999998</v>
      </c>
      <c r="L19" s="13">
        <v>142.81342199999995</v>
      </c>
      <c r="M19" s="13">
        <v>146.66131899999996</v>
      </c>
      <c r="N19" s="13">
        <v>187.94373899999999</v>
      </c>
      <c r="O19" s="13">
        <v>206.23211799999996</v>
      </c>
      <c r="P19" s="13">
        <v>162.43661900000001</v>
      </c>
      <c r="Q19" s="13">
        <v>178.536743</v>
      </c>
      <c r="R19" s="13">
        <v>235.66289800000001</v>
      </c>
      <c r="S19" s="13">
        <v>220.16051899999997</v>
      </c>
      <c r="T19" s="13">
        <v>234.52172299999998</v>
      </c>
      <c r="U19" s="13">
        <v>245.40175000000005</v>
      </c>
      <c r="V19" s="13">
        <v>217.91045399999993</v>
      </c>
      <c r="W19" s="13">
        <v>293.972286</v>
      </c>
      <c r="X19" s="13">
        <v>245.83578199999997</v>
      </c>
      <c r="Y19" s="13">
        <v>299.62707799999998</v>
      </c>
      <c r="Z19" s="13">
        <v>230.48451299999999</v>
      </c>
      <c r="AA19" s="13">
        <v>174.41179</v>
      </c>
      <c r="AB19" s="13">
        <v>163.92883899999998</v>
      </c>
      <c r="AC19" s="13">
        <v>250.06209899999999</v>
      </c>
      <c r="AD19" s="13">
        <v>190.56935500000009</v>
      </c>
      <c r="AE19" s="12">
        <f t="shared" si="0"/>
        <v>4797.2491250000003</v>
      </c>
    </row>
    <row r="20" spans="1:31">
      <c r="A20" s="7"/>
      <c r="B20" s="8" t="s">
        <v>200</v>
      </c>
      <c r="C20" s="13">
        <v>36.763145999999999</v>
      </c>
      <c r="D20" s="13">
        <v>39.335189999999997</v>
      </c>
      <c r="E20" s="13">
        <v>55.613177000000036</v>
      </c>
      <c r="F20" s="13">
        <v>56.553174000000027</v>
      </c>
      <c r="G20" s="13">
        <v>69.877632000000006</v>
      </c>
      <c r="H20" s="13">
        <v>65.711339999999993</v>
      </c>
      <c r="I20" s="13">
        <v>59.595499999999994</v>
      </c>
      <c r="J20" s="12">
        <v>58.436705000000011</v>
      </c>
      <c r="K20" s="12">
        <v>58.465935000000002</v>
      </c>
      <c r="L20" s="12">
        <v>125.23176600000001</v>
      </c>
      <c r="M20" s="12">
        <v>163.2412579999999</v>
      </c>
      <c r="N20" s="12">
        <v>227.037803</v>
      </c>
      <c r="O20" s="12">
        <v>271.39523799999995</v>
      </c>
      <c r="P20" s="12">
        <v>242.2144429999999</v>
      </c>
      <c r="Q20" s="12">
        <v>153.96195199999997</v>
      </c>
      <c r="R20" s="12">
        <v>162.50600400000002</v>
      </c>
      <c r="S20" s="12">
        <v>174.73583100000005</v>
      </c>
      <c r="T20" s="12">
        <v>202.649204</v>
      </c>
      <c r="U20" s="12">
        <v>219.78453800000003</v>
      </c>
      <c r="V20" s="12">
        <v>217.12941699999999</v>
      </c>
      <c r="W20" s="12">
        <v>240.45324999999997</v>
      </c>
      <c r="X20" s="12">
        <v>254.50510000000003</v>
      </c>
      <c r="Y20" s="12">
        <v>287.04189100000002</v>
      </c>
      <c r="Z20" s="12">
        <v>274.91614099999998</v>
      </c>
      <c r="AA20" s="12">
        <v>268.39612700000004</v>
      </c>
      <c r="AB20" s="12">
        <v>214.38023899999993</v>
      </c>
      <c r="AC20" s="12">
        <v>297.80254300000001</v>
      </c>
      <c r="AD20" s="12">
        <v>229.82927099999998</v>
      </c>
      <c r="AE20" s="12">
        <f t="shared" si="0"/>
        <v>4727.5638149999986</v>
      </c>
    </row>
    <row r="21" spans="1:31">
      <c r="A21" s="7"/>
      <c r="B21" s="8" t="s">
        <v>201</v>
      </c>
      <c r="C21" s="13">
        <v>10.729051999999998</v>
      </c>
      <c r="D21" s="13">
        <v>13.109773000000008</v>
      </c>
      <c r="E21" s="13">
        <v>19.093579999999999</v>
      </c>
      <c r="F21" s="13">
        <v>20.669363999999998</v>
      </c>
      <c r="G21" s="13">
        <v>27.396498999999995</v>
      </c>
      <c r="H21" s="13">
        <v>21.799941000000004</v>
      </c>
      <c r="I21" s="13">
        <v>18.919073999999998</v>
      </c>
      <c r="J21" s="14">
        <v>21.371443999999997</v>
      </c>
      <c r="K21" s="14">
        <v>38.279017000000003</v>
      </c>
      <c r="L21" s="14">
        <v>53.855056999999988</v>
      </c>
      <c r="M21" s="14">
        <v>35.737479999999991</v>
      </c>
      <c r="N21" s="14">
        <v>45.356999000000002</v>
      </c>
      <c r="O21" s="14">
        <v>44.936278999999999</v>
      </c>
      <c r="P21" s="14">
        <v>52.495069000000015</v>
      </c>
      <c r="Q21" s="14">
        <v>38.366108999999994</v>
      </c>
      <c r="R21" s="14">
        <v>37.99220600000001</v>
      </c>
      <c r="S21" s="14">
        <v>32.793519000000003</v>
      </c>
      <c r="T21" s="12">
        <v>47.962605000000025</v>
      </c>
      <c r="U21" s="12">
        <v>53.657821999999989</v>
      </c>
      <c r="V21" s="12">
        <v>49.497934000000001</v>
      </c>
      <c r="W21" s="12">
        <v>59.480786000000009</v>
      </c>
      <c r="X21" s="12">
        <v>79.134805999999998</v>
      </c>
      <c r="Y21" s="12">
        <v>70.342016000000001</v>
      </c>
      <c r="Z21" s="12">
        <v>44.61132400000001</v>
      </c>
      <c r="AA21" s="12">
        <v>52.788291999999998</v>
      </c>
      <c r="AB21" s="12">
        <v>107.81083499999997</v>
      </c>
      <c r="AC21" s="12">
        <v>147.95811000000006</v>
      </c>
      <c r="AD21" s="12">
        <v>46.730936</v>
      </c>
      <c r="AE21" s="12">
        <f t="shared" si="0"/>
        <v>1292.8759279999999</v>
      </c>
    </row>
    <row r="22" spans="1:31">
      <c r="A22" s="7"/>
      <c r="B22" s="8" t="s">
        <v>207</v>
      </c>
      <c r="C22" s="13">
        <v>50.770773999999989</v>
      </c>
      <c r="D22" s="13">
        <v>54.540055999999986</v>
      </c>
      <c r="E22" s="13">
        <v>65.601531999999992</v>
      </c>
      <c r="F22" s="13">
        <v>83.014777000000038</v>
      </c>
      <c r="G22" s="13">
        <v>91.250982999999991</v>
      </c>
      <c r="H22" s="13">
        <v>72.453990999999974</v>
      </c>
      <c r="I22" s="13">
        <v>65.645623000000015</v>
      </c>
      <c r="J22" s="14">
        <v>44.435116000000001</v>
      </c>
      <c r="K22" s="14">
        <v>48.336901999999995</v>
      </c>
      <c r="L22" s="14">
        <v>56.770886000000004</v>
      </c>
      <c r="M22" s="14">
        <v>60.624391000000017</v>
      </c>
      <c r="N22" s="14">
        <v>72.74434500000001</v>
      </c>
      <c r="O22" s="14">
        <v>95.807365000000033</v>
      </c>
      <c r="P22" s="14">
        <v>116.40872700000006</v>
      </c>
      <c r="Q22" s="14">
        <v>137.18297799999999</v>
      </c>
      <c r="R22" s="14">
        <v>168.81463100000005</v>
      </c>
      <c r="S22" s="14">
        <v>160.995766</v>
      </c>
      <c r="T22" s="12">
        <v>200.17857900000001</v>
      </c>
      <c r="U22" s="12">
        <v>198.87877100000003</v>
      </c>
      <c r="V22" s="12">
        <v>245.58527100000006</v>
      </c>
      <c r="W22" s="12">
        <v>265.713526</v>
      </c>
      <c r="X22" s="12">
        <v>259.99256900000006</v>
      </c>
      <c r="Y22" s="12">
        <v>273.16260900000003</v>
      </c>
      <c r="Z22" s="12">
        <v>278.13482099999999</v>
      </c>
      <c r="AA22" s="12">
        <v>255.68263300000001</v>
      </c>
      <c r="AB22" s="12">
        <v>166.96861299999992</v>
      </c>
      <c r="AC22" s="12">
        <v>273.98575599999998</v>
      </c>
      <c r="AD22" s="12">
        <v>205.50562600000001</v>
      </c>
      <c r="AE22" s="12">
        <f t="shared" si="0"/>
        <v>4069.1876170000005</v>
      </c>
    </row>
    <row r="23" spans="1:31">
      <c r="A23" s="7"/>
      <c r="B23" s="8" t="s">
        <v>10</v>
      </c>
      <c r="C23" s="13">
        <f>SUM(C9:C14)</f>
        <v>43024.37199</v>
      </c>
      <c r="D23" s="13">
        <f t="shared" ref="D23:AD23" si="2">SUM(D9:D14)</f>
        <v>44809.784243000002</v>
      </c>
      <c r="E23" s="13">
        <f t="shared" si="2"/>
        <v>53127.012366000017</v>
      </c>
      <c r="F23" s="13">
        <f t="shared" si="2"/>
        <v>54960.648833000014</v>
      </c>
      <c r="G23" s="13">
        <f t="shared" si="2"/>
        <v>59583.333012000003</v>
      </c>
      <c r="H23" s="13">
        <f t="shared" si="2"/>
        <v>64527.717082000017</v>
      </c>
      <c r="I23" s="13">
        <f t="shared" si="2"/>
        <v>58324.713963999995</v>
      </c>
      <c r="J23" s="13">
        <f t="shared" si="2"/>
        <v>57575.981870000011</v>
      </c>
      <c r="K23" s="13">
        <f t="shared" si="2"/>
        <v>55864.741359999985</v>
      </c>
      <c r="L23" s="13">
        <f t="shared" si="2"/>
        <v>61542.666964999989</v>
      </c>
      <c r="M23" s="13">
        <f t="shared" si="2"/>
        <v>64424.15515799998</v>
      </c>
      <c r="N23" s="13">
        <f t="shared" si="2"/>
        <v>69172.047331999987</v>
      </c>
      <c r="O23" s="13">
        <f t="shared" si="2"/>
        <v>71601.603053000013</v>
      </c>
      <c r="P23" s="13">
        <f t="shared" si="2"/>
        <v>67397.462377999997</v>
      </c>
      <c r="Q23" s="13">
        <f t="shared" si="2"/>
        <v>52384.271596999992</v>
      </c>
      <c r="R23" s="13">
        <f t="shared" si="2"/>
        <v>70025.41233799998</v>
      </c>
      <c r="S23" s="13">
        <f t="shared" si="2"/>
        <v>74177.966353999989</v>
      </c>
      <c r="T23" s="13">
        <f t="shared" si="2"/>
        <v>83527.23739699999</v>
      </c>
      <c r="U23" s="13">
        <f t="shared" si="2"/>
        <v>89271.718733000016</v>
      </c>
      <c r="V23" s="13">
        <f t="shared" si="2"/>
        <v>92280.083148999984</v>
      </c>
      <c r="W23" s="13">
        <f t="shared" si="2"/>
        <v>93998.080222000004</v>
      </c>
      <c r="X23" s="13">
        <f t="shared" si="2"/>
        <v>96125.882541999992</v>
      </c>
      <c r="Y23" s="13">
        <f t="shared" si="2"/>
        <v>94905.342417000007</v>
      </c>
      <c r="Z23" s="13">
        <f t="shared" si="2"/>
        <v>97105.444754999975</v>
      </c>
      <c r="AA23" s="13">
        <f t="shared" si="2"/>
        <v>95110.477256999991</v>
      </c>
      <c r="AB23" s="13">
        <f t="shared" si="2"/>
        <v>75818.634991999978</v>
      </c>
      <c r="AC23" s="13">
        <f t="shared" si="2"/>
        <v>82814.01851200001</v>
      </c>
      <c r="AD23" s="13">
        <f t="shared" si="2"/>
        <v>85942.12618799998</v>
      </c>
      <c r="AE23" s="12">
        <f t="shared" si="0"/>
        <v>2009422.9360590002</v>
      </c>
    </row>
    <row r="24" spans="1:31">
      <c r="A24" s="7"/>
      <c r="B24" s="8" t="s">
        <v>11</v>
      </c>
      <c r="C24" s="13">
        <f>C25-C23</f>
        <v>10361.163395999996</v>
      </c>
      <c r="D24" s="13">
        <f t="shared" ref="D24:AD24" si="3">D25-D23</f>
        <v>10291.621126000005</v>
      </c>
      <c r="E24" s="13">
        <f t="shared" si="3"/>
        <v>10916.318703999976</v>
      </c>
      <c r="F24" s="13">
        <f t="shared" si="3"/>
        <v>10038.595049999996</v>
      </c>
      <c r="G24" s="13">
        <f t="shared" si="3"/>
        <v>10022.180951000017</v>
      </c>
      <c r="H24" s="13">
        <f t="shared" si="3"/>
        <v>10714.846127999976</v>
      </c>
      <c r="I24" s="13">
        <f t="shared" si="3"/>
        <v>10283.510957000006</v>
      </c>
      <c r="J24" s="13">
        <f t="shared" si="3"/>
        <v>9607.718700999998</v>
      </c>
      <c r="K24" s="13">
        <f t="shared" si="3"/>
        <v>9399.5171449999834</v>
      </c>
      <c r="L24" s="13">
        <f t="shared" si="3"/>
        <v>10203.572185000005</v>
      </c>
      <c r="M24" s="13">
        <f t="shared" si="3"/>
        <v>11135.044747000051</v>
      </c>
      <c r="N24" s="13">
        <f t="shared" si="3"/>
        <v>12592.327730000005</v>
      </c>
      <c r="O24" s="13">
        <f t="shared" si="3"/>
        <v>13538.680699999983</v>
      </c>
      <c r="P24" s="13">
        <f t="shared" si="3"/>
        <v>14667.003001000019</v>
      </c>
      <c r="Q24" s="13">
        <f t="shared" si="3"/>
        <v>10829.494412000022</v>
      </c>
      <c r="R24" s="13">
        <f t="shared" si="3"/>
        <v>13577.443544000038</v>
      </c>
      <c r="S24" s="13">
        <f t="shared" si="3"/>
        <v>22034.293749000019</v>
      </c>
      <c r="T24" s="13">
        <f t="shared" si="3"/>
        <v>22139.423022000003</v>
      </c>
      <c r="U24" s="13">
        <f t="shared" si="3"/>
        <v>22077.22422399999</v>
      </c>
      <c r="V24" s="13">
        <f t="shared" si="3"/>
        <v>25270.822469999999</v>
      </c>
      <c r="W24" s="13">
        <f t="shared" si="3"/>
        <v>22266.138147000005</v>
      </c>
      <c r="X24" s="13">
        <f t="shared" si="3"/>
        <v>18148.531769999987</v>
      </c>
      <c r="Y24" s="13">
        <f t="shared" si="3"/>
        <v>27057.721030999965</v>
      </c>
      <c r="Z24" s="13">
        <f t="shared" si="3"/>
        <v>27152.123675000053</v>
      </c>
      <c r="AA24" s="13">
        <f t="shared" si="3"/>
        <v>24598.429591000036</v>
      </c>
      <c r="AB24" s="13">
        <f t="shared" si="3"/>
        <v>21744.006443999984</v>
      </c>
      <c r="AC24" s="13">
        <f t="shared" si="3"/>
        <v>24674.056204999986</v>
      </c>
      <c r="AD24" s="13">
        <f t="shared" si="3"/>
        <v>18488.761512000012</v>
      </c>
      <c r="AE24" s="12">
        <f t="shared" si="0"/>
        <v>453830.57031700015</v>
      </c>
    </row>
    <row r="25" spans="1:31">
      <c r="A25" s="7"/>
      <c r="B25" s="8" t="s">
        <v>12</v>
      </c>
      <c r="C25" s="13">
        <v>53385.535385999996</v>
      </c>
      <c r="D25" s="13">
        <v>55101.405369000007</v>
      </c>
      <c r="E25" s="13">
        <v>64043.331069999993</v>
      </c>
      <c r="F25" s="13">
        <v>64999.24388300001</v>
      </c>
      <c r="G25" s="13">
        <v>69605.513963000019</v>
      </c>
      <c r="H25" s="13">
        <v>75242.563209999993</v>
      </c>
      <c r="I25" s="13">
        <v>68608.224921000001</v>
      </c>
      <c r="J25" s="14">
        <v>67183.700571000008</v>
      </c>
      <c r="K25" s="14">
        <v>65264.258504999969</v>
      </c>
      <c r="L25" s="14">
        <v>71746.239149999994</v>
      </c>
      <c r="M25" s="14">
        <v>75559.19990500003</v>
      </c>
      <c r="N25" s="14">
        <v>81764.375061999992</v>
      </c>
      <c r="O25" s="14">
        <v>85140.283752999996</v>
      </c>
      <c r="P25" s="14">
        <v>82064.465379000016</v>
      </c>
      <c r="Q25" s="14">
        <v>63213.766009000014</v>
      </c>
      <c r="R25" s="14">
        <v>83602.855882000018</v>
      </c>
      <c r="S25" s="14">
        <v>96212.260103000008</v>
      </c>
      <c r="T25" s="12">
        <v>105666.66041899999</v>
      </c>
      <c r="U25" s="12">
        <v>111348.94295700001</v>
      </c>
      <c r="V25" s="12">
        <v>117550.90561899998</v>
      </c>
      <c r="W25" s="12">
        <v>116264.21836900001</v>
      </c>
      <c r="X25" s="12">
        <v>114274.41431199998</v>
      </c>
      <c r="Y25" s="12">
        <v>121963.06344799997</v>
      </c>
      <c r="Z25" s="12">
        <v>124257.56843000003</v>
      </c>
      <c r="AA25" s="12">
        <v>119708.90684800003</v>
      </c>
      <c r="AB25" s="12">
        <v>97562.641435999962</v>
      </c>
      <c r="AC25" s="12">
        <v>107488.074717</v>
      </c>
      <c r="AD25" s="12">
        <v>104430.88769999999</v>
      </c>
      <c r="AE25" s="12">
        <f t="shared" si="0"/>
        <v>2463253.5063760006</v>
      </c>
    </row>
    <row r="26" spans="1:31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5"/>
      <c r="B27" s="98" t="s">
        <v>21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7">
        <v>1</v>
      </c>
      <c r="B29" s="8" t="s">
        <v>3</v>
      </c>
      <c r="C29" s="9">
        <f t="shared" ref="C29" si="4">C9/C$25*100</f>
        <v>50.366916822288474</v>
      </c>
      <c r="D29" s="9">
        <f t="shared" ref="D29:AE29" si="5">D9/D$25*100</f>
        <v>50.034308113147752</v>
      </c>
      <c r="E29" s="9">
        <f t="shared" si="5"/>
        <v>48.58080173873757</v>
      </c>
      <c r="F29" s="9">
        <f t="shared" si="5"/>
        <v>51.10464409831048</v>
      </c>
      <c r="G29" s="9">
        <f t="shared" si="5"/>
        <v>54.502333065403207</v>
      </c>
      <c r="H29" s="9">
        <f t="shared" si="5"/>
        <v>50.399710634738248</v>
      </c>
      <c r="I29" s="9">
        <f t="shared" si="5"/>
        <v>48.415989240719504</v>
      </c>
      <c r="J29" s="9">
        <f t="shared" si="5"/>
        <v>51.364121237310343</v>
      </c>
      <c r="K29" s="9">
        <f t="shared" si="5"/>
        <v>52.321348663424935</v>
      </c>
      <c r="L29" s="9">
        <f t="shared" si="5"/>
        <v>52.000796813891249</v>
      </c>
      <c r="M29" s="9">
        <f t="shared" si="5"/>
        <v>51.408090456010193</v>
      </c>
      <c r="N29" s="9">
        <f t="shared" si="5"/>
        <v>48.306293034160788</v>
      </c>
      <c r="O29" s="9">
        <f t="shared" si="5"/>
        <v>47.293574564321553</v>
      </c>
      <c r="P29" s="9">
        <f t="shared" si="5"/>
        <v>42.925878609348047</v>
      </c>
      <c r="Q29" s="9">
        <f t="shared" si="5"/>
        <v>40.106803574067044</v>
      </c>
      <c r="R29" s="9">
        <f t="shared" si="5"/>
        <v>39.571246062089138</v>
      </c>
      <c r="S29" s="9">
        <f t="shared" si="5"/>
        <v>37.191431324545142</v>
      </c>
      <c r="T29" s="9">
        <f t="shared" si="5"/>
        <v>37.047803554848521</v>
      </c>
      <c r="U29" s="9">
        <f t="shared" si="5"/>
        <v>34.764416272859187</v>
      </c>
      <c r="V29" s="9">
        <f t="shared" si="5"/>
        <v>32.785462430985099</v>
      </c>
      <c r="W29" s="9">
        <f t="shared" si="5"/>
        <v>32.214969252299767</v>
      </c>
      <c r="X29" s="9">
        <f t="shared" si="5"/>
        <v>33.650539172321039</v>
      </c>
      <c r="Y29" s="9">
        <f t="shared" si="5"/>
        <v>31.432987804004419</v>
      </c>
      <c r="Z29" s="9">
        <f t="shared" si="5"/>
        <v>30.399738038717373</v>
      </c>
      <c r="AA29" s="9">
        <f t="shared" si="5"/>
        <v>30.138727354524143</v>
      </c>
      <c r="AB29" s="9">
        <f t="shared" si="5"/>
        <v>28.670526975583321</v>
      </c>
      <c r="AC29" s="9">
        <f t="shared" si="5"/>
        <v>26.360133817262216</v>
      </c>
      <c r="AD29" s="9">
        <f t="shared" si="5"/>
        <v>28.630633676974863</v>
      </c>
      <c r="AE29" s="9">
        <f t="shared" si="5"/>
        <v>39.483559282044176</v>
      </c>
    </row>
    <row r="30" spans="1:31">
      <c r="A30" s="7">
        <v>2</v>
      </c>
      <c r="B30" s="8" t="s">
        <v>6</v>
      </c>
      <c r="C30" s="9">
        <f t="shared" ref="C30:AE30" si="6">C10/C$25*100</f>
        <v>0.56646439866800535</v>
      </c>
      <c r="D30" s="9">
        <f t="shared" si="6"/>
        <v>0.67682852642777924</v>
      </c>
      <c r="E30" s="9">
        <f t="shared" si="6"/>
        <v>0.9275879253543019</v>
      </c>
      <c r="F30" s="9">
        <f t="shared" si="6"/>
        <v>0.6106907239021242</v>
      </c>
      <c r="G30" s="9">
        <f t="shared" si="6"/>
        <v>0.68771418777893656</v>
      </c>
      <c r="H30" s="9">
        <f t="shared" si="6"/>
        <v>0.69738182036076868</v>
      </c>
      <c r="I30" s="9">
        <f t="shared" si="6"/>
        <v>1.0500456917950232</v>
      </c>
      <c r="J30" s="9">
        <f t="shared" si="6"/>
        <v>1.0125884763984709</v>
      </c>
      <c r="K30" s="9">
        <f t="shared" si="6"/>
        <v>1.2219233655108548</v>
      </c>
      <c r="L30" s="9">
        <f t="shared" si="6"/>
        <v>1.5177434411905344</v>
      </c>
      <c r="M30" s="9">
        <f t="shared" si="6"/>
        <v>1.711004104894511</v>
      </c>
      <c r="N30" s="9">
        <f t="shared" si="6"/>
        <v>1.8716953732472716</v>
      </c>
      <c r="O30" s="9">
        <f t="shared" si="6"/>
        <v>2.3980157394390402</v>
      </c>
      <c r="P30" s="9">
        <f t="shared" si="6"/>
        <v>2.3388251762024548</v>
      </c>
      <c r="Q30" s="9">
        <f t="shared" si="6"/>
        <v>2.8974734233350796</v>
      </c>
      <c r="R30" s="9">
        <f t="shared" si="6"/>
        <v>2.8869469212948871</v>
      </c>
      <c r="S30" s="9">
        <f t="shared" si="6"/>
        <v>2.9985465718313833</v>
      </c>
      <c r="T30" s="9">
        <f t="shared" si="6"/>
        <v>3.0581101864926157</v>
      </c>
      <c r="U30" s="9">
        <f t="shared" si="6"/>
        <v>4.2677637692844002</v>
      </c>
      <c r="V30" s="9">
        <f t="shared" si="6"/>
        <v>4.0684853960214751</v>
      </c>
      <c r="W30" s="9">
        <f t="shared" si="6"/>
        <v>4.0693983844487036</v>
      </c>
      <c r="X30" s="9">
        <f t="shared" si="6"/>
        <v>4.8174797859558183</v>
      </c>
      <c r="Y30" s="9">
        <f t="shared" si="6"/>
        <v>4.5796973313821727</v>
      </c>
      <c r="Z30" s="9">
        <f t="shared" si="6"/>
        <v>4.2364096581895421</v>
      </c>
      <c r="AA30" s="9">
        <f t="shared" si="6"/>
        <v>3.2666719502879928</v>
      </c>
      <c r="AB30" s="9">
        <f t="shared" si="6"/>
        <v>4.8382581083523526</v>
      </c>
      <c r="AC30" s="9">
        <f t="shared" si="6"/>
        <v>4.2413312686109306</v>
      </c>
      <c r="AD30" s="9">
        <f t="shared" si="6"/>
        <v>3.6084377467184932</v>
      </c>
      <c r="AE30" s="9">
        <f t="shared" si="6"/>
        <v>2.8694318946078838</v>
      </c>
    </row>
    <row r="31" spans="1:31">
      <c r="A31" s="5">
        <v>3</v>
      </c>
      <c r="B31" s="8" t="s">
        <v>4</v>
      </c>
      <c r="C31" s="9">
        <f t="shared" ref="C31:AE31" si="7">C11/C$25*100</f>
        <v>4.2923388899850341</v>
      </c>
      <c r="D31" s="9">
        <f t="shared" si="7"/>
        <v>4.6734159605460048</v>
      </c>
      <c r="E31" s="9">
        <f t="shared" si="7"/>
        <v>4.5095439208858759</v>
      </c>
      <c r="F31" s="9">
        <f t="shared" si="7"/>
        <v>4.081971954590589</v>
      </c>
      <c r="G31" s="9">
        <f t="shared" si="7"/>
        <v>3.9752881035701506</v>
      </c>
      <c r="H31" s="9">
        <f t="shared" si="7"/>
        <v>4.18031655862299</v>
      </c>
      <c r="I31" s="9">
        <f t="shared" si="7"/>
        <v>3.7126860080304107</v>
      </c>
      <c r="J31" s="9">
        <f t="shared" si="7"/>
        <v>4.4208924824871252</v>
      </c>
      <c r="K31" s="9">
        <f t="shared" si="7"/>
        <v>3.9785179874541519</v>
      </c>
      <c r="L31" s="9">
        <f t="shared" si="7"/>
        <v>2.6304358951196676</v>
      </c>
      <c r="M31" s="9">
        <f t="shared" si="7"/>
        <v>2.4397628062734573</v>
      </c>
      <c r="N31" s="9">
        <f t="shared" si="7"/>
        <v>2.6417984707424047</v>
      </c>
      <c r="O31" s="9">
        <f t="shared" si="7"/>
        <v>2.5628366477262476</v>
      </c>
      <c r="P31" s="9">
        <f t="shared" si="7"/>
        <v>2.4745769726535758</v>
      </c>
      <c r="Q31" s="9">
        <f t="shared" si="7"/>
        <v>1.9556685466643278</v>
      </c>
      <c r="R31" s="9">
        <f t="shared" si="7"/>
        <v>2.1629546119241261</v>
      </c>
      <c r="S31" s="9">
        <f t="shared" si="7"/>
        <v>2.091543904951104</v>
      </c>
      <c r="T31" s="9">
        <f t="shared" si="7"/>
        <v>1.9301312040266541</v>
      </c>
      <c r="U31" s="9">
        <f t="shared" si="7"/>
        <v>1.6298781728901084</v>
      </c>
      <c r="V31" s="9">
        <f t="shared" si="7"/>
        <v>1.6932736991847366</v>
      </c>
      <c r="W31" s="9">
        <f t="shared" si="7"/>
        <v>1.8425220880951467</v>
      </c>
      <c r="X31" s="9">
        <f t="shared" si="7"/>
        <v>1.8515331176611569</v>
      </c>
      <c r="Y31" s="9">
        <f t="shared" si="7"/>
        <v>1.8640101000490912</v>
      </c>
      <c r="Z31" s="9">
        <f t="shared" si="7"/>
        <v>1.9603346088107569</v>
      </c>
      <c r="AA31" s="9">
        <f t="shared" si="7"/>
        <v>1.6820738306104088</v>
      </c>
      <c r="AB31" s="9">
        <f t="shared" si="7"/>
        <v>1.6144542663220649</v>
      </c>
      <c r="AC31" s="9">
        <f t="shared" si="7"/>
        <v>1.6370281565027467</v>
      </c>
      <c r="AD31" s="9">
        <f t="shared" si="7"/>
        <v>1.835192625677547</v>
      </c>
      <c r="AE31" s="9">
        <f t="shared" si="7"/>
        <v>2.5036598198832012</v>
      </c>
    </row>
    <row r="32" spans="1:31">
      <c r="A32" s="7">
        <v>4</v>
      </c>
      <c r="B32" s="8" t="s">
        <v>5</v>
      </c>
      <c r="C32" s="9">
        <f t="shared" ref="C32:AE32" si="8">C12/C$25*100</f>
        <v>2.3338452035581505</v>
      </c>
      <c r="D32" s="9">
        <f t="shared" si="8"/>
        <v>2.5557930992306326</v>
      </c>
      <c r="E32" s="9">
        <f t="shared" si="8"/>
        <v>1.9668819265868336</v>
      </c>
      <c r="F32" s="9">
        <f t="shared" si="8"/>
        <v>0.94084959065184481</v>
      </c>
      <c r="G32" s="9">
        <f t="shared" si="8"/>
        <v>1.3832515100912874</v>
      </c>
      <c r="H32" s="9">
        <f t="shared" si="8"/>
        <v>1.1738710954528104</v>
      </c>
      <c r="I32" s="9">
        <f t="shared" si="8"/>
        <v>0.99790046862215309</v>
      </c>
      <c r="J32" s="9">
        <f t="shared" si="8"/>
        <v>0.99276649444925358</v>
      </c>
      <c r="K32" s="9">
        <f t="shared" si="8"/>
        <v>0.84806285963947226</v>
      </c>
      <c r="L32" s="9">
        <f t="shared" si="8"/>
        <v>0.98214205698892032</v>
      </c>
      <c r="M32" s="9">
        <f t="shared" si="8"/>
        <v>1.0618556535918362</v>
      </c>
      <c r="N32" s="9">
        <f t="shared" si="8"/>
        <v>1.0670138936895825</v>
      </c>
      <c r="O32" s="9">
        <f t="shared" si="8"/>
        <v>0.98230120353637063</v>
      </c>
      <c r="P32" s="9">
        <f t="shared" si="8"/>
        <v>0.86400071422562397</v>
      </c>
      <c r="Q32" s="9">
        <f t="shared" si="8"/>
        <v>0.89974925227366176</v>
      </c>
      <c r="R32" s="9">
        <f t="shared" si="8"/>
        <v>1.0341597758577867</v>
      </c>
      <c r="S32" s="9">
        <f t="shared" si="8"/>
        <v>1.416927144774029</v>
      </c>
      <c r="T32" s="9">
        <f t="shared" si="8"/>
        <v>1.1649937881245378</v>
      </c>
      <c r="U32" s="9">
        <f t="shared" si="8"/>
        <v>1.2267754508702555</v>
      </c>
      <c r="V32" s="9">
        <f t="shared" si="8"/>
        <v>1.1012718746683641</v>
      </c>
      <c r="W32" s="9">
        <f t="shared" si="8"/>
        <v>1.1799633569512633</v>
      </c>
      <c r="X32" s="9">
        <f t="shared" si="8"/>
        <v>1.3193272606794544</v>
      </c>
      <c r="Y32" s="9">
        <f t="shared" si="8"/>
        <v>1.8275694648735488</v>
      </c>
      <c r="Z32" s="9">
        <f t="shared" si="8"/>
        <v>0.98292713066250659</v>
      </c>
      <c r="AA32" s="9">
        <f t="shared" si="8"/>
        <v>0.91135357988462573</v>
      </c>
      <c r="AB32" s="9">
        <f t="shared" si="8"/>
        <v>1.1044095087429779</v>
      </c>
      <c r="AC32" s="9">
        <f t="shared" si="8"/>
        <v>1.115716704534413</v>
      </c>
      <c r="AD32" s="9">
        <f t="shared" si="8"/>
        <v>1.3191255713131316</v>
      </c>
      <c r="AE32" s="9">
        <f t="shared" si="8"/>
        <v>1.2164684148195859</v>
      </c>
    </row>
    <row r="33" spans="1:31">
      <c r="A33" s="7">
        <v>5</v>
      </c>
      <c r="B33" s="8" t="s">
        <v>7</v>
      </c>
      <c r="C33" s="9">
        <f t="shared" ref="C33:AE33" si="9">C13/C$25*100</f>
        <v>2.4269868488380442</v>
      </c>
      <c r="D33" s="9">
        <f t="shared" si="9"/>
        <v>2.2872128062073624</v>
      </c>
      <c r="E33" s="9">
        <f t="shared" si="9"/>
        <v>2.2468295948366892</v>
      </c>
      <c r="F33" s="9">
        <f t="shared" si="9"/>
        <v>2.2757260833104453</v>
      </c>
      <c r="G33" s="9">
        <f t="shared" si="9"/>
        <v>2.0447852647946392</v>
      </c>
      <c r="H33" s="9">
        <f t="shared" si="9"/>
        <v>1.9275284986666257</v>
      </c>
      <c r="I33" s="9">
        <f t="shared" si="9"/>
        <v>2.2503629015002016</v>
      </c>
      <c r="J33" s="9">
        <f t="shared" si="9"/>
        <v>2.0394355168810634</v>
      </c>
      <c r="K33" s="9">
        <f t="shared" si="9"/>
        <v>2.1083925942322335</v>
      </c>
      <c r="L33" s="9">
        <f t="shared" si="9"/>
        <v>2.2334601311293953</v>
      </c>
      <c r="M33" s="9">
        <f t="shared" si="9"/>
        <v>2.4202162996686116</v>
      </c>
      <c r="N33" s="9">
        <f t="shared" si="9"/>
        <v>2.5516532492518591</v>
      </c>
      <c r="O33" s="9">
        <f t="shared" si="9"/>
        <v>2.4993692717461951</v>
      </c>
      <c r="P33" s="9">
        <f t="shared" si="9"/>
        <v>2.8565167897869088</v>
      </c>
      <c r="Q33" s="9">
        <f t="shared" si="9"/>
        <v>2.6423079503951588</v>
      </c>
      <c r="R33" s="9">
        <f t="shared" si="9"/>
        <v>2.5073055721429176</v>
      </c>
      <c r="S33" s="9">
        <f t="shared" si="9"/>
        <v>2.4680935053992732</v>
      </c>
      <c r="T33" s="9">
        <f t="shared" si="9"/>
        <v>2.1833120956524255</v>
      </c>
      <c r="U33" s="9">
        <f t="shared" si="9"/>
        <v>2.2472822422448417</v>
      </c>
      <c r="V33" s="9">
        <f t="shared" si="9"/>
        <v>2.2524085893320773</v>
      </c>
      <c r="W33" s="9">
        <f t="shared" si="9"/>
        <v>2.3278742204331024</v>
      </c>
      <c r="X33" s="9">
        <f t="shared" si="9"/>
        <v>2.5226090506396823</v>
      </c>
      <c r="Y33" s="9">
        <f t="shared" si="9"/>
        <v>2.6233312656697363</v>
      </c>
      <c r="Z33" s="9">
        <f t="shared" si="9"/>
        <v>2.7306362379941831</v>
      </c>
      <c r="AA33" s="9">
        <f t="shared" si="9"/>
        <v>2.5793684691487835</v>
      </c>
      <c r="AB33" s="9">
        <f t="shared" si="9"/>
        <v>2.5871210515100271</v>
      </c>
      <c r="AC33" s="9">
        <f t="shared" si="9"/>
        <v>2.7004783392412177</v>
      </c>
      <c r="AD33" s="9">
        <f t="shared" si="9"/>
        <v>2.9956093785076585</v>
      </c>
      <c r="AE33" s="9">
        <f t="shared" si="9"/>
        <v>2.4378389242342853</v>
      </c>
    </row>
    <row r="34" spans="1:31">
      <c r="A34" s="5"/>
      <c r="B34" s="8" t="s">
        <v>8</v>
      </c>
      <c r="C34" s="9">
        <f t="shared" ref="C34:AE34" si="10">C14/C$25*100</f>
        <v>20.605262977066143</v>
      </c>
      <c r="D34" s="9">
        <f t="shared" si="10"/>
        <v>21.094839612819388</v>
      </c>
      <c r="E34" s="9">
        <f t="shared" si="10"/>
        <v>24.723147341748664</v>
      </c>
      <c r="F34" s="9">
        <f t="shared" si="10"/>
        <v>25.54194550921866</v>
      </c>
      <c r="G34" s="9">
        <f t="shared" si="10"/>
        <v>23.008083298563083</v>
      </c>
      <c r="H34" s="9">
        <f t="shared" si="10"/>
        <v>27.380785867834334</v>
      </c>
      <c r="I34" s="9">
        <f t="shared" si="10"/>
        <v>28.584272038201796</v>
      </c>
      <c r="J34" s="9">
        <f t="shared" si="10"/>
        <v>25.869526702585599</v>
      </c>
      <c r="K34" s="9">
        <f t="shared" si="10"/>
        <v>25.119511463911039</v>
      </c>
      <c r="L34" s="9">
        <f t="shared" si="10"/>
        <v>26.413669684315433</v>
      </c>
      <c r="M34" s="9">
        <f t="shared" si="10"/>
        <v>26.222222273278568</v>
      </c>
      <c r="N34" s="9">
        <f t="shared" si="10"/>
        <v>28.160795076755985</v>
      </c>
      <c r="O34" s="9">
        <f t="shared" si="10"/>
        <v>28.362286906459989</v>
      </c>
      <c r="P34" s="9">
        <f t="shared" si="10"/>
        <v>30.667663443330245</v>
      </c>
      <c r="Q34" s="9">
        <f t="shared" si="10"/>
        <v>34.366452819639029</v>
      </c>
      <c r="R34" s="9">
        <f t="shared" si="10"/>
        <v>35.596980672531593</v>
      </c>
      <c r="S34" s="9">
        <f t="shared" si="10"/>
        <v>30.931704980363556</v>
      </c>
      <c r="T34" s="9">
        <f t="shared" si="10"/>
        <v>33.663512579984911</v>
      </c>
      <c r="U34" s="9">
        <f t="shared" si="10"/>
        <v>36.036821851551693</v>
      </c>
      <c r="V34" s="9">
        <f t="shared" si="10"/>
        <v>36.601328735357484</v>
      </c>
      <c r="W34" s="9">
        <f t="shared" si="10"/>
        <v>39.213947845329791</v>
      </c>
      <c r="X34" s="9">
        <f t="shared" si="10"/>
        <v>39.956976030814943</v>
      </c>
      <c r="Y34" s="9">
        <f t="shared" si="10"/>
        <v>35.487227419023768</v>
      </c>
      <c r="Z34" s="9">
        <f t="shared" si="10"/>
        <v>37.838469528306362</v>
      </c>
      <c r="AA34" s="9">
        <f t="shared" si="10"/>
        <v>40.873267335176109</v>
      </c>
      <c r="AB34" s="9">
        <f t="shared" si="10"/>
        <v>38.89800403251148</v>
      </c>
      <c r="AC34" s="9">
        <f t="shared" si="10"/>
        <v>40.990154809268041</v>
      </c>
      <c r="AD34" s="9">
        <f t="shared" si="10"/>
        <v>43.906697303694365</v>
      </c>
      <c r="AE34" s="9">
        <f t="shared" si="10"/>
        <v>33.065011448183256</v>
      </c>
    </row>
    <row r="35" spans="1:31">
      <c r="A35" s="5"/>
      <c r="B35" s="8" t="s">
        <v>233</v>
      </c>
      <c r="C35" s="9">
        <f t="shared" ref="C35:AE35" si="11">C15/C$25*100</f>
        <v>15.728944273549525</v>
      </c>
      <c r="D35" s="9">
        <f t="shared" si="11"/>
        <v>16.073186733967923</v>
      </c>
      <c r="E35" s="9">
        <f t="shared" si="11"/>
        <v>18.439022088174468</v>
      </c>
      <c r="F35" s="9">
        <f t="shared" si="11"/>
        <v>18.460843653195695</v>
      </c>
      <c r="G35" s="9">
        <f t="shared" si="11"/>
        <v>17.648436136151393</v>
      </c>
      <c r="H35" s="9">
        <f t="shared" si="11"/>
        <v>22.521055368230588</v>
      </c>
      <c r="I35" s="9">
        <f t="shared" si="11"/>
        <v>23.416883862684596</v>
      </c>
      <c r="J35" s="9">
        <f t="shared" si="11"/>
        <v>21.839492847664673</v>
      </c>
      <c r="K35" s="9">
        <f t="shared" si="11"/>
        <v>21.009637173690603</v>
      </c>
      <c r="L35" s="9">
        <f t="shared" si="11"/>
        <v>21.230591046248588</v>
      </c>
      <c r="M35" s="9">
        <f t="shared" si="11"/>
        <v>20.598092346885863</v>
      </c>
      <c r="N35" s="9">
        <f t="shared" si="11"/>
        <v>21.728870889709732</v>
      </c>
      <c r="O35" s="9">
        <f t="shared" si="11"/>
        <v>22.102056429118889</v>
      </c>
      <c r="P35" s="9">
        <f t="shared" si="11"/>
        <v>23.173455227146857</v>
      </c>
      <c r="Q35" s="9">
        <f t="shared" si="11"/>
        <v>25.858341464219603</v>
      </c>
      <c r="R35" s="9">
        <f t="shared" si="11"/>
        <v>27.519580038597113</v>
      </c>
      <c r="S35" s="9">
        <f t="shared" si="11"/>
        <v>28.629797962870118</v>
      </c>
      <c r="T35" s="9">
        <f t="shared" si="11"/>
        <v>29.590161729364045</v>
      </c>
      <c r="U35" s="9">
        <f t="shared" si="11"/>
        <v>30.746297100656722</v>
      </c>
      <c r="V35" s="9">
        <f t="shared" si="11"/>
        <v>31.541504590507479</v>
      </c>
      <c r="W35" s="9">
        <f t="shared" si="11"/>
        <v>32.575044879068557</v>
      </c>
      <c r="X35" s="9">
        <f t="shared" si="11"/>
        <v>31.47739798936141</v>
      </c>
      <c r="Y35" s="9">
        <f t="shared" si="11"/>
        <v>31.109983177962075</v>
      </c>
      <c r="Z35" s="9">
        <f t="shared" si="11"/>
        <v>33.018501351982394</v>
      </c>
      <c r="AA35" s="9">
        <f t="shared" si="11"/>
        <v>33.985701518984094</v>
      </c>
      <c r="AB35" s="9">
        <f t="shared" si="11"/>
        <v>31.811624046033494</v>
      </c>
      <c r="AC35" s="9">
        <f t="shared" si="11"/>
        <v>33.125496326681031</v>
      </c>
      <c r="AD35" s="9">
        <f t="shared" si="11"/>
        <v>38.475560000434641</v>
      </c>
      <c r="AE35" s="9">
        <f t="shared" si="11"/>
        <v>27.237902739864623</v>
      </c>
    </row>
    <row r="36" spans="1:31">
      <c r="A36" s="7"/>
      <c r="B36" s="8" t="s">
        <v>9</v>
      </c>
      <c r="C36" s="9">
        <f t="shared" ref="C36:AE36" si="12">C16/C$25*100</f>
        <v>0.46545337272231141</v>
      </c>
      <c r="D36" s="9">
        <f t="shared" si="12"/>
        <v>0.42708119044164189</v>
      </c>
      <c r="E36" s="9">
        <f t="shared" si="12"/>
        <v>0.43048715360957573</v>
      </c>
      <c r="F36" s="9">
        <f t="shared" si="12"/>
        <v>0.49679425591665244</v>
      </c>
      <c r="G36" s="9">
        <f t="shared" si="12"/>
        <v>0.69797486483362603</v>
      </c>
      <c r="H36" s="9">
        <f t="shared" si="12"/>
        <v>0.49788056389632923</v>
      </c>
      <c r="I36" s="9">
        <f t="shared" si="12"/>
        <v>0.47984463579851722</v>
      </c>
      <c r="J36" s="9">
        <f t="shared" si="12"/>
        <v>0.50967533953883726</v>
      </c>
      <c r="K36" s="9">
        <f t="shared" si="12"/>
        <v>0.58091953802088203</v>
      </c>
      <c r="L36" s="9">
        <f t="shared" si="12"/>
        <v>0.73455419439919178</v>
      </c>
      <c r="M36" s="9">
        <f t="shared" si="12"/>
        <v>0.73351601088529239</v>
      </c>
      <c r="N36" s="9">
        <f t="shared" si="12"/>
        <v>0.88879877874556601</v>
      </c>
      <c r="O36" s="9">
        <f t="shared" si="12"/>
        <v>1.0378851115455243</v>
      </c>
      <c r="P36" s="9">
        <f t="shared" si="12"/>
        <v>0.98865595267451467</v>
      </c>
      <c r="Q36" s="9">
        <f t="shared" si="12"/>
        <v>1.1692162794015</v>
      </c>
      <c r="R36" s="9">
        <f t="shared" si="12"/>
        <v>0.97382231553083587</v>
      </c>
      <c r="S36" s="9">
        <f t="shared" si="12"/>
        <v>0.8968213916566079</v>
      </c>
      <c r="T36" s="9">
        <f t="shared" si="12"/>
        <v>0.95886110148874959</v>
      </c>
      <c r="U36" s="9">
        <f t="shared" si="12"/>
        <v>1.0464951350728069</v>
      </c>
      <c r="V36" s="9">
        <f t="shared" si="12"/>
        <v>0.98203371545392304</v>
      </c>
      <c r="W36" s="9">
        <f t="shared" si="12"/>
        <v>1.1715532277325156</v>
      </c>
      <c r="X36" s="9">
        <f t="shared" si="12"/>
        <v>1.1693403033785486</v>
      </c>
      <c r="Y36" s="9">
        <f t="shared" si="12"/>
        <v>1.0999880726774249</v>
      </c>
      <c r="Z36" s="9">
        <f t="shared" si="12"/>
        <v>0.99563754275213068</v>
      </c>
      <c r="AA36" s="9">
        <f t="shared" si="12"/>
        <v>0.95620915864968825</v>
      </c>
      <c r="AB36" s="9">
        <f t="shared" si="12"/>
        <v>1.0967910752005894</v>
      </c>
      <c r="AC36" s="9">
        <f t="shared" si="12"/>
        <v>1.4153806503703106</v>
      </c>
      <c r="AD36" s="9">
        <f t="shared" si="12"/>
        <v>0.84852023909397478</v>
      </c>
      <c r="AE36" s="9">
        <f t="shared" si="12"/>
        <v>0.89900807926099513</v>
      </c>
    </row>
    <row r="37" spans="1:31">
      <c r="A37" s="7"/>
      <c r="B37" s="8" t="s">
        <v>197</v>
      </c>
      <c r="C37" s="9">
        <f t="shared" ref="C37:AE37" si="13">C17/C$25*100</f>
        <v>7.5628378938366825E-2</v>
      </c>
      <c r="D37" s="9">
        <f t="shared" si="13"/>
        <v>8.0514189616222351E-2</v>
      </c>
      <c r="E37" s="9">
        <f t="shared" si="13"/>
        <v>7.3613378961301421E-2</v>
      </c>
      <c r="F37" s="9">
        <f t="shared" si="13"/>
        <v>8.8342127645915799E-2</v>
      </c>
      <c r="G37" s="9">
        <f t="shared" si="13"/>
        <v>0.11163181273441029</v>
      </c>
      <c r="H37" s="9">
        <f t="shared" si="13"/>
        <v>7.4018713111302051E-2</v>
      </c>
      <c r="I37" s="9">
        <f t="shared" si="13"/>
        <v>9.8676752062824294E-2</v>
      </c>
      <c r="J37" s="9">
        <f t="shared" si="13"/>
        <v>9.9850720382849381E-2</v>
      </c>
      <c r="K37" s="9">
        <f t="shared" si="13"/>
        <v>0.11882586545292433</v>
      </c>
      <c r="L37" s="9">
        <f t="shared" si="13"/>
        <v>9.3084378764959994E-2</v>
      </c>
      <c r="M37" s="9">
        <f t="shared" si="13"/>
        <v>0.11238505847966335</v>
      </c>
      <c r="N37" s="9">
        <f t="shared" si="13"/>
        <v>0.13737751669333492</v>
      </c>
      <c r="O37" s="9">
        <f t="shared" si="13"/>
        <v>0.15124543556088699</v>
      </c>
      <c r="P37" s="9">
        <f t="shared" si="13"/>
        <v>0.17725975710459507</v>
      </c>
      <c r="Q37" s="9">
        <f t="shared" si="13"/>
        <v>0.20905697974264789</v>
      </c>
      <c r="R37" s="9">
        <f t="shared" si="13"/>
        <v>0.13562001656980666</v>
      </c>
      <c r="S37" s="9">
        <f t="shared" si="13"/>
        <v>0.19353492766998615</v>
      </c>
      <c r="T37" s="9">
        <f t="shared" si="13"/>
        <v>0.21609051813938357</v>
      </c>
      <c r="U37" s="9">
        <f t="shared" si="13"/>
        <v>0.30248253647999818</v>
      </c>
      <c r="V37" s="9">
        <f t="shared" si="13"/>
        <v>0.27002501199675599</v>
      </c>
      <c r="W37" s="9">
        <f t="shared" si="13"/>
        <v>0.32533605980088365</v>
      </c>
      <c r="X37" s="9">
        <f t="shared" si="13"/>
        <v>0.31635117902506532</v>
      </c>
      <c r="Y37" s="9">
        <f t="shared" si="13"/>
        <v>0.23219379457514255</v>
      </c>
      <c r="Z37" s="9">
        <f t="shared" si="13"/>
        <v>0.22155928727600316</v>
      </c>
      <c r="AA37" s="9">
        <f t="shared" si="13"/>
        <v>0.21197803461876621</v>
      </c>
      <c r="AB37" s="9">
        <f t="shared" si="13"/>
        <v>0.29990070142979525</v>
      </c>
      <c r="AC37" s="9">
        <f t="shared" si="13"/>
        <v>0.32882320009040034</v>
      </c>
      <c r="AD37" s="9">
        <f t="shared" si="13"/>
        <v>0.11870339487691632</v>
      </c>
      <c r="AE37" s="9">
        <f t="shared" si="13"/>
        <v>0.19119481769981922</v>
      </c>
    </row>
    <row r="38" spans="1:31">
      <c r="A38" s="7"/>
      <c r="B38" s="8" t="s">
        <v>198</v>
      </c>
      <c r="C38" s="9">
        <f t="shared" ref="C38:AE38" si="14">C18/C$25*100</f>
        <v>7.6584855250364098E-2</v>
      </c>
      <c r="D38" s="9">
        <f t="shared" si="14"/>
        <v>6.0411150635964452E-2</v>
      </c>
      <c r="E38" s="9">
        <f t="shared" si="14"/>
        <v>4.64404778812827E-2</v>
      </c>
      <c r="F38" s="9">
        <f t="shared" si="14"/>
        <v>5.5274879911944214E-2</v>
      </c>
      <c r="G38" s="9">
        <f t="shared" si="14"/>
        <v>0.12942817870418769</v>
      </c>
      <c r="H38" s="9">
        <f t="shared" si="14"/>
        <v>7.6018041597495978E-2</v>
      </c>
      <c r="I38" s="9">
        <f t="shared" si="14"/>
        <v>6.8600965925287749E-2</v>
      </c>
      <c r="J38" s="9">
        <f t="shared" si="14"/>
        <v>5.9672878479851296E-2</v>
      </c>
      <c r="K38" s="9">
        <f t="shared" si="14"/>
        <v>7.1199572422078541E-2</v>
      </c>
      <c r="L38" s="9">
        <f t="shared" si="14"/>
        <v>0.11367750834923036</v>
      </c>
      <c r="M38" s="9">
        <f t="shared" si="14"/>
        <v>8.3453940856019149E-2</v>
      </c>
      <c r="N38" s="9">
        <f t="shared" si="14"/>
        <v>9.9446749196508949E-2</v>
      </c>
      <c r="O38" s="9">
        <f t="shared" si="14"/>
        <v>0.16034305969198717</v>
      </c>
      <c r="P38" s="9">
        <f t="shared" si="14"/>
        <v>0.11248850714333973</v>
      </c>
      <c r="Q38" s="9">
        <f t="shared" si="14"/>
        <v>0.1564612856413562</v>
      </c>
      <c r="R38" s="9">
        <f t="shared" si="14"/>
        <v>0.11457182890402065</v>
      </c>
      <c r="S38" s="9">
        <f t="shared" si="14"/>
        <v>9.142511246054523E-2</v>
      </c>
      <c r="T38" s="9">
        <f t="shared" si="14"/>
        <v>9.421018758921626E-2</v>
      </c>
      <c r="U38" s="9">
        <f t="shared" si="14"/>
        <v>9.94417010700855E-2</v>
      </c>
      <c r="V38" s="9">
        <f t="shared" si="14"/>
        <v>9.0896452424037905E-2</v>
      </c>
      <c r="W38" s="9">
        <f t="shared" si="14"/>
        <v>0.10684966513577265</v>
      </c>
      <c r="X38" s="9">
        <f t="shared" si="14"/>
        <v>0.11838176534482066</v>
      </c>
      <c r="Y38" s="9">
        <f t="shared" si="14"/>
        <v>0.10512600157396468</v>
      </c>
      <c r="Z38" s="9">
        <f t="shared" si="14"/>
        <v>0.10760231403958427</v>
      </c>
      <c r="AA38" s="9">
        <f t="shared" si="14"/>
        <v>0.11664303407038655</v>
      </c>
      <c r="AB38" s="9">
        <f t="shared" si="14"/>
        <v>0.12748606451127212</v>
      </c>
      <c r="AC38" s="9">
        <f t="shared" si="14"/>
        <v>0.18430991207312725</v>
      </c>
      <c r="AD38" s="9">
        <f t="shared" si="14"/>
        <v>8.5720827402293573E-2</v>
      </c>
      <c r="AE38" s="9">
        <f t="shared" si="14"/>
        <v>0.1034549831109023</v>
      </c>
    </row>
    <row r="39" spans="1:31">
      <c r="A39" s="7"/>
      <c r="B39" s="8" t="s">
        <v>199</v>
      </c>
      <c r="C39" s="9">
        <f t="shared" ref="C39:AE39" si="15">C19/C$25*100</f>
        <v>0.12917722469462176</v>
      </c>
      <c r="D39" s="9">
        <f t="shared" si="15"/>
        <v>9.1995613651840988E-2</v>
      </c>
      <c r="E39" s="9">
        <f t="shared" si="15"/>
        <v>9.1349925156227529E-2</v>
      </c>
      <c r="F39" s="9">
        <f t="shared" si="15"/>
        <v>0.10665543452287977</v>
      </c>
      <c r="G39" s="9">
        <f t="shared" si="15"/>
        <v>0.18606691428044733</v>
      </c>
      <c r="H39" s="9">
        <f t="shared" si="15"/>
        <v>0.13524436390608705</v>
      </c>
      <c r="I39" s="9">
        <f t="shared" si="15"/>
        <v>0.10244605086479414</v>
      </c>
      <c r="J39" s="9">
        <f t="shared" si="15"/>
        <v>0.1652210745412766</v>
      </c>
      <c r="K39" s="9">
        <f t="shared" si="15"/>
        <v>0.16859500823344262</v>
      </c>
      <c r="L39" s="9">
        <f t="shared" si="15"/>
        <v>0.19905353045951255</v>
      </c>
      <c r="M39" s="9">
        <f t="shared" si="15"/>
        <v>0.1941012069799522</v>
      </c>
      <c r="N39" s="9">
        <f t="shared" si="15"/>
        <v>0.22986017915196771</v>
      </c>
      <c r="O39" s="9">
        <f t="shared" si="15"/>
        <v>0.24222625167458781</v>
      </c>
      <c r="P39" s="9">
        <f t="shared" si="15"/>
        <v>0.19793782637809876</v>
      </c>
      <c r="Q39" s="9">
        <f t="shared" si="15"/>
        <v>0.28243332785232406</v>
      </c>
      <c r="R39" s="9">
        <f t="shared" si="15"/>
        <v>0.28188378915263712</v>
      </c>
      <c r="S39" s="9">
        <f t="shared" si="15"/>
        <v>0.22882792563474466</v>
      </c>
      <c r="T39" s="9">
        <f t="shared" si="15"/>
        <v>0.2219448613877367</v>
      </c>
      <c r="U39" s="9">
        <f t="shared" si="15"/>
        <v>0.22038983351172686</v>
      </c>
      <c r="V39" s="9">
        <f t="shared" si="15"/>
        <v>0.18537539362417182</v>
      </c>
      <c r="W39" s="9">
        <f t="shared" si="15"/>
        <v>0.2528484602777693</v>
      </c>
      <c r="X39" s="9">
        <f t="shared" si="15"/>
        <v>0.21512757993998724</v>
      </c>
      <c r="Y39" s="9">
        <f t="shared" si="15"/>
        <v>0.24567034438893759</v>
      </c>
      <c r="Z39" s="9">
        <f t="shared" si="15"/>
        <v>0.18548931538914065</v>
      </c>
      <c r="AA39" s="9">
        <f t="shared" si="15"/>
        <v>0.14569658565294458</v>
      </c>
      <c r="AB39" s="9">
        <f t="shared" si="15"/>
        <v>0.16802419100915336</v>
      </c>
      <c r="AC39" s="9">
        <f t="shared" si="15"/>
        <v>0.23264171365835329</v>
      </c>
      <c r="AD39" s="9">
        <f t="shared" si="15"/>
        <v>0.18248370687746257</v>
      </c>
      <c r="AE39" s="9">
        <f t="shared" si="15"/>
        <v>0.19475255439939804</v>
      </c>
    </row>
    <row r="40" spans="1:31">
      <c r="A40" s="7"/>
      <c r="B40" s="8" t="s">
        <v>200</v>
      </c>
      <c r="C40" s="9">
        <f t="shared" ref="C40:AE40" si="16">C20/C$25*100</f>
        <v>6.8863495952952256E-2</v>
      </c>
      <c r="D40" s="9">
        <f t="shared" si="16"/>
        <v>7.1386908803110008E-2</v>
      </c>
      <c r="E40" s="9">
        <f t="shared" si="16"/>
        <v>8.6836796385894241E-2</v>
      </c>
      <c r="F40" s="9">
        <f t="shared" si="16"/>
        <v>8.7005895179022269E-2</v>
      </c>
      <c r="G40" s="9">
        <f t="shared" si="16"/>
        <v>0.10039094321916024</v>
      </c>
      <c r="H40" s="9">
        <f t="shared" si="16"/>
        <v>8.7332670760565917E-2</v>
      </c>
      <c r="I40" s="9">
        <f t="shared" si="16"/>
        <v>8.6863492050147276E-2</v>
      </c>
      <c r="J40" s="9">
        <f t="shared" si="16"/>
        <v>8.6980479645124426E-2</v>
      </c>
      <c r="K40" s="9">
        <f t="shared" si="16"/>
        <v>8.9583389651965259E-2</v>
      </c>
      <c r="L40" s="9">
        <f t="shared" si="16"/>
        <v>0.17454819581299269</v>
      </c>
      <c r="M40" s="9">
        <f t="shared" si="16"/>
        <v>0.2160441854932845</v>
      </c>
      <c r="N40" s="9">
        <f t="shared" si="16"/>
        <v>0.27767325663266257</v>
      </c>
      <c r="O40" s="9">
        <f t="shared" si="16"/>
        <v>0.31876243070476862</v>
      </c>
      <c r="P40" s="9">
        <f t="shared" si="16"/>
        <v>0.29515142989279947</v>
      </c>
      <c r="Q40" s="9">
        <f t="shared" si="16"/>
        <v>0.2435576326493184</v>
      </c>
      <c r="R40" s="9">
        <f t="shared" si="16"/>
        <v>0.19437853203168878</v>
      </c>
      <c r="S40" s="9">
        <f t="shared" si="16"/>
        <v>0.18161493224765393</v>
      </c>
      <c r="T40" s="9">
        <f t="shared" si="16"/>
        <v>0.19178159241186873</v>
      </c>
      <c r="U40" s="9">
        <f t="shared" si="16"/>
        <v>0.1973835872738145</v>
      </c>
      <c r="V40" s="9">
        <f t="shared" si="16"/>
        <v>0.18471096913855245</v>
      </c>
      <c r="W40" s="9">
        <f t="shared" si="16"/>
        <v>0.20681620998547307</v>
      </c>
      <c r="X40" s="9">
        <f t="shared" si="16"/>
        <v>0.22271398329387404</v>
      </c>
      <c r="Y40" s="9">
        <f t="shared" si="16"/>
        <v>0.2353514932185865</v>
      </c>
      <c r="Z40" s="9">
        <f t="shared" si="16"/>
        <v>0.22124699885373406</v>
      </c>
      <c r="AA40" s="9">
        <f t="shared" si="16"/>
        <v>0.22420731595251728</v>
      </c>
      <c r="AB40" s="9">
        <f t="shared" si="16"/>
        <v>0.21973599304466457</v>
      </c>
      <c r="AC40" s="9">
        <f t="shared" si="16"/>
        <v>0.27705635605072426</v>
      </c>
      <c r="AD40" s="9">
        <f t="shared" si="16"/>
        <v>0.22007786782415714</v>
      </c>
      <c r="AE40" s="9">
        <f t="shared" si="16"/>
        <v>0.19192355974579764</v>
      </c>
    </row>
    <row r="41" spans="1:31">
      <c r="A41" s="7"/>
      <c r="B41" s="8" t="s">
        <v>201</v>
      </c>
      <c r="C41" s="9">
        <f t="shared" ref="C41:AE41" si="17">C21/C$25*100</f>
        <v>2.0097301492669157E-2</v>
      </c>
      <c r="D41" s="9">
        <f t="shared" si="17"/>
        <v>2.3792084634152638E-2</v>
      </c>
      <c r="E41" s="9">
        <f t="shared" si="17"/>
        <v>2.9813533557663526E-2</v>
      </c>
      <c r="F41" s="9">
        <f t="shared" si="17"/>
        <v>3.1799391447084033E-2</v>
      </c>
      <c r="G41" s="9">
        <f t="shared" si="17"/>
        <v>3.9359667704721012E-2</v>
      </c>
      <c r="H41" s="9">
        <f t="shared" si="17"/>
        <v>2.8972884588151185E-2</v>
      </c>
      <c r="I41" s="9">
        <f t="shared" si="17"/>
        <v>2.757551885620807E-2</v>
      </c>
      <c r="J41" s="9">
        <f t="shared" si="17"/>
        <v>3.1810459707283564E-2</v>
      </c>
      <c r="K41" s="9">
        <f t="shared" si="17"/>
        <v>5.8652343375765775E-2</v>
      </c>
      <c r="L41" s="9">
        <f t="shared" si="17"/>
        <v>7.5063247409254616E-2</v>
      </c>
      <c r="M41" s="9">
        <f t="shared" si="17"/>
        <v>4.7297324541462106E-2</v>
      </c>
      <c r="N41" s="9">
        <f t="shared" si="17"/>
        <v>5.5472813148277428E-2</v>
      </c>
      <c r="O41" s="9">
        <f t="shared" si="17"/>
        <v>5.2779104108185017E-2</v>
      </c>
      <c r="P41" s="9">
        <f t="shared" si="17"/>
        <v>6.3968087475572949E-2</v>
      </c>
      <c r="Q41" s="9">
        <f t="shared" si="17"/>
        <v>6.0692648804593685E-2</v>
      </c>
      <c r="R41" s="9">
        <f t="shared" si="17"/>
        <v>4.5443670074648564E-2</v>
      </c>
      <c r="S41" s="9">
        <f t="shared" si="17"/>
        <v>3.4084553221068618E-2</v>
      </c>
      <c r="T41" s="9">
        <f t="shared" si="17"/>
        <v>4.5390480601746962E-2</v>
      </c>
      <c r="U41" s="9">
        <f t="shared" si="17"/>
        <v>4.8188892121518577E-2</v>
      </c>
      <c r="V41" s="9">
        <f t="shared" si="17"/>
        <v>4.2107658583618389E-2</v>
      </c>
      <c r="W41" s="9">
        <f t="shared" si="17"/>
        <v>5.1160010220186208E-2</v>
      </c>
      <c r="X41" s="9">
        <f t="shared" si="17"/>
        <v>6.9249802308275793E-2</v>
      </c>
      <c r="Y41" s="9">
        <f t="shared" si="17"/>
        <v>5.7674851722620879E-2</v>
      </c>
      <c r="Z41" s="9">
        <f t="shared" si="17"/>
        <v>3.5902299202910611E-2</v>
      </c>
      <c r="AA41" s="9">
        <f t="shared" si="17"/>
        <v>4.4097213306799089E-2</v>
      </c>
      <c r="AB41" s="9">
        <f t="shared" si="17"/>
        <v>0.11050421904651148</v>
      </c>
      <c r="AC41" s="9">
        <f t="shared" si="17"/>
        <v>0.13765072115167343</v>
      </c>
      <c r="AD41" s="9">
        <f t="shared" si="17"/>
        <v>4.4748193785582466E-2</v>
      </c>
      <c r="AE41" s="9">
        <f t="shared" si="17"/>
        <v>5.2486515279627513E-2</v>
      </c>
    </row>
    <row r="42" spans="1:31">
      <c r="A42" s="7"/>
      <c r="B42" s="8" t="s">
        <v>207</v>
      </c>
      <c r="C42" s="9">
        <f t="shared" ref="C42:AE42" si="18">C22/C$25*100</f>
        <v>9.5102116393337294E-2</v>
      </c>
      <c r="D42" s="9">
        <f t="shared" si="18"/>
        <v>9.8981243100351418E-2</v>
      </c>
      <c r="E42" s="9">
        <f t="shared" si="18"/>
        <v>0.10243304166720633</v>
      </c>
      <c r="F42" s="9">
        <f t="shared" si="18"/>
        <v>0.12771652720980625</v>
      </c>
      <c r="G42" s="9">
        <f t="shared" si="18"/>
        <v>0.13109734819069935</v>
      </c>
      <c r="H42" s="9">
        <f t="shared" si="18"/>
        <v>9.6293889932727056E-2</v>
      </c>
      <c r="I42" s="9">
        <f t="shared" si="18"/>
        <v>9.5681856039255761E-2</v>
      </c>
      <c r="J42" s="9">
        <f t="shared" si="18"/>
        <v>6.6139726782451932E-2</v>
      </c>
      <c r="K42" s="9">
        <f t="shared" si="18"/>
        <v>7.4063358884705402E-2</v>
      </c>
      <c r="L42" s="9">
        <f t="shared" si="18"/>
        <v>7.9127333603241562E-2</v>
      </c>
      <c r="M42" s="9">
        <f t="shared" si="18"/>
        <v>8.0234294534911127E-2</v>
      </c>
      <c r="N42" s="9">
        <f t="shared" si="18"/>
        <v>8.8968263922814414E-2</v>
      </c>
      <c r="O42" s="9">
        <f t="shared" si="18"/>
        <v>0.11252882980510875</v>
      </c>
      <c r="P42" s="9">
        <f t="shared" si="18"/>
        <v>0.14185034468010876</v>
      </c>
      <c r="Q42" s="9">
        <f t="shared" si="18"/>
        <v>0.21701440471125966</v>
      </c>
      <c r="R42" s="9">
        <f t="shared" si="18"/>
        <v>0.20192447879803402</v>
      </c>
      <c r="S42" s="9">
        <f t="shared" si="18"/>
        <v>0.16733394042260938</v>
      </c>
      <c r="T42" s="9">
        <f t="shared" si="18"/>
        <v>0.1894434613587975</v>
      </c>
      <c r="U42" s="9">
        <f t="shared" si="18"/>
        <v>0.17860858461566331</v>
      </c>
      <c r="V42" s="9">
        <f t="shared" si="18"/>
        <v>0.20891822968678656</v>
      </c>
      <c r="W42" s="9">
        <f t="shared" si="18"/>
        <v>0.22854282231243062</v>
      </c>
      <c r="X42" s="9">
        <f t="shared" si="18"/>
        <v>0.22751599346652543</v>
      </c>
      <c r="Y42" s="9">
        <f t="shared" si="18"/>
        <v>0.22397158719817276</v>
      </c>
      <c r="Z42" s="9">
        <f t="shared" si="18"/>
        <v>0.2238373279907582</v>
      </c>
      <c r="AA42" s="9">
        <f t="shared" si="18"/>
        <v>0.21358697504827454</v>
      </c>
      <c r="AB42" s="9">
        <f t="shared" si="18"/>
        <v>0.17113990615919264</v>
      </c>
      <c r="AC42" s="9">
        <f t="shared" si="18"/>
        <v>0.25489874734603202</v>
      </c>
      <c r="AD42" s="9">
        <f t="shared" si="18"/>
        <v>0.19678624832756261</v>
      </c>
      <c r="AE42" s="9">
        <f t="shared" si="18"/>
        <v>0.16519564902545048</v>
      </c>
    </row>
    <row r="43" spans="1:31">
      <c r="A43" s="7"/>
      <c r="B43" s="8" t="s">
        <v>10</v>
      </c>
      <c r="C43" s="9">
        <f t="shared" ref="C43:AE43" si="19">C23/C$25*100</f>
        <v>80.591815140403853</v>
      </c>
      <c r="D43" s="9">
        <f t="shared" si="19"/>
        <v>81.322398118378914</v>
      </c>
      <c r="E43" s="9">
        <f t="shared" si="19"/>
        <v>82.954792448149945</v>
      </c>
      <c r="F43" s="9">
        <f t="shared" si="19"/>
        <v>84.555827959984157</v>
      </c>
      <c r="G43" s="9">
        <f t="shared" si="19"/>
        <v>85.601455430201298</v>
      </c>
      <c r="H43" s="9">
        <f t="shared" si="19"/>
        <v>85.759594475675797</v>
      </c>
      <c r="I43" s="9">
        <f t="shared" si="19"/>
        <v>85.011256348869082</v>
      </c>
      <c r="J43" s="9">
        <f t="shared" si="19"/>
        <v>85.699330910111854</v>
      </c>
      <c r="K43" s="9">
        <f t="shared" si="19"/>
        <v>85.597756934172665</v>
      </c>
      <c r="L43" s="9">
        <f t="shared" si="19"/>
        <v>85.778248022635196</v>
      </c>
      <c r="M43" s="9">
        <f t="shared" si="19"/>
        <v>85.263151593717183</v>
      </c>
      <c r="N43" s="9">
        <f t="shared" si="19"/>
        <v>84.599249097847888</v>
      </c>
      <c r="O43" s="9">
        <f t="shared" si="19"/>
        <v>84.098384333229419</v>
      </c>
      <c r="P43" s="9">
        <f t="shared" si="19"/>
        <v>82.12746170554685</v>
      </c>
      <c r="Q43" s="9">
        <f t="shared" si="19"/>
        <v>82.868455566374294</v>
      </c>
      <c r="R43" s="9">
        <f t="shared" si="19"/>
        <v>83.759593615840458</v>
      </c>
      <c r="S43" s="9">
        <f t="shared" si="19"/>
        <v>77.098247431864493</v>
      </c>
      <c r="T43" s="9">
        <f t="shared" si="19"/>
        <v>79.047863409129661</v>
      </c>
      <c r="U43" s="9">
        <f t="shared" si="19"/>
        <v>80.172937759700488</v>
      </c>
      <c r="V43" s="9">
        <f t="shared" si="19"/>
        <v>78.502230725549239</v>
      </c>
      <c r="W43" s="9">
        <f t="shared" si="19"/>
        <v>80.848675147557771</v>
      </c>
      <c r="X43" s="9">
        <f t="shared" si="19"/>
        <v>84.118464418072108</v>
      </c>
      <c r="Y43" s="9">
        <f t="shared" si="19"/>
        <v>77.81482338500274</v>
      </c>
      <c r="Z43" s="9">
        <f t="shared" si="19"/>
        <v>78.148515202680727</v>
      </c>
      <c r="AA43" s="9">
        <f t="shared" si="19"/>
        <v>79.451462519632059</v>
      </c>
      <c r="AB43" s="9">
        <f t="shared" si="19"/>
        <v>77.712773943022214</v>
      </c>
      <c r="AC43" s="9">
        <f t="shared" si="19"/>
        <v>77.04484309541958</v>
      </c>
      <c r="AD43" s="9">
        <f t="shared" si="19"/>
        <v>82.295696302886057</v>
      </c>
      <c r="AE43" s="9">
        <f t="shared" si="19"/>
        <v>81.575969783772393</v>
      </c>
    </row>
    <row r="44" spans="1:31">
      <c r="A44" s="7"/>
      <c r="B44" s="8" t="s">
        <v>11</v>
      </c>
      <c r="C44" s="9">
        <f t="shared" ref="C44:AE44" si="20">C24/C$25*100</f>
        <v>19.408184859596151</v>
      </c>
      <c r="D44" s="9">
        <f t="shared" si="20"/>
        <v>18.677601881621083</v>
      </c>
      <c r="E44" s="9">
        <f t="shared" si="20"/>
        <v>17.045207551850062</v>
      </c>
      <c r="F44" s="9">
        <f t="shared" si="20"/>
        <v>15.444172040015843</v>
      </c>
      <c r="G44" s="9">
        <f t="shared" si="20"/>
        <v>14.398544569798702</v>
      </c>
      <c r="H44" s="9">
        <f t="shared" si="20"/>
        <v>14.240405524324212</v>
      </c>
      <c r="I44" s="9">
        <f t="shared" si="20"/>
        <v>14.988743651130914</v>
      </c>
      <c r="J44" s="9">
        <f t="shared" si="20"/>
        <v>14.300669089888137</v>
      </c>
      <c r="K44" s="9">
        <f t="shared" si="20"/>
        <v>14.402243065827333</v>
      </c>
      <c r="L44" s="9">
        <f t="shared" si="20"/>
        <v>14.221751977364802</v>
      </c>
      <c r="M44" s="9">
        <f t="shared" si="20"/>
        <v>14.736848406282826</v>
      </c>
      <c r="N44" s="9">
        <f t="shared" si="20"/>
        <v>15.400750902152115</v>
      </c>
      <c r="O44" s="9">
        <f t="shared" si="20"/>
        <v>15.90161566677059</v>
      </c>
      <c r="P44" s="9">
        <f t="shared" si="20"/>
        <v>17.87253829445314</v>
      </c>
      <c r="Q44" s="9">
        <f t="shared" si="20"/>
        <v>17.131544433625709</v>
      </c>
      <c r="R44" s="9">
        <f t="shared" si="20"/>
        <v>16.240406384159549</v>
      </c>
      <c r="S44" s="9">
        <f t="shared" si="20"/>
        <v>22.901752568135507</v>
      </c>
      <c r="T44" s="9">
        <f t="shared" si="20"/>
        <v>20.952136590870339</v>
      </c>
      <c r="U44" s="9">
        <f t="shared" si="20"/>
        <v>19.827062240299512</v>
      </c>
      <c r="V44" s="9">
        <f t="shared" si="20"/>
        <v>21.497769274450768</v>
      </c>
      <c r="W44" s="9">
        <f t="shared" si="20"/>
        <v>19.151324852442229</v>
      </c>
      <c r="X44" s="9">
        <f t="shared" si="20"/>
        <v>15.881535581927903</v>
      </c>
      <c r="Y44" s="9">
        <f t="shared" si="20"/>
        <v>22.185176614997264</v>
      </c>
      <c r="Z44" s="9">
        <f t="shared" si="20"/>
        <v>21.851484797319277</v>
      </c>
      <c r="AA44" s="9">
        <f t="shared" si="20"/>
        <v>20.548537480367944</v>
      </c>
      <c r="AB44" s="9">
        <f t="shared" si="20"/>
        <v>22.287226056977779</v>
      </c>
      <c r="AC44" s="9">
        <f t="shared" si="20"/>
        <v>22.95515690458042</v>
      </c>
      <c r="AD44" s="9">
        <f t="shared" si="20"/>
        <v>17.704303697113946</v>
      </c>
      <c r="AE44" s="9">
        <f t="shared" si="20"/>
        <v>18.4240302162276</v>
      </c>
    </row>
    <row r="45" spans="1:31">
      <c r="A45" s="7"/>
      <c r="B45" s="8" t="s">
        <v>12</v>
      </c>
      <c r="C45" s="9">
        <f t="shared" ref="C45:AE45" si="21">C25/C$25*100</f>
        <v>100</v>
      </c>
      <c r="D45" s="9">
        <f t="shared" si="21"/>
        <v>100</v>
      </c>
      <c r="E45" s="9">
        <f t="shared" si="21"/>
        <v>100</v>
      </c>
      <c r="F45" s="9">
        <f t="shared" si="21"/>
        <v>100</v>
      </c>
      <c r="G45" s="9">
        <f t="shared" si="21"/>
        <v>100</v>
      </c>
      <c r="H45" s="9">
        <f t="shared" si="21"/>
        <v>100</v>
      </c>
      <c r="I45" s="9">
        <f t="shared" si="21"/>
        <v>100</v>
      </c>
      <c r="J45" s="9">
        <f t="shared" si="21"/>
        <v>100</v>
      </c>
      <c r="K45" s="9">
        <f t="shared" si="21"/>
        <v>100</v>
      </c>
      <c r="L45" s="9">
        <f t="shared" si="21"/>
        <v>100</v>
      </c>
      <c r="M45" s="9">
        <f t="shared" si="21"/>
        <v>100</v>
      </c>
      <c r="N45" s="9">
        <f t="shared" si="21"/>
        <v>100</v>
      </c>
      <c r="O45" s="9">
        <f t="shared" si="21"/>
        <v>100</v>
      </c>
      <c r="P45" s="9">
        <f t="shared" si="21"/>
        <v>100</v>
      </c>
      <c r="Q45" s="9">
        <f t="shared" si="21"/>
        <v>100</v>
      </c>
      <c r="R45" s="9">
        <f t="shared" si="21"/>
        <v>100</v>
      </c>
      <c r="S45" s="9">
        <f t="shared" si="21"/>
        <v>100</v>
      </c>
      <c r="T45" s="9">
        <f t="shared" si="21"/>
        <v>100</v>
      </c>
      <c r="U45" s="9">
        <f t="shared" si="21"/>
        <v>100</v>
      </c>
      <c r="V45" s="9">
        <f t="shared" si="21"/>
        <v>100</v>
      </c>
      <c r="W45" s="9">
        <f t="shared" si="21"/>
        <v>100</v>
      </c>
      <c r="X45" s="9">
        <f t="shared" si="21"/>
        <v>100</v>
      </c>
      <c r="Y45" s="9">
        <f t="shared" si="21"/>
        <v>100</v>
      </c>
      <c r="Z45" s="9">
        <f t="shared" si="21"/>
        <v>100</v>
      </c>
      <c r="AA45" s="9">
        <f t="shared" si="21"/>
        <v>100</v>
      </c>
      <c r="AB45" s="9">
        <f t="shared" si="21"/>
        <v>100</v>
      </c>
      <c r="AC45" s="9">
        <f t="shared" si="21"/>
        <v>100</v>
      </c>
      <c r="AD45" s="9">
        <f t="shared" si="21"/>
        <v>100</v>
      </c>
      <c r="AE45" s="9">
        <f t="shared" si="21"/>
        <v>100</v>
      </c>
    </row>
    <row r="46" spans="1:31">
      <c r="A46" s="5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5"/>
      <c r="B47" s="98" t="s">
        <v>22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</row>
    <row r="48" spans="1:3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7">
        <v>1</v>
      </c>
      <c r="B49" s="8" t="s">
        <v>3</v>
      </c>
      <c r="C49" s="89" t="s">
        <v>23</v>
      </c>
      <c r="D49" s="84">
        <f t="shared" ref="D49:D64" si="22">IFERROR((D9/C9*100-100),"--")</f>
        <v>2.5325138283598392</v>
      </c>
      <c r="E49" s="84">
        <f t="shared" ref="E49:E65" si="23">IFERROR((E9/D9*100-100),"--")</f>
        <v>12.851676721748561</v>
      </c>
      <c r="F49" s="84">
        <f t="shared" ref="F49:F65" si="24">IFERROR((F9/E9*100-100),"--")</f>
        <v>6.7652895760138136</v>
      </c>
      <c r="G49" s="84">
        <f t="shared" ref="G49:G65" si="25">IFERROR((G9/F9*100-100),"--")</f>
        <v>14.206300927947126</v>
      </c>
      <c r="H49" s="84">
        <f t="shared" ref="H49:H65" si="26">IFERROR((H9/G9*100-100),"--")</f>
        <v>-3.8471842028926062E-2</v>
      </c>
      <c r="I49" s="84">
        <f t="shared" ref="I49:I65" si="27">IFERROR((I9/H9*100-100),"--")</f>
        <v>-12.406199835229913</v>
      </c>
      <c r="J49" s="84">
        <f t="shared" ref="J49:J65" si="28">IFERROR((J9/I9*100-100),"--")</f>
        <v>3.8864225655089228</v>
      </c>
      <c r="K49" s="84">
        <f t="shared" ref="K49:K65" si="29">IFERROR((K9/J9*100-100),"--")</f>
        <v>-1.0466380138950058</v>
      </c>
      <c r="L49" s="84">
        <f t="shared" ref="L49:L65" si="30">IFERROR((L9/K9*100-100),"--")</f>
        <v>9.258391110696067</v>
      </c>
      <c r="M49" s="84">
        <f t="shared" ref="M49:M65" si="31">IFERROR((M9/L9*100-100),"--")</f>
        <v>4.1141322188742038</v>
      </c>
      <c r="N49" s="84">
        <f t="shared" ref="N49:N65" si="32">IFERROR((N9/M9*100-100),"--")</f>
        <v>1.6831543909595581</v>
      </c>
      <c r="O49" s="84">
        <f t="shared" ref="O49:O65" si="33">IFERROR((O9/N9*100-100),"--")</f>
        <v>1.945814561055343</v>
      </c>
      <c r="P49" s="84">
        <f t="shared" ref="P49:P65" si="34">IFERROR((P9/O9*100-100),"--")</f>
        <v>-12.51429334926533</v>
      </c>
      <c r="Q49" s="84">
        <f t="shared" ref="Q49:Q65" si="35">IFERROR((Q9/P9*100-100),"--")</f>
        <v>-28.029357808710685</v>
      </c>
      <c r="R49" s="84">
        <f t="shared" ref="R49:R65" si="36">IFERROR((R9/Q9*100-100),"--")</f>
        <v>30.488164947565252</v>
      </c>
      <c r="S49" s="84">
        <f t="shared" ref="S49:S65" si="37">IFERROR((S9/R9*100-100),"--")</f>
        <v>8.1614423669544607</v>
      </c>
      <c r="T49" s="84">
        <f t="shared" ref="T49:T65" si="38">IFERROR((T9/S9*100-100),"--")</f>
        <v>9.4024726145330249</v>
      </c>
      <c r="U49" s="84">
        <f t="shared" ref="U49:U65" si="39">IFERROR((U9/T9*100-100),"--")</f>
        <v>-1.1172369658066827</v>
      </c>
      <c r="V49" s="84">
        <f t="shared" ref="V49:V65" si="40">IFERROR((V9/U9*100-100),"--")</f>
        <v>-0.43968711239386948</v>
      </c>
      <c r="W49" s="84">
        <f t="shared" ref="W49:W65" si="41">IFERROR((W9/V9*100-100),"--")</f>
        <v>-2.815611928455894</v>
      </c>
      <c r="X49" s="84">
        <f t="shared" ref="X49:X65" si="42">IFERROR((X9/W9*100-100),"--")</f>
        <v>2.6685039928990903</v>
      </c>
      <c r="Y49" s="84">
        <f t="shared" ref="Y49:Y65" si="43">IFERROR((Y9/X9*100-100),"--")</f>
        <v>-0.30509654537456754</v>
      </c>
      <c r="Z49" s="84">
        <f t="shared" ref="Z49:Z65" si="44">IFERROR((Z9/Y9*100-100),"--")</f>
        <v>-1.4676811490352435</v>
      </c>
      <c r="AA49" s="84">
        <f t="shared" ref="AA49:AA65" si="45">IFERROR((AA9/Z9*100-100),"--")</f>
        <v>-4.4878364766111787</v>
      </c>
      <c r="AB49" s="84">
        <f t="shared" ref="AB49:AB65" si="46">IFERROR((AB9/AA9*100-100),"--")</f>
        <v>-22.470345101194127</v>
      </c>
      <c r="AC49" s="84">
        <f t="shared" ref="AC49:AC65" si="47">IFERROR((AC9/AB9*100-100),"--")</f>
        <v>1.2951540254344707</v>
      </c>
      <c r="AD49" s="84">
        <f t="shared" ref="AD49:AD65" si="48">IFERROR((AD9/AC9*100-100),"--")</f>
        <v>5.5241919658517844</v>
      </c>
      <c r="AE49" s="85">
        <f>IFERROR(POWER(AD9/C9,1/28)*100-100,"--")</f>
        <v>0.37974908167606714</v>
      </c>
    </row>
    <row r="50" spans="1:31">
      <c r="A50" s="7">
        <v>2</v>
      </c>
      <c r="B50" s="8" t="s">
        <v>6</v>
      </c>
      <c r="C50" s="89" t="s">
        <v>23</v>
      </c>
      <c r="D50" s="84">
        <f t="shared" si="22"/>
        <v>23.323291515455296</v>
      </c>
      <c r="E50" s="84">
        <f t="shared" si="23"/>
        <v>59.289690679272582</v>
      </c>
      <c r="F50" s="84">
        <f t="shared" si="24"/>
        <v>-33.180898943764447</v>
      </c>
      <c r="G50" s="84">
        <f t="shared" si="25"/>
        <v>20.59297263765329</v>
      </c>
      <c r="H50" s="84">
        <f t="shared" si="26"/>
        <v>9.6181769049313885</v>
      </c>
      <c r="I50" s="84">
        <f t="shared" si="27"/>
        <v>37.2935633387645</v>
      </c>
      <c r="J50" s="84">
        <f t="shared" si="28"/>
        <v>-5.5694494240015331</v>
      </c>
      <c r="K50" s="84">
        <f t="shared" si="29"/>
        <v>17.22560295622597</v>
      </c>
      <c r="L50" s="84">
        <f t="shared" si="30"/>
        <v>36.545731378200799</v>
      </c>
      <c r="M50" s="84">
        <f t="shared" si="31"/>
        <v>18.72464957579092</v>
      </c>
      <c r="N50" s="84">
        <f t="shared" si="32"/>
        <v>18.375243811399301</v>
      </c>
      <c r="O50" s="84">
        <f t="shared" si="33"/>
        <v>33.409830999329756</v>
      </c>
      <c r="P50" s="84">
        <f t="shared" si="34"/>
        <v>-5.9917902652207147</v>
      </c>
      <c r="Q50" s="84">
        <f t="shared" si="35"/>
        <v>-4.5714728451776807</v>
      </c>
      <c r="R50" s="84">
        <f t="shared" si="36"/>
        <v>31.773714036040673</v>
      </c>
      <c r="S50" s="84">
        <f t="shared" si="37"/>
        <v>19.531206409878578</v>
      </c>
      <c r="T50" s="84">
        <f t="shared" si="38"/>
        <v>12.008220113453547</v>
      </c>
      <c r="U50" s="84">
        <f t="shared" si="39"/>
        <v>47.060270205748225</v>
      </c>
      <c r="V50" s="84">
        <f t="shared" si="40"/>
        <v>0.64038046241756774</v>
      </c>
      <c r="W50" s="84">
        <f t="shared" si="41"/>
        <v>-1.0723838940470927</v>
      </c>
      <c r="X50" s="84">
        <f t="shared" si="42"/>
        <v>16.357028165477061</v>
      </c>
      <c r="Y50" s="84">
        <f t="shared" si="43"/>
        <v>1.4603125906463816</v>
      </c>
      <c r="Z50" s="84">
        <f t="shared" si="44"/>
        <v>-5.7555684899161577</v>
      </c>
      <c r="AA50" s="84">
        <f t="shared" si="45"/>
        <v>-25.713279163594905</v>
      </c>
      <c r="AB50" s="84">
        <f t="shared" si="46"/>
        <v>20.709262009404</v>
      </c>
      <c r="AC50" s="84">
        <f t="shared" si="47"/>
        <v>-3.4194008595254815</v>
      </c>
      <c r="AD50" s="84">
        <f t="shared" si="48"/>
        <v>-17.341844754757815</v>
      </c>
      <c r="AE50" s="85">
        <f t="shared" ref="AE50:AE65" si="49">IFERROR(POWER(AD10/C10,1/28)*100-100,"--")</f>
        <v>9.4275953668123265</v>
      </c>
    </row>
    <row r="51" spans="1:31">
      <c r="A51" s="5">
        <v>3</v>
      </c>
      <c r="B51" s="8" t="s">
        <v>4</v>
      </c>
      <c r="C51" s="89" t="s">
        <v>23</v>
      </c>
      <c r="D51" s="84">
        <f t="shared" si="22"/>
        <v>12.377536517485126</v>
      </c>
      <c r="E51" s="84">
        <f t="shared" si="23"/>
        <v>12.152619236626322</v>
      </c>
      <c r="F51" s="84">
        <f t="shared" si="24"/>
        <v>-8.130408051264709</v>
      </c>
      <c r="G51" s="84">
        <f t="shared" si="25"/>
        <v>4.2879024272723711</v>
      </c>
      <c r="H51" s="84">
        <f t="shared" si="26"/>
        <v>13.673831480570485</v>
      </c>
      <c r="I51" s="84">
        <f t="shared" si="27"/>
        <v>-19.017411885211672</v>
      </c>
      <c r="J51" s="84">
        <f t="shared" si="28"/>
        <v>16.602931777811875</v>
      </c>
      <c r="K51" s="84">
        <f t="shared" si="29"/>
        <v>-12.577572914407696</v>
      </c>
      <c r="L51" s="84">
        <f t="shared" si="30"/>
        <v>-27.317454463881703</v>
      </c>
      <c r="M51" s="84">
        <f t="shared" si="31"/>
        <v>-2.3194505830715997</v>
      </c>
      <c r="N51" s="84">
        <f t="shared" si="32"/>
        <v>17.173350730077416</v>
      </c>
      <c r="O51" s="84">
        <f t="shared" si="33"/>
        <v>1.016475725022687</v>
      </c>
      <c r="P51" s="84">
        <f t="shared" si="34"/>
        <v>-6.9320617673680403</v>
      </c>
      <c r="Q51" s="84">
        <f t="shared" si="35"/>
        <v>-39.123341841640112</v>
      </c>
      <c r="R51" s="84">
        <f t="shared" si="36"/>
        <v>46.272136164008344</v>
      </c>
      <c r="S51" s="84">
        <f t="shared" si="37"/>
        <v>11.283014829442095</v>
      </c>
      <c r="T51" s="84">
        <f t="shared" si="38"/>
        <v>1.3508537682283048</v>
      </c>
      <c r="U51" s="84">
        <f t="shared" si="39"/>
        <v>-11.015077071255391</v>
      </c>
      <c r="V51" s="84">
        <f t="shared" si="40"/>
        <v>9.6760749460005968</v>
      </c>
      <c r="W51" s="84">
        <f t="shared" si="41"/>
        <v>7.623134610255363</v>
      </c>
      <c r="X51" s="84">
        <f t="shared" si="42"/>
        <v>-1.2307605745105263</v>
      </c>
      <c r="Y51" s="84">
        <f t="shared" si="43"/>
        <v>7.4474460295916458</v>
      </c>
      <c r="Z51" s="84">
        <f t="shared" si="44"/>
        <v>7.1461258004105019</v>
      </c>
      <c r="AA51" s="84">
        <f t="shared" si="45"/>
        <v>-17.335610795347336</v>
      </c>
      <c r="AB51" s="84">
        <f t="shared" si="46"/>
        <v>-21.776403836328925</v>
      </c>
      <c r="AC51" s="84">
        <f t="shared" si="47"/>
        <v>11.713880125343607</v>
      </c>
      <c r="AD51" s="84">
        <f t="shared" si="48"/>
        <v>8.9166291235000017</v>
      </c>
      <c r="AE51" s="85">
        <f t="shared" si="49"/>
        <v>-0.63617022998471384</v>
      </c>
    </row>
    <row r="52" spans="1:31">
      <c r="A52" s="7">
        <v>4</v>
      </c>
      <c r="B52" s="8" t="s">
        <v>5</v>
      </c>
      <c r="C52" s="89" t="s">
        <v>23</v>
      </c>
      <c r="D52" s="84">
        <f t="shared" si="22"/>
        <v>13.029737535656864</v>
      </c>
      <c r="E52" s="84">
        <f t="shared" si="23"/>
        <v>-10.553400739403457</v>
      </c>
      <c r="F52" s="84">
        <f t="shared" si="24"/>
        <v>-51.451445615455569</v>
      </c>
      <c r="G52" s="84">
        <f t="shared" si="25"/>
        <v>57.440439227117025</v>
      </c>
      <c r="H52" s="84">
        <f t="shared" si="26"/>
        <v>-8.2641280767065979</v>
      </c>
      <c r="I52" s="84">
        <f t="shared" si="27"/>
        <v>-22.486130243105279</v>
      </c>
      <c r="J52" s="84">
        <f t="shared" si="28"/>
        <v>-2.5801125569023213</v>
      </c>
      <c r="K52" s="84">
        <f t="shared" si="29"/>
        <v>-17.016371812815066</v>
      </c>
      <c r="L52" s="84">
        <f t="shared" si="30"/>
        <v>27.312192484431463</v>
      </c>
      <c r="M52" s="84">
        <f t="shared" si="31"/>
        <v>13.862151213345157</v>
      </c>
      <c r="N52" s="84">
        <f t="shared" si="32"/>
        <v>8.7380052853986996</v>
      </c>
      <c r="O52" s="84">
        <f t="shared" si="33"/>
        <v>-4.1382013813665424</v>
      </c>
      <c r="P52" s="84">
        <f t="shared" si="34"/>
        <v>-15.220768273124619</v>
      </c>
      <c r="Q52" s="84">
        <f t="shared" si="35"/>
        <v>-19.783462333808927</v>
      </c>
      <c r="R52" s="84">
        <f t="shared" si="36"/>
        <v>52.011202995375015</v>
      </c>
      <c r="S52" s="84">
        <f t="shared" si="37"/>
        <v>57.677302722026411</v>
      </c>
      <c r="T52" s="84">
        <f t="shared" si="38"/>
        <v>-9.7008516284629565</v>
      </c>
      <c r="U52" s="84">
        <f t="shared" si="39"/>
        <v>10.965911220073551</v>
      </c>
      <c r="V52" s="84">
        <f t="shared" si="40"/>
        <v>-5.2303335799345803</v>
      </c>
      <c r="W52" s="84">
        <f t="shared" si="41"/>
        <v>5.9727171342209999</v>
      </c>
      <c r="X52" s="84">
        <f t="shared" si="42"/>
        <v>9.8972799109782414</v>
      </c>
      <c r="Y52" s="84">
        <f t="shared" si="43"/>
        <v>47.842969621335413</v>
      </c>
      <c r="Z52" s="84">
        <f t="shared" si="44"/>
        <v>-45.204870742513094</v>
      </c>
      <c r="AA52" s="84">
        <f t="shared" si="45"/>
        <v>-10.675787618994491</v>
      </c>
      <c r="AB52" s="84">
        <f t="shared" si="46"/>
        <v>-1.235625324472295</v>
      </c>
      <c r="AC52" s="84">
        <f t="shared" si="47"/>
        <v>11.301375690541775</v>
      </c>
      <c r="AD52" s="84">
        <f t="shared" si="48"/>
        <v>14.868484016223277</v>
      </c>
      <c r="AE52" s="85">
        <f t="shared" si="49"/>
        <v>0.35934953338329478</v>
      </c>
    </row>
    <row r="53" spans="1:31">
      <c r="A53" s="7">
        <v>5</v>
      </c>
      <c r="B53" s="8" t="s">
        <v>7</v>
      </c>
      <c r="C53" s="89" t="s">
        <v>23</v>
      </c>
      <c r="D53" s="84">
        <f t="shared" si="22"/>
        <v>-2.7301549096383297</v>
      </c>
      <c r="E53" s="84">
        <f t="shared" si="23"/>
        <v>14.175993329770193</v>
      </c>
      <c r="F53" s="84">
        <f t="shared" si="24"/>
        <v>2.797900165874097</v>
      </c>
      <c r="G53" s="84">
        <f t="shared" si="25"/>
        <v>-3.7805080137429172</v>
      </c>
      <c r="H53" s="84">
        <f t="shared" si="26"/>
        <v>1.8997311450911383</v>
      </c>
      <c r="I53" s="84">
        <f t="shared" si="27"/>
        <v>6.4545805515200811</v>
      </c>
      <c r="J53" s="84">
        <f t="shared" si="28"/>
        <v>-11.254741807975989</v>
      </c>
      <c r="K53" s="84">
        <f t="shared" si="29"/>
        <v>0.42757829162398764</v>
      </c>
      <c r="L53" s="84">
        <f t="shared" si="30"/>
        <v>16.452939372380342</v>
      </c>
      <c r="M53" s="84">
        <f t="shared" si="31"/>
        <v>14.120636912942501</v>
      </c>
      <c r="N53" s="84">
        <f t="shared" si="32"/>
        <v>14.089124209591361</v>
      </c>
      <c r="O53" s="84">
        <f t="shared" si="33"/>
        <v>1.9952016689479564</v>
      </c>
      <c r="P53" s="84">
        <f t="shared" si="34"/>
        <v>10.160628808462263</v>
      </c>
      <c r="Q53" s="84">
        <f t="shared" si="35"/>
        <v>-28.746997370385301</v>
      </c>
      <c r="R53" s="84">
        <f t="shared" si="36"/>
        <v>25.496982338284596</v>
      </c>
      <c r="S53" s="84">
        <f t="shared" si="37"/>
        <v>13.282714429400471</v>
      </c>
      <c r="T53" s="84">
        <f t="shared" si="38"/>
        <v>-2.8457559962546952</v>
      </c>
      <c r="U53" s="84">
        <f t="shared" si="39"/>
        <v>8.4650737922827801</v>
      </c>
      <c r="V53" s="84">
        <f t="shared" si="40"/>
        <v>5.8106629523205129</v>
      </c>
      <c r="W53" s="84">
        <f t="shared" si="41"/>
        <v>2.2191894696291286</v>
      </c>
      <c r="X53" s="84">
        <f t="shared" si="42"/>
        <v>6.5107313053648994</v>
      </c>
      <c r="Y53" s="84">
        <f t="shared" si="43"/>
        <v>10.989656179294286</v>
      </c>
      <c r="Z53" s="84">
        <f t="shared" si="44"/>
        <v>6.0486734736054899</v>
      </c>
      <c r="AA53" s="84">
        <f t="shared" si="45"/>
        <v>-8.997536023189042</v>
      </c>
      <c r="AB53" s="84">
        <f t="shared" si="46"/>
        <v>-18.255141144780822</v>
      </c>
      <c r="AC53" s="84">
        <f t="shared" si="47"/>
        <v>15.000752546399269</v>
      </c>
      <c r="AD53" s="84">
        <f t="shared" si="48"/>
        <v>7.7737933406596795</v>
      </c>
      <c r="AE53" s="85">
        <f t="shared" si="49"/>
        <v>3.1982314066587634</v>
      </c>
    </row>
    <row r="54" spans="1:31">
      <c r="A54" s="5"/>
      <c r="B54" s="8" t="s">
        <v>8</v>
      </c>
      <c r="C54" s="89" t="s">
        <v>23</v>
      </c>
      <c r="D54" s="84">
        <f t="shared" si="22"/>
        <v>5.6664554412036097</v>
      </c>
      <c r="E54" s="84">
        <f t="shared" si="23"/>
        <v>36.219338308081632</v>
      </c>
      <c r="F54" s="84">
        <f t="shared" si="24"/>
        <v>4.853904919608155</v>
      </c>
      <c r="G54" s="84">
        <f t="shared" si="25"/>
        <v>-3.5367684245120614</v>
      </c>
      <c r="H54" s="84">
        <f t="shared" si="26"/>
        <v>28.64277652846917</v>
      </c>
      <c r="I54" s="84">
        <f t="shared" si="27"/>
        <v>-4.8094515874412309</v>
      </c>
      <c r="J54" s="84">
        <f t="shared" si="28"/>
        <v>-11.376461693550254</v>
      </c>
      <c r="K54" s="84">
        <f t="shared" si="29"/>
        <v>-5.6733974946210282</v>
      </c>
      <c r="L54" s="84">
        <f t="shared" si="30"/>
        <v>15.595595424169488</v>
      </c>
      <c r="M54" s="84">
        <f t="shared" si="31"/>
        <v>4.5511854993809209</v>
      </c>
      <c r="N54" s="84">
        <f t="shared" si="32"/>
        <v>16.212324759731999</v>
      </c>
      <c r="O54" s="84">
        <f t="shared" si="33"/>
        <v>4.873872603254739</v>
      </c>
      <c r="P54" s="84">
        <f t="shared" si="34"/>
        <v>4.2220218319338016</v>
      </c>
      <c r="Q54" s="84">
        <f t="shared" si="35"/>
        <v>-13.680177310153525</v>
      </c>
      <c r="R54" s="84">
        <f t="shared" si="36"/>
        <v>36.989696449254239</v>
      </c>
      <c r="S54" s="84">
        <f t="shared" si="37"/>
        <v>0</v>
      </c>
      <c r="T54" s="84">
        <f t="shared" si="38"/>
        <v>19.52620638784343</v>
      </c>
      <c r="U54" s="84">
        <f t="shared" si="39"/>
        <v>12.80677140828135</v>
      </c>
      <c r="V54" s="84">
        <f t="shared" si="40"/>
        <v>7.2235667371116818</v>
      </c>
      <c r="W54" s="84">
        <f t="shared" si="41"/>
        <v>5.9653341550789349</v>
      </c>
      <c r="X54" s="84">
        <f t="shared" si="42"/>
        <v>0.15092713418232506</v>
      </c>
      <c r="Y54" s="84">
        <f t="shared" si="43"/>
        <v>-5.2108176972962355</v>
      </c>
      <c r="Z54" s="84">
        <f t="shared" si="44"/>
        <v>8.6315605985559927</v>
      </c>
      <c r="AA54" s="84">
        <f t="shared" si="45"/>
        <v>4.0661308868654515</v>
      </c>
      <c r="AB54" s="84">
        <f t="shared" si="46"/>
        <v>-22.438705966104493</v>
      </c>
      <c r="AC54" s="84">
        <f t="shared" si="47"/>
        <v>16.099132740732429</v>
      </c>
      <c r="AD54" s="84">
        <f t="shared" si="48"/>
        <v>4.0686443956537062</v>
      </c>
      <c r="AE54" s="85">
        <f t="shared" si="49"/>
        <v>5.2304327226295015</v>
      </c>
    </row>
    <row r="55" spans="1:31">
      <c r="A55" s="5"/>
      <c r="B55" s="8" t="s">
        <v>233</v>
      </c>
      <c r="C55" s="89" t="s">
        <v>23</v>
      </c>
      <c r="D55" s="84">
        <f t="shared" si="22"/>
        <v>5.4730463356403476</v>
      </c>
      <c r="E55" s="84">
        <f t="shared" si="23"/>
        <v>33.335910611779013</v>
      </c>
      <c r="F55" s="84">
        <f t="shared" si="24"/>
        <v>1.6127141010238546</v>
      </c>
      <c r="G55" s="84">
        <f t="shared" si="25"/>
        <v>2.3740827153180248</v>
      </c>
      <c r="H55" s="84">
        <f t="shared" si="26"/>
        <v>37.943883293165726</v>
      </c>
      <c r="I55" s="84">
        <f t="shared" si="27"/>
        <v>-5.1902579354294573</v>
      </c>
      <c r="J55" s="84">
        <f t="shared" si="28"/>
        <v>-8.6725807134335042</v>
      </c>
      <c r="K55" s="84">
        <f t="shared" si="29"/>
        <v>-6.5482389531040326</v>
      </c>
      <c r="L55" s="84">
        <f t="shared" si="30"/>
        <v>11.088029962504791</v>
      </c>
      <c r="M55" s="84">
        <f t="shared" si="31"/>
        <v>2.1769949376403588</v>
      </c>
      <c r="N55" s="84">
        <f t="shared" si="32"/>
        <v>14.152894925781197</v>
      </c>
      <c r="O55" s="84">
        <f t="shared" si="33"/>
        <v>5.9172010145318126</v>
      </c>
      <c r="P55" s="84">
        <f t="shared" si="34"/>
        <v>1.0597363940108693</v>
      </c>
      <c r="Q55" s="84">
        <f t="shared" si="35"/>
        <v>-14.045940453474131</v>
      </c>
      <c r="R55" s="84">
        <f t="shared" si="36"/>
        <v>40.750706894500439</v>
      </c>
      <c r="S55" s="84">
        <f t="shared" si="37"/>
        <v>19.725258841250337</v>
      </c>
      <c r="T55" s="84">
        <f t="shared" si="38"/>
        <v>13.510652647576052</v>
      </c>
      <c r="U55" s="84">
        <f t="shared" si="39"/>
        <v>9.4948258932218437</v>
      </c>
      <c r="V55" s="84">
        <f t="shared" si="40"/>
        <v>8.3002520643609614</v>
      </c>
      <c r="W55" s="84">
        <f t="shared" si="41"/>
        <v>2.1463172847446401</v>
      </c>
      <c r="X55" s="84">
        <f t="shared" si="42"/>
        <v>-5.0233755578978503</v>
      </c>
      <c r="Y55" s="84">
        <f t="shared" si="43"/>
        <v>5.4824652925528028</v>
      </c>
      <c r="Z55" s="84">
        <f t="shared" si="44"/>
        <v>8.1314701466425561</v>
      </c>
      <c r="AA55" s="84">
        <f t="shared" si="45"/>
        <v>-0.83863519733007763</v>
      </c>
      <c r="AB55" s="84">
        <f t="shared" si="46"/>
        <v>-23.71367611804402</v>
      </c>
      <c r="AC55" s="84">
        <f t="shared" si="47"/>
        <v>14.723737446110192</v>
      </c>
      <c r="AD55" s="84">
        <f t="shared" si="48"/>
        <v>12.847317808186801</v>
      </c>
      <c r="AE55" s="85">
        <f t="shared" si="49"/>
        <v>5.7503497137771973</v>
      </c>
    </row>
    <row r="56" spans="1:31">
      <c r="A56" s="7"/>
      <c r="B56" s="8" t="s">
        <v>9</v>
      </c>
      <c r="C56" s="89" t="s">
        <v>23</v>
      </c>
      <c r="D56" s="84">
        <f t="shared" si="22"/>
        <v>-5.2949067000181458</v>
      </c>
      <c r="E56" s="84">
        <f t="shared" si="23"/>
        <v>17.155043150926801</v>
      </c>
      <c r="F56" s="84">
        <f t="shared" si="24"/>
        <v>17.125312261159948</v>
      </c>
      <c r="G56" s="84">
        <f t="shared" si="25"/>
        <v>50.452205149933633</v>
      </c>
      <c r="H56" s="84">
        <f t="shared" si="26"/>
        <v>-22.890954601573085</v>
      </c>
      <c r="I56" s="84">
        <f t="shared" si="27"/>
        <v>-12.120399746410513</v>
      </c>
      <c r="J56" s="84">
        <f t="shared" si="28"/>
        <v>4.0113457040944951</v>
      </c>
      <c r="K56" s="84">
        <f t="shared" si="29"/>
        <v>10.721981366709855</v>
      </c>
      <c r="L56" s="84">
        <f t="shared" si="30"/>
        <v>39.005374551724714</v>
      </c>
      <c r="M56" s="84">
        <f t="shared" si="31"/>
        <v>5.1656631282013308</v>
      </c>
      <c r="N56" s="84">
        <f t="shared" si="32"/>
        <v>31.120507798272655</v>
      </c>
      <c r="O56" s="84">
        <f t="shared" si="33"/>
        <v>21.595304431419919</v>
      </c>
      <c r="P56" s="84">
        <f t="shared" si="34"/>
        <v>-8.1845103052268087</v>
      </c>
      <c r="Q56" s="84">
        <f t="shared" si="35"/>
        <v>-8.9025568028402233</v>
      </c>
      <c r="R56" s="84">
        <f t="shared" si="36"/>
        <v>10.152489662428408</v>
      </c>
      <c r="S56" s="84">
        <f t="shared" si="37"/>
        <v>5.9828368021128426</v>
      </c>
      <c r="T56" s="84">
        <f t="shared" si="38"/>
        <v>17.424118081507217</v>
      </c>
      <c r="U56" s="84">
        <f t="shared" si="39"/>
        <v>15.008418051154251</v>
      </c>
      <c r="V56" s="84">
        <f t="shared" si="40"/>
        <v>-0.93298775738681172</v>
      </c>
      <c r="W56" s="84">
        <f t="shared" si="41"/>
        <v>17.992858764035603</v>
      </c>
      <c r="X56" s="84">
        <f t="shared" si="42"/>
        <v>-1.89710543000065</v>
      </c>
      <c r="Y56" s="84">
        <f t="shared" si="43"/>
        <v>0.39830428310723676</v>
      </c>
      <c r="Z56" s="84">
        <f t="shared" si="44"/>
        <v>-7.7836741814423362</v>
      </c>
      <c r="AA56" s="84">
        <f t="shared" si="45"/>
        <v>-7.4758191112060643</v>
      </c>
      <c r="AB56" s="84">
        <f t="shared" si="46"/>
        <v>-6.5179787999071266</v>
      </c>
      <c r="AC56" s="84">
        <f t="shared" si="47"/>
        <v>42.175930829431508</v>
      </c>
      <c r="AD56" s="84">
        <f t="shared" si="48"/>
        <v>-41.755135775201339</v>
      </c>
      <c r="AE56" s="85">
        <f t="shared" si="49"/>
        <v>4.6456358298774774</v>
      </c>
    </row>
    <row r="57" spans="1:31">
      <c r="A57" s="7"/>
      <c r="B57" s="8" t="s">
        <v>197</v>
      </c>
      <c r="C57" s="89" t="s">
        <v>23</v>
      </c>
      <c r="D57" s="84">
        <f t="shared" si="22"/>
        <v>9.8820385036489</v>
      </c>
      <c r="E57" s="84">
        <f t="shared" si="23"/>
        <v>6.2663010586178984</v>
      </c>
      <c r="F57" s="84">
        <f t="shared" si="24"/>
        <v>21.799496695900203</v>
      </c>
      <c r="G57" s="84">
        <f t="shared" si="25"/>
        <v>35.317966382578447</v>
      </c>
      <c r="H57" s="84">
        <f t="shared" si="26"/>
        <v>-28.32404464977219</v>
      </c>
      <c r="I57" s="84">
        <f t="shared" si="27"/>
        <v>21.558663757581954</v>
      </c>
      <c r="J57" s="84">
        <f t="shared" si="28"/>
        <v>-0.91130819259356599</v>
      </c>
      <c r="K57" s="84">
        <f t="shared" si="29"/>
        <v>15.603576437208176</v>
      </c>
      <c r="L57" s="84">
        <f t="shared" si="30"/>
        <v>-13.882869323625442</v>
      </c>
      <c r="M57" s="84">
        <f t="shared" si="31"/>
        <v>27.151058805659844</v>
      </c>
      <c r="N57" s="84">
        <f t="shared" si="32"/>
        <v>32.276853851521906</v>
      </c>
      <c r="O57" s="84">
        <f t="shared" si="33"/>
        <v>14.640372064607504</v>
      </c>
      <c r="P57" s="84">
        <f t="shared" si="34"/>
        <v>12.966045025443009</v>
      </c>
      <c r="Q57" s="84">
        <f t="shared" si="35"/>
        <v>-9.1529055415296057</v>
      </c>
      <c r="R57" s="84">
        <f t="shared" si="36"/>
        <v>-14.203697856095218</v>
      </c>
      <c r="S57" s="84">
        <f t="shared" si="37"/>
        <v>64.227115459130204</v>
      </c>
      <c r="T57" s="84">
        <f t="shared" si="38"/>
        <v>22.626383850755587</v>
      </c>
      <c r="U57" s="84">
        <f t="shared" si="39"/>
        <v>47.507027746707251</v>
      </c>
      <c r="V57" s="84">
        <f t="shared" si="40"/>
        <v>-5.758200842230508</v>
      </c>
      <c r="W57" s="84">
        <f t="shared" si="41"/>
        <v>19.164886985346371</v>
      </c>
      <c r="X57" s="84">
        <f t="shared" si="42"/>
        <v>-4.4259075638995995</v>
      </c>
      <c r="Y57" s="84">
        <f t="shared" si="43"/>
        <v>-21.664165936787498</v>
      </c>
      <c r="Z57" s="84">
        <f t="shared" si="44"/>
        <v>-2.7848665138732258</v>
      </c>
      <c r="AA57" s="84">
        <f t="shared" si="45"/>
        <v>-7.8268316758557432</v>
      </c>
      <c r="AB57" s="84">
        <f t="shared" si="46"/>
        <v>15.303822575041821</v>
      </c>
      <c r="AC57" s="84">
        <f t="shared" si="47"/>
        <v>20.798545215905207</v>
      </c>
      <c r="AD57" s="84">
        <f t="shared" si="48"/>
        <v>-64.927285993190111</v>
      </c>
      <c r="AE57" s="85">
        <f t="shared" si="49"/>
        <v>4.0877015010411384</v>
      </c>
    </row>
    <row r="58" spans="1:31">
      <c r="A58" s="7"/>
      <c r="B58" s="8" t="s">
        <v>198</v>
      </c>
      <c r="C58" s="89" t="s">
        <v>23</v>
      </c>
      <c r="D58" s="84">
        <f t="shared" si="22"/>
        <v>-18.583339437819063</v>
      </c>
      <c r="E58" s="84">
        <f t="shared" si="23"/>
        <v>-10.650770999098654</v>
      </c>
      <c r="F58" s="84">
        <f t="shared" si="24"/>
        <v>20.799606509697099</v>
      </c>
      <c r="G58" s="84">
        <f t="shared" si="25"/>
        <v>150.74736167251547</v>
      </c>
      <c r="H58" s="84">
        <f t="shared" si="26"/>
        <v>-36.509642243373833</v>
      </c>
      <c r="I58" s="84">
        <f t="shared" si="27"/>
        <v>-17.71396139681508</v>
      </c>
      <c r="J58" s="84">
        <f t="shared" si="28"/>
        <v>-14.820615900193545</v>
      </c>
      <c r="K58" s="84">
        <f t="shared" si="29"/>
        <v>15.907592252398899</v>
      </c>
      <c r="L58" s="84">
        <f t="shared" si="30"/>
        <v>75.517689393702199</v>
      </c>
      <c r="M58" s="84">
        <f t="shared" si="31"/>
        <v>-22.685577986000567</v>
      </c>
      <c r="N58" s="84">
        <f t="shared" si="32"/>
        <v>28.949752391204669</v>
      </c>
      <c r="O58" s="84">
        <f t="shared" si="33"/>
        <v>67.892210465875422</v>
      </c>
      <c r="P58" s="84">
        <f t="shared" si="34"/>
        <v>-32.379552906323397</v>
      </c>
      <c r="Q58" s="84">
        <f t="shared" si="35"/>
        <v>7.140892864903762</v>
      </c>
      <c r="R58" s="84">
        <f t="shared" si="36"/>
        <v>-3.1542872053547484</v>
      </c>
      <c r="S58" s="84">
        <f t="shared" si="37"/>
        <v>-8.167382975101134</v>
      </c>
      <c r="T58" s="84">
        <f t="shared" si="38"/>
        <v>13.172244835668906</v>
      </c>
      <c r="U58" s="84">
        <f t="shared" si="39"/>
        <v>11.22919473059423</v>
      </c>
      <c r="V58" s="84">
        <f t="shared" si="40"/>
        <v>-3.5020095273176253</v>
      </c>
      <c r="W58" s="84">
        <f t="shared" si="41"/>
        <v>16.264285979611898</v>
      </c>
      <c r="X58" s="84">
        <f t="shared" si="42"/>
        <v>8.8966637196106007</v>
      </c>
      <c r="Y58" s="84">
        <f t="shared" si="43"/>
        <v>-5.222629654335833</v>
      </c>
      <c r="Z58" s="84">
        <f t="shared" si="44"/>
        <v>4.2811930146148427</v>
      </c>
      <c r="AA58" s="84">
        <f t="shared" si="45"/>
        <v>4.4337350846574139</v>
      </c>
      <c r="AB58" s="84">
        <f t="shared" si="46"/>
        <v>-10.923941479617199</v>
      </c>
      <c r="AC58" s="84">
        <f t="shared" si="47"/>
        <v>59.280537035692873</v>
      </c>
      <c r="AD58" s="84">
        <f t="shared" si="48"/>
        <v>-54.813745086243884</v>
      </c>
      <c r="AE58" s="85">
        <f t="shared" si="49"/>
        <v>2.8384009714330176</v>
      </c>
    </row>
    <row r="59" spans="1:31">
      <c r="A59" s="7"/>
      <c r="B59" s="8" t="s">
        <v>199</v>
      </c>
      <c r="C59" s="89" t="s">
        <v>23</v>
      </c>
      <c r="D59" s="84">
        <f t="shared" si="22"/>
        <v>-26.494430921931695</v>
      </c>
      <c r="E59" s="84">
        <f t="shared" si="23"/>
        <v>15.412357442787112</v>
      </c>
      <c r="F59" s="84">
        <f t="shared" si="24"/>
        <v>18.497499339142536</v>
      </c>
      <c r="G59" s="84">
        <f t="shared" si="25"/>
        <v>86.819199118081485</v>
      </c>
      <c r="H59" s="84">
        <f t="shared" si="26"/>
        <v>-21.427611126594812</v>
      </c>
      <c r="I59" s="84">
        <f t="shared" si="27"/>
        <v>-30.930128603080448</v>
      </c>
      <c r="J59" s="84">
        <f t="shared" si="28"/>
        <v>57.92757226478048</v>
      </c>
      <c r="K59" s="84">
        <f t="shared" si="29"/>
        <v>-0.87327544877898333</v>
      </c>
      <c r="L59" s="84">
        <f t="shared" si="30"/>
        <v>29.792293138117373</v>
      </c>
      <c r="M59" s="84">
        <f t="shared" si="31"/>
        <v>2.6943524958039404</v>
      </c>
      <c r="N59" s="84">
        <f t="shared" si="32"/>
        <v>28.148130864689733</v>
      </c>
      <c r="O59" s="84">
        <f t="shared" si="33"/>
        <v>9.7307732076139928</v>
      </c>
      <c r="P59" s="84">
        <f t="shared" si="34"/>
        <v>-21.236022509355195</v>
      </c>
      <c r="Q59" s="84">
        <f t="shared" si="35"/>
        <v>9.9116345188149779</v>
      </c>
      <c r="R59" s="84">
        <f t="shared" si="36"/>
        <v>31.996861844847274</v>
      </c>
      <c r="S59" s="84">
        <f t="shared" si="37"/>
        <v>-6.5782009521074656</v>
      </c>
      <c r="T59" s="84">
        <f t="shared" si="38"/>
        <v>6.5230605674580602</v>
      </c>
      <c r="U59" s="84">
        <f t="shared" si="39"/>
        <v>4.6392406045900003</v>
      </c>
      <c r="V59" s="84">
        <f t="shared" si="40"/>
        <v>-11.202567218856473</v>
      </c>
      <c r="W59" s="84">
        <f t="shared" si="41"/>
        <v>34.905086288333877</v>
      </c>
      <c r="X59" s="84">
        <f t="shared" si="42"/>
        <v>-16.374504091858526</v>
      </c>
      <c r="Y59" s="84">
        <f t="shared" si="43"/>
        <v>21.880987203075279</v>
      </c>
      <c r="Z59" s="84">
        <f t="shared" si="44"/>
        <v>-23.076207084327677</v>
      </c>
      <c r="AA59" s="84">
        <f t="shared" si="45"/>
        <v>-24.328195534768966</v>
      </c>
      <c r="AB59" s="84">
        <f t="shared" si="46"/>
        <v>-6.0104600726820223</v>
      </c>
      <c r="AC59" s="84">
        <f t="shared" si="47"/>
        <v>52.543079378485714</v>
      </c>
      <c r="AD59" s="84">
        <f t="shared" si="48"/>
        <v>-23.791187964074439</v>
      </c>
      <c r="AE59" s="85">
        <f t="shared" si="49"/>
        <v>3.6969158260357773</v>
      </c>
    </row>
    <row r="60" spans="1:31">
      <c r="A60" s="7"/>
      <c r="B60" s="8" t="s">
        <v>200</v>
      </c>
      <c r="C60" s="89" t="s">
        <v>23</v>
      </c>
      <c r="D60" s="84">
        <f t="shared" si="22"/>
        <v>6.9962565227687463</v>
      </c>
      <c r="E60" s="84">
        <f t="shared" si="23"/>
        <v>41.382759305344763</v>
      </c>
      <c r="F60" s="84">
        <f t="shared" si="24"/>
        <v>1.6902415051741997</v>
      </c>
      <c r="G60" s="84">
        <f t="shared" si="25"/>
        <v>23.560937534646541</v>
      </c>
      <c r="H60" s="84">
        <f t="shared" si="26"/>
        <v>-5.9622684409225712</v>
      </c>
      <c r="I60" s="84">
        <f t="shared" si="27"/>
        <v>-9.3071302457079668</v>
      </c>
      <c r="J60" s="84">
        <f t="shared" si="28"/>
        <v>-1.9444337240227583</v>
      </c>
      <c r="K60" s="84">
        <f t="shared" si="29"/>
        <v>5.001993182193587E-2</v>
      </c>
      <c r="L60" s="84">
        <f t="shared" si="30"/>
        <v>114.19612292183476</v>
      </c>
      <c r="M60" s="84">
        <f t="shared" si="31"/>
        <v>30.351318370771764</v>
      </c>
      <c r="N60" s="84">
        <f t="shared" si="32"/>
        <v>39.081140259284297</v>
      </c>
      <c r="O60" s="84">
        <f t="shared" si="33"/>
        <v>19.537466630612158</v>
      </c>
      <c r="P60" s="84">
        <f t="shared" si="34"/>
        <v>-10.752139652501953</v>
      </c>
      <c r="Q60" s="84">
        <f t="shared" si="35"/>
        <v>-36.435684803486289</v>
      </c>
      <c r="R60" s="84">
        <f t="shared" si="36"/>
        <v>5.5494567904673175</v>
      </c>
      <c r="S60" s="84">
        <f t="shared" si="37"/>
        <v>7.5257693248060207</v>
      </c>
      <c r="T60" s="84">
        <f t="shared" si="38"/>
        <v>15.974613129003828</v>
      </c>
      <c r="U60" s="84">
        <f t="shared" si="39"/>
        <v>8.4556631172358436</v>
      </c>
      <c r="V60" s="84">
        <f t="shared" si="40"/>
        <v>-1.2080563192302662</v>
      </c>
      <c r="W60" s="84">
        <f t="shared" si="41"/>
        <v>10.741903755952137</v>
      </c>
      <c r="X60" s="84">
        <f t="shared" si="42"/>
        <v>5.8439010493724055</v>
      </c>
      <c r="Y60" s="84">
        <f t="shared" si="43"/>
        <v>12.784337524081039</v>
      </c>
      <c r="Z60" s="84">
        <f t="shared" si="44"/>
        <v>-4.224383401933494</v>
      </c>
      <c r="AA60" s="84">
        <f t="shared" si="45"/>
        <v>-2.3716373932369237</v>
      </c>
      <c r="AB60" s="84">
        <f t="shared" si="46"/>
        <v>-20.12543496948453</v>
      </c>
      <c r="AC60" s="84">
        <f t="shared" si="47"/>
        <v>38.913243305041789</v>
      </c>
      <c r="AD60" s="84">
        <f t="shared" si="48"/>
        <v>-22.824946797045996</v>
      </c>
      <c r="AE60" s="85">
        <f t="shared" si="49"/>
        <v>6.7648537934097703</v>
      </c>
    </row>
    <row r="61" spans="1:31">
      <c r="A61" s="7"/>
      <c r="B61" s="8" t="s">
        <v>201</v>
      </c>
      <c r="C61" s="89" t="s">
        <v>23</v>
      </c>
      <c r="D61" s="84">
        <f t="shared" si="22"/>
        <v>22.189481419234539</v>
      </c>
      <c r="E61" s="84">
        <f t="shared" si="23"/>
        <v>45.643864314050205</v>
      </c>
      <c r="F61" s="84">
        <f t="shared" si="24"/>
        <v>8.2529520393765665</v>
      </c>
      <c r="G61" s="84">
        <f t="shared" si="25"/>
        <v>32.546405394960374</v>
      </c>
      <c r="H61" s="84">
        <f t="shared" si="26"/>
        <v>-20.428004322742083</v>
      </c>
      <c r="I61" s="84">
        <f t="shared" si="27"/>
        <v>-13.215022003958651</v>
      </c>
      <c r="J61" s="84">
        <f t="shared" si="28"/>
        <v>12.962420888041336</v>
      </c>
      <c r="K61" s="84">
        <f t="shared" si="29"/>
        <v>79.112918153775695</v>
      </c>
      <c r="L61" s="84">
        <f t="shared" si="30"/>
        <v>40.690804573168606</v>
      </c>
      <c r="M61" s="84">
        <f t="shared" si="31"/>
        <v>-33.641366306603288</v>
      </c>
      <c r="N61" s="84">
        <f t="shared" si="32"/>
        <v>26.917172111743781</v>
      </c>
      <c r="O61" s="84">
        <f t="shared" si="33"/>
        <v>-0.92757459548856502</v>
      </c>
      <c r="P61" s="84">
        <f t="shared" si="34"/>
        <v>16.821130205284732</v>
      </c>
      <c r="Q61" s="84">
        <f t="shared" si="35"/>
        <v>-26.9148327055252</v>
      </c>
      <c r="R61" s="84">
        <f t="shared" si="36"/>
        <v>-0.97456585967574938</v>
      </c>
      <c r="S61" s="84">
        <f t="shared" si="37"/>
        <v>-13.683561833708751</v>
      </c>
      <c r="T61" s="84">
        <f t="shared" si="38"/>
        <v>46.256353275170085</v>
      </c>
      <c r="U61" s="84">
        <f t="shared" si="39"/>
        <v>11.8742862277809</v>
      </c>
      <c r="V61" s="84">
        <f t="shared" si="40"/>
        <v>-7.7526217892332454</v>
      </c>
      <c r="W61" s="84">
        <f t="shared" si="41"/>
        <v>20.168219546294623</v>
      </c>
      <c r="X61" s="84">
        <f t="shared" si="42"/>
        <v>33.042636659172587</v>
      </c>
      <c r="Y61" s="84">
        <f t="shared" si="43"/>
        <v>-11.111153794955911</v>
      </c>
      <c r="Z61" s="84">
        <f t="shared" si="44"/>
        <v>-36.579406538476221</v>
      </c>
      <c r="AA61" s="84">
        <f t="shared" si="45"/>
        <v>18.329355120686358</v>
      </c>
      <c r="AB61" s="84">
        <f t="shared" si="46"/>
        <v>104.23247450400547</v>
      </c>
      <c r="AC61" s="84">
        <f t="shared" si="47"/>
        <v>37.23862726784381</v>
      </c>
      <c r="AD61" s="84">
        <f t="shared" si="48"/>
        <v>-68.41610372016784</v>
      </c>
      <c r="AE61" s="85">
        <f t="shared" si="49"/>
        <v>5.395718516169822</v>
      </c>
    </row>
    <row r="62" spans="1:31">
      <c r="A62" s="7"/>
      <c r="B62" s="8" t="s">
        <v>207</v>
      </c>
      <c r="C62" s="89" t="s">
        <v>23</v>
      </c>
      <c r="D62" s="84">
        <f t="shared" si="22"/>
        <v>7.424117662653714</v>
      </c>
      <c r="E62" s="84">
        <f t="shared" si="23"/>
        <v>20.281379982448144</v>
      </c>
      <c r="F62" s="84">
        <f t="shared" si="24"/>
        <v>26.543960894084066</v>
      </c>
      <c r="G62" s="84">
        <f t="shared" si="25"/>
        <v>9.9213733959677484</v>
      </c>
      <c r="H62" s="84">
        <f t="shared" si="26"/>
        <v>-20.599221380442572</v>
      </c>
      <c r="I62" s="84">
        <f t="shared" si="27"/>
        <v>-9.3968156978405233</v>
      </c>
      <c r="J62" s="84">
        <f t="shared" si="28"/>
        <v>-32.310618790227664</v>
      </c>
      <c r="K62" s="84">
        <f t="shared" si="29"/>
        <v>8.7808615150233749</v>
      </c>
      <c r="L62" s="84">
        <f t="shared" si="30"/>
        <v>17.44833378026587</v>
      </c>
      <c r="M62" s="84">
        <f t="shared" si="31"/>
        <v>6.7878190239976277</v>
      </c>
      <c r="N62" s="84">
        <f t="shared" si="32"/>
        <v>19.991877526654235</v>
      </c>
      <c r="O62" s="84">
        <f t="shared" si="33"/>
        <v>31.704210134822176</v>
      </c>
      <c r="P62" s="84">
        <f t="shared" si="34"/>
        <v>21.502900116290661</v>
      </c>
      <c r="Q62" s="84">
        <f t="shared" si="35"/>
        <v>17.845956686735292</v>
      </c>
      <c r="R62" s="84">
        <f t="shared" si="36"/>
        <v>23.058001408892054</v>
      </c>
      <c r="S62" s="84">
        <f t="shared" si="37"/>
        <v>-4.6316275749819624</v>
      </c>
      <c r="T62" s="84">
        <f t="shared" si="38"/>
        <v>24.337790970229605</v>
      </c>
      <c r="U62" s="84">
        <f t="shared" si="39"/>
        <v>-0.64932422164910975</v>
      </c>
      <c r="V62" s="84">
        <f t="shared" si="40"/>
        <v>23.484909809705144</v>
      </c>
      <c r="W62" s="84">
        <f t="shared" si="41"/>
        <v>8.1960350952805925</v>
      </c>
      <c r="X62" s="84">
        <f t="shared" si="42"/>
        <v>-2.1530544892170695</v>
      </c>
      <c r="Y62" s="84">
        <f t="shared" si="43"/>
        <v>5.0655447771662949</v>
      </c>
      <c r="Z62" s="84">
        <f t="shared" si="44"/>
        <v>1.8202388746403955</v>
      </c>
      <c r="AA62" s="84">
        <f t="shared" si="45"/>
        <v>-8.0724117603383405</v>
      </c>
      <c r="AB62" s="84">
        <f t="shared" si="46"/>
        <v>-34.696928359619989</v>
      </c>
      <c r="AC62" s="84">
        <f t="shared" si="47"/>
        <v>64.094167806257161</v>
      </c>
      <c r="AD62" s="84">
        <f t="shared" si="48"/>
        <v>-24.994047500775906</v>
      </c>
      <c r="AE62" s="85">
        <f t="shared" si="49"/>
        <v>5.1201734919706752</v>
      </c>
    </row>
    <row r="63" spans="1:31">
      <c r="A63" s="7"/>
      <c r="B63" s="8" t="s">
        <v>10</v>
      </c>
      <c r="C63" s="89" t="s">
        <v>23</v>
      </c>
      <c r="D63" s="84">
        <f t="shared" si="22"/>
        <v>4.1497694688372917</v>
      </c>
      <c r="E63" s="84">
        <f t="shared" si="23"/>
        <v>18.561187614509194</v>
      </c>
      <c r="F63" s="84">
        <f t="shared" si="24"/>
        <v>3.451420257491236</v>
      </c>
      <c r="G63" s="84">
        <f t="shared" si="25"/>
        <v>8.4108981192092358</v>
      </c>
      <c r="H63" s="84">
        <f t="shared" si="26"/>
        <v>8.2982670153820095</v>
      </c>
      <c r="I63" s="84">
        <f t="shared" si="27"/>
        <v>-9.6129282090011401</v>
      </c>
      <c r="J63" s="84">
        <f t="shared" si="28"/>
        <v>-1.2837304173701227</v>
      </c>
      <c r="K63" s="84">
        <f t="shared" si="29"/>
        <v>-2.9721429916102977</v>
      </c>
      <c r="L63" s="84">
        <f t="shared" si="30"/>
        <v>10.163701588468271</v>
      </c>
      <c r="M63" s="84">
        <f t="shared" si="31"/>
        <v>4.6820983475394797</v>
      </c>
      <c r="N63" s="84">
        <f t="shared" si="32"/>
        <v>7.3697391333356563</v>
      </c>
      <c r="O63" s="84">
        <f t="shared" si="33"/>
        <v>3.512337446568651</v>
      </c>
      <c r="P63" s="84">
        <f t="shared" si="34"/>
        <v>-5.8715733946460489</v>
      </c>
      <c r="Q63" s="84">
        <f t="shared" si="35"/>
        <v>-22.275602450427925</v>
      </c>
      <c r="R63" s="84">
        <f t="shared" si="36"/>
        <v>33.676407446715899</v>
      </c>
      <c r="S63" s="84">
        <f t="shared" si="37"/>
        <v>5.930067210395535</v>
      </c>
      <c r="T63" s="84">
        <f t="shared" si="38"/>
        <v>12.603838447636065</v>
      </c>
      <c r="U63" s="84">
        <f t="shared" si="39"/>
        <v>6.8773749917010178</v>
      </c>
      <c r="V63" s="84">
        <f t="shared" si="40"/>
        <v>3.3698963778188187</v>
      </c>
      <c r="W63" s="84">
        <f t="shared" si="41"/>
        <v>1.861720334848485</v>
      </c>
      <c r="X63" s="84">
        <f t="shared" si="42"/>
        <v>2.2636657205920017</v>
      </c>
      <c r="Y63" s="84">
        <f t="shared" si="43"/>
        <v>-1.269730995152841</v>
      </c>
      <c r="Z63" s="84">
        <f t="shared" si="44"/>
        <v>2.3182070492228348</v>
      </c>
      <c r="AA63" s="84">
        <f t="shared" si="45"/>
        <v>-2.0544342318119675</v>
      </c>
      <c r="AB63" s="84">
        <f t="shared" si="46"/>
        <v>-20.283614194124084</v>
      </c>
      <c r="AC63" s="84">
        <f t="shared" si="47"/>
        <v>9.2264698787285653</v>
      </c>
      <c r="AD63" s="84">
        <f t="shared" si="48"/>
        <v>3.7772683081991829</v>
      </c>
      <c r="AE63" s="85">
        <f t="shared" si="49"/>
        <v>2.5018824308608458</v>
      </c>
    </row>
    <row r="64" spans="1:31">
      <c r="A64" s="7"/>
      <c r="B64" s="8" t="s">
        <v>11</v>
      </c>
      <c r="C64" s="89" t="s">
        <v>23</v>
      </c>
      <c r="D64" s="84">
        <f t="shared" si="22"/>
        <v>-0.67118206076006004</v>
      </c>
      <c r="E64" s="84">
        <f t="shared" si="23"/>
        <v>6.0699628401766432</v>
      </c>
      <c r="F64" s="84">
        <f t="shared" si="24"/>
        <v>-8.0404729634575745</v>
      </c>
      <c r="G64" s="84">
        <f t="shared" si="25"/>
        <v>-0.16350992263582498</v>
      </c>
      <c r="H64" s="84">
        <f t="shared" si="26"/>
        <v>6.9113218009783139</v>
      </c>
      <c r="I64" s="84">
        <f t="shared" si="27"/>
        <v>-4.025584370015423</v>
      </c>
      <c r="J64" s="84">
        <f t="shared" si="28"/>
        <v>-6.5716102100323468</v>
      </c>
      <c r="K64" s="84">
        <f t="shared" si="29"/>
        <v>-2.1670238532102815</v>
      </c>
      <c r="L64" s="84">
        <f t="shared" si="30"/>
        <v>8.5542164304443418</v>
      </c>
      <c r="M64" s="84">
        <f t="shared" si="31"/>
        <v>9.1288868752198198</v>
      </c>
      <c r="N64" s="84">
        <f t="shared" si="32"/>
        <v>13.087356325106541</v>
      </c>
      <c r="O64" s="84">
        <f t="shared" si="33"/>
        <v>7.5153140093819388</v>
      </c>
      <c r="P64" s="84">
        <f t="shared" si="34"/>
        <v>8.3340639018101541</v>
      </c>
      <c r="Q64" s="84">
        <f t="shared" si="35"/>
        <v>-26.16423129345749</v>
      </c>
      <c r="R64" s="84">
        <f t="shared" si="36"/>
        <v>25.374676115581622</v>
      </c>
      <c r="S64" s="84">
        <f t="shared" si="37"/>
        <v>62.286027392374024</v>
      </c>
      <c r="T64" s="84">
        <f t="shared" si="38"/>
        <v>0.47711659923183447</v>
      </c>
      <c r="U64" s="84">
        <f t="shared" si="39"/>
        <v>-0.2809413684277331</v>
      </c>
      <c r="V64" s="84">
        <f t="shared" si="40"/>
        <v>14.46557870499079</v>
      </c>
      <c r="W64" s="84">
        <f t="shared" si="41"/>
        <v>-11.889934831234612</v>
      </c>
      <c r="X64" s="84">
        <f t="shared" si="42"/>
        <v>-18.492683148805483</v>
      </c>
      <c r="Y64" s="84">
        <f t="shared" si="43"/>
        <v>49.090413339811363</v>
      </c>
      <c r="Z64" s="84">
        <f t="shared" si="44"/>
        <v>0.34889355201768524</v>
      </c>
      <c r="AA64" s="84">
        <f t="shared" si="45"/>
        <v>-9.4051357255392105</v>
      </c>
      <c r="AB64" s="84">
        <f t="shared" si="46"/>
        <v>-11.604086904980377</v>
      </c>
      <c r="AC64" s="84">
        <f t="shared" si="47"/>
        <v>13.475206459978395</v>
      </c>
      <c r="AD64" s="84">
        <f t="shared" si="48"/>
        <v>-25.068009254783888</v>
      </c>
      <c r="AE64" s="85">
        <f t="shared" si="49"/>
        <v>2.0897447053698244</v>
      </c>
    </row>
    <row r="65" spans="1:32">
      <c r="A65" s="7"/>
      <c r="B65" s="8" t="s">
        <v>12</v>
      </c>
      <c r="C65" s="89" t="s">
        <v>23</v>
      </c>
      <c r="D65" s="84">
        <f t="shared" ref="D65" si="50">IFERROR((D25/C25*100-100),"--")</f>
        <v>3.2141102839815119</v>
      </c>
      <c r="E65" s="84">
        <f t="shared" si="23"/>
        <v>16.228126381020957</v>
      </c>
      <c r="F65" s="84">
        <f t="shared" si="24"/>
        <v>1.4926032063435173</v>
      </c>
      <c r="G65" s="84">
        <f t="shared" si="25"/>
        <v>7.0866517898137431</v>
      </c>
      <c r="H65" s="84">
        <f t="shared" si="26"/>
        <v>8.0985670905274105</v>
      </c>
      <c r="I65" s="84">
        <f t="shared" si="27"/>
        <v>-8.8172677882912325</v>
      </c>
      <c r="J65" s="84">
        <f t="shared" si="28"/>
        <v>-2.076317164072222</v>
      </c>
      <c r="K65" s="84">
        <f t="shared" si="29"/>
        <v>-2.8570055678483612</v>
      </c>
      <c r="L65" s="84">
        <f t="shared" si="30"/>
        <v>9.9318996239012449</v>
      </c>
      <c r="M65" s="84">
        <f t="shared" si="31"/>
        <v>5.314509582904094</v>
      </c>
      <c r="N65" s="84">
        <f t="shared" si="32"/>
        <v>8.2123357113384969</v>
      </c>
      <c r="O65" s="84">
        <f t="shared" si="33"/>
        <v>4.1288258956790713</v>
      </c>
      <c r="P65" s="84">
        <f t="shared" si="34"/>
        <v>-3.6126475487481571</v>
      </c>
      <c r="Q65" s="84">
        <f t="shared" si="35"/>
        <v>-22.970599129527542</v>
      </c>
      <c r="R65" s="84">
        <f t="shared" si="36"/>
        <v>32.254192654962424</v>
      </c>
      <c r="S65" s="84">
        <f t="shared" si="37"/>
        <v>15.082504165643982</v>
      </c>
      <c r="T65" s="84">
        <f t="shared" si="38"/>
        <v>9.8266066152885116</v>
      </c>
      <c r="U65" s="84">
        <f t="shared" si="39"/>
        <v>5.3775547703202307</v>
      </c>
      <c r="V65" s="84">
        <f t="shared" si="40"/>
        <v>5.5698442188131025</v>
      </c>
      <c r="W65" s="84">
        <f t="shared" si="41"/>
        <v>-1.0945787641741447</v>
      </c>
      <c r="X65" s="84">
        <f t="shared" si="42"/>
        <v>-1.7114500788925255</v>
      </c>
      <c r="Y65" s="84">
        <f t="shared" si="43"/>
        <v>6.7282332465147476</v>
      </c>
      <c r="Z65" s="84">
        <f t="shared" si="44"/>
        <v>1.8813113717649088</v>
      </c>
      <c r="AA65" s="84">
        <f t="shared" si="45"/>
        <v>-3.6606716512100945</v>
      </c>
      <c r="AB65" s="84">
        <f t="shared" si="46"/>
        <v>-18.500098275995626</v>
      </c>
      <c r="AC65" s="84">
        <f t="shared" si="47"/>
        <v>10.173395405157223</v>
      </c>
      <c r="AD65" s="84">
        <f t="shared" si="48"/>
        <v>-2.8442104159453265</v>
      </c>
      <c r="AE65" s="85">
        <f t="shared" si="49"/>
        <v>2.4253211982747871</v>
      </c>
    </row>
    <row r="66" spans="1:32" ht="14" thickBo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 ht="14" thickTop="1">
      <c r="B67" s="99" t="s">
        <v>202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</row>
    <row r="68" spans="1:32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</row>
    <row r="69" spans="1:32">
      <c r="A69" s="22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2">
      <c r="A70" s="20" t="s">
        <v>0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2">
      <c r="A71" s="24" t="s">
        <v>14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1:32">
      <c r="A72" s="24" t="s">
        <v>15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1:32">
      <c r="A73" s="24" t="s">
        <v>16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2">
      <c r="A74" s="22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2">
      <c r="A75" s="22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</sheetData>
  <mergeCells count="7">
    <mergeCell ref="A68:AE68"/>
    <mergeCell ref="A2:AE2"/>
    <mergeCell ref="A4:AE4"/>
    <mergeCell ref="B7:AE7"/>
    <mergeCell ref="B27:AE27"/>
    <mergeCell ref="B47:AE47"/>
    <mergeCell ref="B67:AF67"/>
  </mergeCells>
  <hyperlinks>
    <hyperlink ref="A1" location="ÍNDICE!A1" display="INDICE" xr:uid="{00000000-0004-0000-0900-000000000000}"/>
    <hyperlink ref="A70" location="ÍNDICE!A1" display="INDICE" xr:uid="{00000000-0004-0000-0900-000001000000}"/>
    <hyperlink ref="A71" location="NOTAS!A1" display="NOTAS!A1" xr:uid="{00000000-0004-0000-0900-000002000000}"/>
    <hyperlink ref="A72" location="'D2'!A1" display="'D2'!A1" xr:uid="{00000000-0004-0000-0900-000003000000}"/>
    <hyperlink ref="A73" location="'D3'!A1" display="'D3" xr:uid="{00000000-0004-0000-0900-000004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F32"/>
  <sheetViews>
    <sheetView showGridLines="0" zoomScaleNormal="100" workbookViewId="0"/>
  </sheetViews>
  <sheetFormatPr baseColWidth="10" defaultRowHeight="13"/>
  <cols>
    <col min="1" max="1" width="8" customWidth="1"/>
    <col min="2" max="2" width="29" customWidth="1"/>
    <col min="3" max="31" width="9" customWidth="1"/>
  </cols>
  <sheetData>
    <row r="1" spans="1:3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96" t="s">
        <v>43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96" t="s">
        <v>206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7">
        <v>1</v>
      </c>
      <c r="B9" s="8" t="s">
        <v>3</v>
      </c>
      <c r="C9" s="12">
        <f>'C6'!C9-'C5'!C9</f>
        <v>14477.617946999997</v>
      </c>
      <c r="D9" s="12">
        <f>'C6'!D9-'C5'!D9</f>
        <v>13576.990887000004</v>
      </c>
      <c r="E9" s="12">
        <f>'C6'!E9-'C5'!E9</f>
        <v>15974.913337000009</v>
      </c>
      <c r="F9" s="12">
        <f>'C6'!F9-'C5'!F9</f>
        <v>16808.763372000005</v>
      </c>
      <c r="G9" s="12">
        <f>'C6'!G9-'C5'!G9</f>
        <v>19047.285120000004</v>
      </c>
      <c r="H9" s="12">
        <f>'C6'!H9-'C5'!H9</f>
        <v>17776.245656000021</v>
      </c>
      <c r="I9" s="12">
        <f>'C6'!I9-'C5'!I9</f>
        <v>15490.351936000006</v>
      </c>
      <c r="J9" s="12">
        <f>'C6'!J9-'C5'!J9</f>
        <v>15569.738576000007</v>
      </c>
      <c r="K9" s="12">
        <f>'C6'!K9-'C5'!K9</f>
        <v>13889.819784999992</v>
      </c>
      <c r="L9" s="12">
        <f>'C6'!L9-'C5'!L9</f>
        <v>15079.214139999989</v>
      </c>
      <c r="M9" s="12">
        <f>'C6'!M9-'C5'!M9</f>
        <v>14784.594319999975</v>
      </c>
      <c r="N9" s="12">
        <f>'C6'!N9-'C5'!N9</f>
        <v>15992.941681999997</v>
      </c>
      <c r="O9" s="12">
        <f>'C6'!O9-'C5'!O9</f>
        <v>16747.171289000005</v>
      </c>
      <c r="P9" s="12">
        <f>'C6'!P9-'C5'!P9</f>
        <v>15232.176792000006</v>
      </c>
      <c r="Q9" s="12">
        <f>'C6'!Q9-'C5'!Q9</f>
        <v>11643.723602999993</v>
      </c>
      <c r="R9" s="12">
        <f>'C6'!R9-'C5'!R9</f>
        <v>15349.131641999993</v>
      </c>
      <c r="S9" s="12">
        <f>'C6'!S9-'C5'!S9</f>
        <v>17135.683675</v>
      </c>
      <c r="T9" s="12">
        <f>'C6'!T9-'C5'!T9</f>
        <v>19628.692754999989</v>
      </c>
      <c r="U9" s="12">
        <f>'C6'!U9-'C5'!U9</f>
        <v>19816.410569</v>
      </c>
      <c r="V9" s="12">
        <f>'C6'!V9-'C5'!V9</f>
        <v>18322.226197999993</v>
      </c>
      <c r="W9" s="12">
        <f>'C6'!W9-'C5'!W9</f>
        <v>17980.527287000019</v>
      </c>
      <c r="X9" s="12">
        <f>'C6'!X9-'C5'!X9</f>
        <v>19832.436702999996</v>
      </c>
      <c r="Y9" s="12">
        <f>'C6'!Y9-'C5'!Y9</f>
        <v>20420.348699000002</v>
      </c>
      <c r="Z9" s="12">
        <f>'C6'!Z9-'C5'!Z9</f>
        <v>18559.563610999994</v>
      </c>
      <c r="AA9" s="12">
        <f>'C6'!AA9-'C5'!AA9</f>
        <v>17363.039688000001</v>
      </c>
      <c r="AB9" s="12">
        <f>'C6'!AB9-'C5'!AB9</f>
        <v>12323.396343000006</v>
      </c>
      <c r="AC9" s="12">
        <f>'C6'!AC9-'C5'!AC9</f>
        <v>10047.284195999986</v>
      </c>
      <c r="AD9" s="12">
        <f>'C6'!AD9-'C5'!AD9</f>
        <v>10316.400787999999</v>
      </c>
      <c r="AE9" s="12">
        <f>'C6'!AE9-'C5'!AE9</f>
        <v>449186.690596</v>
      </c>
    </row>
    <row r="10" spans="1:31">
      <c r="A10" s="7">
        <v>2</v>
      </c>
      <c r="B10" s="8" t="s">
        <v>6</v>
      </c>
      <c r="C10" s="12">
        <f>'C6'!C10-'C5'!C10</f>
        <v>-1402.5858050000002</v>
      </c>
      <c r="D10" s="12">
        <f>'C6'!D10-'C5'!D10</f>
        <v>-937.62367200000017</v>
      </c>
      <c r="E10" s="12">
        <f>'C6'!E10-'C5'!E10</f>
        <v>-913.73791699999992</v>
      </c>
      <c r="F10" s="12">
        <f>'C6'!F10-'C5'!F10</f>
        <v>-1378.5213589999998</v>
      </c>
      <c r="G10" s="12">
        <f>'C6'!G10-'C5'!G10</f>
        <v>-1760.5859580000003</v>
      </c>
      <c r="H10" s="12">
        <f>'C6'!H10-'C5'!H10</f>
        <v>-2581.0378410000003</v>
      </c>
      <c r="I10" s="12">
        <f>'C6'!I10-'C5'!I10</f>
        <v>-2969.8912929999997</v>
      </c>
      <c r="J10" s="12">
        <f>'C6'!J10-'C5'!J10</f>
        <v>-4822.9024240000044</v>
      </c>
      <c r="K10" s="12">
        <f>'C6'!K10-'C5'!K10</f>
        <v>-6476.6354980000006</v>
      </c>
      <c r="L10" s="12">
        <f>'C6'!L10-'C5'!L10</f>
        <v>-10634.464824999995</v>
      </c>
      <c r="M10" s="12">
        <f>'C6'!M10-'C5'!M10</f>
        <v>-16248.631385999994</v>
      </c>
      <c r="N10" s="12">
        <f>'C6'!N10-'C5'!N10</f>
        <v>-20569.15149</v>
      </c>
      <c r="O10" s="12">
        <f>'C6'!O10-'C5'!O10</f>
        <v>-24427.323088999998</v>
      </c>
      <c r="P10" s="12">
        <f>'C6'!P10-'C5'!P10</f>
        <v>-24040.221340999997</v>
      </c>
      <c r="Q10" s="12">
        <f>'C6'!Q10-'C5'!Q10</f>
        <v>-23558.542704999993</v>
      </c>
      <c r="R10" s="12">
        <f>'C6'!R10-'C5'!R10</f>
        <v>-29618.327615000002</v>
      </c>
      <c r="S10" s="12">
        <f>'C6'!S10-'C5'!S10</f>
        <v>-38175.990127000012</v>
      </c>
      <c r="T10" s="12">
        <f>'C6'!T10-'C5'!T10</f>
        <v>-51402.433814999997</v>
      </c>
      <c r="U10" s="12">
        <f>'C6'!U10-'C5'!U10</f>
        <v>-56293.180466000013</v>
      </c>
      <c r="V10" s="12">
        <f>'C6'!V10-'C5'!V10</f>
        <v>-63806.707302000003</v>
      </c>
      <c r="W10" s="12">
        <f>'C6'!W10-'C5'!W10</f>
        <v>-62591.870145000001</v>
      </c>
      <c r="X10" s="12">
        <f>'C6'!X10-'C5'!X10</f>
        <v>-57152.800538999989</v>
      </c>
      <c r="Y10" s="12">
        <f>'C6'!Y10-'C5'!Y10</f>
        <v>-65932.204298000011</v>
      </c>
      <c r="Z10" s="12">
        <f>'C6'!Z10-'C5'!Z10</f>
        <v>-68174.204723999996</v>
      </c>
      <c r="AA10" s="12">
        <f>'C6'!AA10-'C5'!AA10</f>
        <v>-59766.343732999994</v>
      </c>
      <c r="AB10" s="12">
        <f>'C6'!AB10-'C5'!AB10</f>
        <v>-55421.897324999998</v>
      </c>
      <c r="AC10" s="12">
        <f>'C6'!AC10-'C5'!AC10</f>
        <v>-72837.48824999998</v>
      </c>
      <c r="AD10" s="12">
        <f>'C6'!AD10-'C5'!AD10</f>
        <v>-32488.400016000021</v>
      </c>
      <c r="AE10" s="12">
        <f>'C6'!AE10-'C5'!AE10</f>
        <v>-856383.7049580001</v>
      </c>
    </row>
    <row r="11" spans="1:31">
      <c r="A11" s="5">
        <v>3</v>
      </c>
      <c r="B11" s="8" t="s">
        <v>4</v>
      </c>
      <c r="C11" s="12">
        <f>'C6'!C11-'C5'!C11</f>
        <v>-15471.876936999992</v>
      </c>
      <c r="D11" s="12">
        <f>'C6'!D11-'C5'!D11</f>
        <v>-13412.731933999999</v>
      </c>
      <c r="E11" s="12">
        <f>'C6'!E11-'C5'!E11</f>
        <v>-11708.729865000005</v>
      </c>
      <c r="F11" s="12">
        <f>'C6'!F11-'C5'!F11</f>
        <v>-11668.680589</v>
      </c>
      <c r="G11" s="12">
        <f>'C6'!G11-'C5'!G11</f>
        <v>-12974.015968000003</v>
      </c>
      <c r="H11" s="12">
        <f>'C6'!H11-'C5'!H11</f>
        <v>-14856.847954000008</v>
      </c>
      <c r="I11" s="12">
        <f>'C6'!I11-'C5'!I11</f>
        <v>-13278.155629000001</v>
      </c>
      <c r="J11" s="12">
        <f>'C6'!J11-'C5'!J11</f>
        <v>-13150.481940000001</v>
      </c>
      <c r="K11" s="12">
        <f>'C6'!K11-'C5'!K11</f>
        <v>-13479.097780000006</v>
      </c>
      <c r="L11" s="12">
        <f>'C6'!L11-'C5'!L11</f>
        <v>-16397.347818000002</v>
      </c>
      <c r="M11" s="12">
        <f>'C6'!M11-'C5'!M11</f>
        <v>-17755.403007000004</v>
      </c>
      <c r="N11" s="12">
        <f>'C6'!N11-'C5'!N11</f>
        <v>-16057.237385000004</v>
      </c>
      <c r="O11" s="12">
        <f>'C6'!O11-'C5'!O11</f>
        <v>-15276.001211999999</v>
      </c>
      <c r="P11" s="12">
        <f>'C6'!P11-'C5'!P11</f>
        <v>-14044.110101999999</v>
      </c>
      <c r="Q11" s="12">
        <f>'C6'!Q11-'C5'!Q11</f>
        <v>-10193.185751999999</v>
      </c>
      <c r="R11" s="12">
        <f>'C6'!R11-'C5'!R11</f>
        <v>-13809.653238999996</v>
      </c>
      <c r="S11" s="12">
        <f>'C6'!S11-'C5'!S11</f>
        <v>-15414.645819000005</v>
      </c>
      <c r="T11" s="12">
        <f>'C6'!T11-'C5'!T11</f>
        <v>-19250.977283999997</v>
      </c>
      <c r="U11" s="12">
        <f>'C6'!U11-'C5'!U11</f>
        <v>-17235.828004999999</v>
      </c>
      <c r="V11" s="12">
        <f>'C6'!V11-'C5'!V11</f>
        <v>-17029.024651</v>
      </c>
      <c r="W11" s="12">
        <f>'C6'!W11-'C5'!W11</f>
        <v>-15542.277581999995</v>
      </c>
      <c r="X11" s="12">
        <f>'C6'!X11-'C5'!X11</f>
        <v>-15693.859121</v>
      </c>
      <c r="Y11" s="12">
        <f>'C6'!Y11-'C5'!Y11</f>
        <v>-16941.979862</v>
      </c>
      <c r="Z11" s="12">
        <f>'C6'!Z11-'C5'!Z11</f>
        <v>-16833.987179999989</v>
      </c>
      <c r="AA11" s="12">
        <f>'C6'!AA11-'C5'!AA11</f>
        <v>-16002.712648000002</v>
      </c>
      <c r="AB11" s="12">
        <f>'C6'!AB11-'C5'!AB11</f>
        <v>-13376.944374000001</v>
      </c>
      <c r="AC11" s="12">
        <f>'C6'!AC11-'C5'!AC11</f>
        <v>-16709.278645000013</v>
      </c>
      <c r="AD11" s="12">
        <f>'C6'!AD11-'C5'!AD11</f>
        <v>-17774.716113999999</v>
      </c>
      <c r="AE11" s="12">
        <f>'C6'!AE11-'C5'!AE11</f>
        <v>-421339.78839599993</v>
      </c>
    </row>
    <row r="12" spans="1:31">
      <c r="A12" s="7">
        <v>4</v>
      </c>
      <c r="B12" s="8" t="s">
        <v>5</v>
      </c>
      <c r="C12" s="12">
        <f>'C6'!C12-'C5'!C12</f>
        <v>105.69371200000046</v>
      </c>
      <c r="D12" s="12">
        <f>'C6'!D12-'C5'!D12</f>
        <v>484.78645699999959</v>
      </c>
      <c r="E12" s="12">
        <f>'C6'!E12-'C5'!E12</f>
        <v>144.92126300000064</v>
      </c>
      <c r="F12" s="12">
        <f>'C6'!F12-'C5'!F12</f>
        <v>-1029.2679220000009</v>
      </c>
      <c r="G12" s="12">
        <f>'C6'!G12-'C5'!G12</f>
        <v>-1770.9144149999997</v>
      </c>
      <c r="H12" s="12">
        <f>'C6'!H12-'C5'!H12</f>
        <v>-3351.8406680000003</v>
      </c>
      <c r="I12" s="12">
        <f>'C6'!I12-'C5'!I12</f>
        <v>-5007.8334560000003</v>
      </c>
      <c r="J12" s="12">
        <f>'C6'!J12-'C5'!J12</f>
        <v>-5277.2962240000033</v>
      </c>
      <c r="K12" s="12">
        <f>'C6'!K12-'C5'!K12</f>
        <v>-6872.9725749999971</v>
      </c>
      <c r="L12" s="12">
        <f>'C6'!L12-'C5'!L12</f>
        <v>-9517.8761480000012</v>
      </c>
      <c r="M12" s="12">
        <f>'C6'!M12-'C5'!M12</f>
        <v>-8266.5693199999987</v>
      </c>
      <c r="N12" s="12">
        <f>'C6'!N12-'C5'!N12</f>
        <v>-8553.9854290000003</v>
      </c>
      <c r="O12" s="12">
        <f>'C6'!O12-'C5'!O12</f>
        <v>-10016.865524999996</v>
      </c>
      <c r="P12" s="12">
        <f>'C6'!P12-'C5'!P12</f>
        <v>-12121.996279999998</v>
      </c>
      <c r="Q12" s="12">
        <f>'C6'!Q12-'C5'!Q12</f>
        <v>-10834.133887</v>
      </c>
      <c r="R12" s="12">
        <f>'C6'!R12-'C5'!R12</f>
        <v>-12344.948258000004</v>
      </c>
      <c r="S12" s="12">
        <f>'C6'!S12-'C5'!S12</f>
        <v>-13636.005175000004</v>
      </c>
      <c r="T12" s="12">
        <f>'C6'!T12-'C5'!T12</f>
        <v>-12086.229331000004</v>
      </c>
      <c r="U12" s="12">
        <f>'C6'!U12-'C5'!U12</f>
        <v>-13826.346627999999</v>
      </c>
      <c r="V12" s="12">
        <f>'C6'!V12-'C5'!V12</f>
        <v>-15010.027466000007</v>
      </c>
      <c r="W12" s="12">
        <f>'C6'!W12-'C5'!W12</f>
        <v>-15122.590575000002</v>
      </c>
      <c r="X12" s="12">
        <f>'C6'!X12-'C5'!X12</f>
        <v>-15112.967921000003</v>
      </c>
      <c r="Y12" s="12">
        <f>'C6'!Y12-'C5'!Y12</f>
        <v>-13028.123328999995</v>
      </c>
      <c r="Z12" s="12">
        <f>'C6'!Z12-'C5'!Z12</f>
        <v>-13025.265237999998</v>
      </c>
      <c r="AA12" s="12">
        <f>'C6'!AA12-'C5'!AA12</f>
        <v>-13556.674112000001</v>
      </c>
      <c r="AB12" s="12">
        <f>'C6'!AB12-'C5'!AB12</f>
        <v>-10370.252445999999</v>
      </c>
      <c r="AC12" s="12">
        <f>'C6'!AC12-'C5'!AC12</f>
        <v>-13764.393382000004</v>
      </c>
      <c r="AD12" s="12">
        <f>'C6'!AD12-'C5'!AD12</f>
        <v>-14628.089826000001</v>
      </c>
      <c r="AE12" s="12">
        <f>'C6'!AE12-'C5'!AE12</f>
        <v>-257398.06410399996</v>
      </c>
    </row>
    <row r="13" spans="1:31">
      <c r="A13" s="7">
        <v>5</v>
      </c>
      <c r="B13" s="8" t="s">
        <v>7</v>
      </c>
      <c r="C13" s="12">
        <f>'C6'!C13-'C5'!C13</f>
        <v>-2014.5796299999993</v>
      </c>
      <c r="D13" s="12">
        <f>'C6'!D13-'C5'!D13</f>
        <v>-2161.9687660000027</v>
      </c>
      <c r="E13" s="12">
        <f>'C6'!E13-'C5'!E13</f>
        <v>-2084.9121609999993</v>
      </c>
      <c r="F13" s="12">
        <f>'C6'!F13-'C5'!F13</f>
        <v>-2526.7503419999985</v>
      </c>
      <c r="G13" s="12">
        <f>'C6'!G13-'C5'!G13</f>
        <v>-2939.8795270000019</v>
      </c>
      <c r="H13" s="12">
        <f>'C6'!H13-'C5'!H13</f>
        <v>-3259.8396350000003</v>
      </c>
      <c r="I13" s="12">
        <f>'C6'!I13-'C5'!I13</f>
        <v>-3071.7304349999995</v>
      </c>
      <c r="J13" s="12">
        <f>'C6'!J13-'C5'!J13</f>
        <v>-3995.3064279999999</v>
      </c>
      <c r="K13" s="12">
        <f>'C6'!K13-'C5'!K13</f>
        <v>-5339.1616500000027</v>
      </c>
      <c r="L13" s="12">
        <f>'C6'!L13-'C5'!L13</f>
        <v>-5930.6003210000008</v>
      </c>
      <c r="M13" s="12">
        <f>'C6'!M13-'C5'!M13</f>
        <v>-6429.8215519999994</v>
      </c>
      <c r="N13" s="12">
        <f>'C6'!N13-'C5'!N13</f>
        <v>-6756.1221449999994</v>
      </c>
      <c r="O13" s="12">
        <f>'C6'!O13-'C5'!O13</f>
        <v>-7980.6105749999979</v>
      </c>
      <c r="P13" s="12">
        <f>'C6'!P13-'C5'!P13</f>
        <v>-6905.6325769999985</v>
      </c>
      <c r="Q13" s="12">
        <f>'C6'!Q13-'C5'!Q13</f>
        <v>-4476.4709009999988</v>
      </c>
      <c r="R13" s="12">
        <f>'C6'!R13-'C5'!R13</f>
        <v>-5920.4876879999993</v>
      </c>
      <c r="S13" s="12">
        <f>'C6'!S13-'C5'!S13</f>
        <v>-7695.0413109999945</v>
      </c>
      <c r="T13" s="12">
        <f>'C6'!T13-'C5'!T13</f>
        <v>-9316.1165710000041</v>
      </c>
      <c r="U13" s="12">
        <f>'C6'!U13-'C5'!U13</f>
        <v>-9225.1073360000009</v>
      </c>
      <c r="V13" s="12">
        <f>'C6'!V13-'C5'!V13</f>
        <v>-10078.804512000004</v>
      </c>
      <c r="W13" s="12">
        <f>'C6'!W13-'C5'!W13</f>
        <v>-10392.815903000002</v>
      </c>
      <c r="X13" s="12">
        <f>'C6'!X13-'C5'!X13</f>
        <v>-8874.7644290000026</v>
      </c>
      <c r="Y13" s="12">
        <f>'C6'!Y13-'C5'!Y13</f>
        <v>-8628.0722520000036</v>
      </c>
      <c r="Z13" s="12">
        <f>'C6'!Z13-'C5'!Z13</f>
        <v>-8543.6621089999971</v>
      </c>
      <c r="AA13" s="12">
        <f>'C6'!AA13-'C5'!AA13</f>
        <v>-8543.3608020000011</v>
      </c>
      <c r="AB13" s="12">
        <f>'C6'!AB13-'C5'!AB13</f>
        <v>-7983.1438239999952</v>
      </c>
      <c r="AC13" s="12">
        <f>'C6'!AC13-'C5'!AC13</f>
        <v>-9861.0160950000009</v>
      </c>
      <c r="AD13" s="12">
        <f>'C6'!AD13-'C5'!AD13</f>
        <v>-9744.6566840000032</v>
      </c>
      <c r="AE13" s="12">
        <f>'C6'!AE13-'C5'!AE13</f>
        <v>-180680.43616099999</v>
      </c>
    </row>
    <row r="14" spans="1:31">
      <c r="A14" s="5"/>
      <c r="B14" s="8" t="s">
        <v>8</v>
      </c>
      <c r="C14" s="12">
        <f>'C6'!C14-'C5'!C14</f>
        <v>-2483.5372370000005</v>
      </c>
      <c r="D14" s="12">
        <f>'C6'!D14-'C5'!D14</f>
        <v>-3071.6938429999991</v>
      </c>
      <c r="E14" s="12">
        <f>'C6'!E14-'C5'!E14</f>
        <v>-946.64738599999873</v>
      </c>
      <c r="F14" s="12">
        <f>'C6'!F14-'C5'!F14</f>
        <v>-1665.4254359999904</v>
      </c>
      <c r="G14" s="12">
        <f>'C6'!G14-'C5'!G14</f>
        <v>-5253.3634199999924</v>
      </c>
      <c r="H14" s="12">
        <f>'C6'!H14-'C5'!H14</f>
        <v>-4224.7484690000019</v>
      </c>
      <c r="I14" s="12">
        <f>'C6'!I14-'C5'!I14</f>
        <v>-5070.8083579999984</v>
      </c>
      <c r="J14" s="12">
        <f>'C6'!J14-'C5'!J14</f>
        <v>-9334.5419330000077</v>
      </c>
      <c r="K14" s="12">
        <f>'C6'!K14-'C5'!K14</f>
        <v>-11619.38792400001</v>
      </c>
      <c r="L14" s="12">
        <f>'C6'!L14-'C5'!L14</f>
        <v>-11674.251709000004</v>
      </c>
      <c r="M14" s="12">
        <f>'C6'!M14-'C5'!M14</f>
        <v>-13925.662387000008</v>
      </c>
      <c r="N14" s="12">
        <f>'C6'!N14-'C5'!N14</f>
        <v>-13013.730734999997</v>
      </c>
      <c r="O14" s="12">
        <f>'C6'!O14-'C5'!O14</f>
        <v>-14336.028103000001</v>
      </c>
      <c r="P14" s="12">
        <f>'C6'!P14-'C5'!P14</f>
        <v>-11355.336712000008</v>
      </c>
      <c r="Q14" s="12">
        <f>'C6'!Q14-'C5'!Q14</f>
        <v>-8366.2678139999953</v>
      </c>
      <c r="R14" s="12">
        <f>'C6'!R14-'C5'!R14</f>
        <v>-12461.635755000018</v>
      </c>
      <c r="S14" s="12">
        <f>'C6'!S14-'C5'!S14</f>
        <v>-17018.034950000023</v>
      </c>
      <c r="T14" s="12">
        <f>'C6'!T14-'C5'!T14</f>
        <v>-15228.878134999999</v>
      </c>
      <c r="U14" s="12">
        <f>'C6'!U14-'C5'!U14</f>
        <v>-14219.998754000007</v>
      </c>
      <c r="V14" s="12">
        <f>'C6'!V14-'C5'!V14</f>
        <v>-15417.198682000002</v>
      </c>
      <c r="W14" s="12">
        <f>'C6'!W14-'C5'!W14</f>
        <v>-16198.774511999982</v>
      </c>
      <c r="X14" s="12">
        <f>'C6'!X14-'C5'!X14</f>
        <v>-17718.940087000017</v>
      </c>
      <c r="Y14" s="12">
        <f>'C6'!Y14-'C5'!Y14</f>
        <v>-20279.341917999991</v>
      </c>
      <c r="Z14" s="12">
        <f>'C6'!Z14-'C5'!Z14</f>
        <v>-21081.474957000013</v>
      </c>
      <c r="AA14" s="12">
        <f>'C6'!AA14-'C5'!AA14</f>
        <v>-20778.299221000008</v>
      </c>
      <c r="AB14" s="12">
        <f>'C6'!AB14-'C5'!AB14</f>
        <v>-22110.904661</v>
      </c>
      <c r="AC14" s="12">
        <f>'C6'!AC14-'C5'!AC14</f>
        <v>-27179.160158000006</v>
      </c>
      <c r="AD14" s="12">
        <f>'C6'!AD14-'C5'!AD14</f>
        <v>-29889.056937999994</v>
      </c>
      <c r="AE14" s="12">
        <f>'C6'!AE14-'C5'!AE14</f>
        <v>-365923.13019399974</v>
      </c>
    </row>
    <row r="15" spans="1:31">
      <c r="A15" s="5"/>
      <c r="B15" s="8" t="s">
        <v>233</v>
      </c>
      <c r="C15" s="12">
        <f>'C6'!C15-'C5'!C15</f>
        <v>-3562.0416310000037</v>
      </c>
      <c r="D15" s="12">
        <f>'C6'!D15-'C5'!D15</f>
        <v>-4214.0691710000046</v>
      </c>
      <c r="E15" s="12">
        <f>'C6'!E15-'C5'!E15</f>
        <v>-2968.0912270000026</v>
      </c>
      <c r="F15" s="12">
        <f>'C6'!F15-'C5'!F15</f>
        <v>-4148.8733170000032</v>
      </c>
      <c r="G15" s="12">
        <f>'C6'!G15-'C5'!G15</f>
        <v>-6595.3019429999986</v>
      </c>
      <c r="H15" s="12">
        <f>'C6'!H15-'C5'!H15</f>
        <v>-5164.1393499999976</v>
      </c>
      <c r="I15" s="12">
        <f>'C6'!I15-'C5'!I15</f>
        <v>-5805.3999199999944</v>
      </c>
      <c r="J15" s="12">
        <f>'C6'!J15-'C5'!J15</f>
        <v>-8585.4106720000073</v>
      </c>
      <c r="K15" s="12">
        <f>'C6'!K15-'C5'!K15</f>
        <v>-10635.125064000003</v>
      </c>
      <c r="L15" s="12">
        <f>'C6'!L15-'C5'!L15</f>
        <v>-11859.609121999996</v>
      </c>
      <c r="M15" s="12">
        <f>'C6'!M15-'C5'!M15</f>
        <v>-13733.825661999994</v>
      </c>
      <c r="N15" s="12">
        <f>'C6'!N15-'C5'!N15</f>
        <v>-13681.932220999995</v>
      </c>
      <c r="O15" s="12">
        <f>'C6'!O15-'C5'!O15</f>
        <v>-15818.928921000002</v>
      </c>
      <c r="P15" s="12">
        <f>'C6'!P15-'C5'!P15</f>
        <v>-14011.578592000009</v>
      </c>
      <c r="Q15" s="12">
        <f>'C6'!Q15-'C5'!Q15</f>
        <v>-11522.435950999989</v>
      </c>
      <c r="R15" s="12">
        <f>'C6'!R15-'C5'!R15</f>
        <v>-16136.720808000002</v>
      </c>
      <c r="S15" s="12">
        <f>'C6'!S15-'C5'!S15</f>
        <v>-15503.02179800002</v>
      </c>
      <c r="T15" s="12">
        <f>'C6'!T15-'C5'!T15</f>
        <v>-15666.397544999989</v>
      </c>
      <c r="U15" s="12">
        <f>'C6'!U15-'C5'!U15</f>
        <v>-16604.330983</v>
      </c>
      <c r="V15" s="12">
        <f>'C6'!V15-'C5'!V15</f>
        <v>-17855.390538000014</v>
      </c>
      <c r="W15" s="12">
        <f>'C6'!W15-'C5'!W15</f>
        <v>-20496.48502499998</v>
      </c>
      <c r="X15" s="12">
        <f>'C6'!X15-'C5'!X15</f>
        <v>-24167.342085999997</v>
      </c>
      <c r="Y15" s="12">
        <f>'C6'!Y15-'C5'!Y15</f>
        <v>-22183.762823999976</v>
      </c>
      <c r="Z15" s="12">
        <f>'C6'!Z15-'C5'!Z15</f>
        <v>-23440.334471999973</v>
      </c>
      <c r="AA15" s="12">
        <f>'C6'!AA15-'C5'!AA15</f>
        <v>-25567.515771999984</v>
      </c>
      <c r="AB15" s="12">
        <f>'C6'!AB15-'C5'!AB15</f>
        <v>-26251.906820999982</v>
      </c>
      <c r="AC15" s="12">
        <f>'C6'!AC15-'C5'!AC15</f>
        <v>-31751.399282000028</v>
      </c>
      <c r="AD15" s="12">
        <f>'C6'!AD15-'C5'!AD15</f>
        <v>-31066.42775599999</v>
      </c>
      <c r="AE15" s="12">
        <f>'C6'!AE15-'C5'!AE15</f>
        <v>-418997.79847399984</v>
      </c>
    </row>
    <row r="16" spans="1:31">
      <c r="A16" s="7"/>
      <c r="B16" s="8" t="s">
        <v>9</v>
      </c>
      <c r="C16" s="12">
        <f>'C6'!C16-'C5'!C16</f>
        <v>207.52467000000001</v>
      </c>
      <c r="D16" s="12">
        <f>'C6'!D16-'C5'!D16</f>
        <v>188.56776300000001</v>
      </c>
      <c r="E16" s="12">
        <f>'C6'!E16-'C5'!E16</f>
        <v>217.47108199999997</v>
      </c>
      <c r="F16" s="12">
        <f>'C6'!F16-'C5'!F16</f>
        <v>262.21712700000012</v>
      </c>
      <c r="G16" s="12">
        <f>'C6'!G16-'C5'!G16</f>
        <v>388.08966800000007</v>
      </c>
      <c r="H16" s="12">
        <f>'C6'!H16-'C5'!H16</f>
        <v>246.19829999999993</v>
      </c>
      <c r="I16" s="12">
        <f>'C6'!I16-'C5'!I16</f>
        <v>217.66891100000004</v>
      </c>
      <c r="J16" s="12">
        <f>'C6'!J16-'C5'!J16</f>
        <v>199.48230499999994</v>
      </c>
      <c r="K16" s="12">
        <f>'C6'!K16-'C5'!K16</f>
        <v>151.443828</v>
      </c>
      <c r="L16" s="12">
        <f>'C6'!L16-'C5'!L16</f>
        <v>117.89809500000001</v>
      </c>
      <c r="M16" s="12">
        <f>'C6'!M16-'C5'!M16</f>
        <v>-31.47788600000024</v>
      </c>
      <c r="N16" s="12">
        <f>'C6'!N16-'C5'!N16</f>
        <v>16.934257000000002</v>
      </c>
      <c r="O16" s="12">
        <f>'C6'!O16-'C5'!O16</f>
        <v>109.04652600000009</v>
      </c>
      <c r="P16" s="12">
        <f>'C6'!P16-'C5'!P16</f>
        <v>78.671741999999995</v>
      </c>
      <c r="Q16" s="12">
        <f>'C6'!Q16-'C5'!Q16</f>
        <v>141.72432800000013</v>
      </c>
      <c r="R16" s="12">
        <f>'C6'!R16-'C5'!R16</f>
        <v>-98.562927999999829</v>
      </c>
      <c r="S16" s="12">
        <f>'C6'!S16-'C5'!S16</f>
        <v>-231.31577400000015</v>
      </c>
      <c r="T16" s="12">
        <f>'C6'!T16-'C5'!T16</f>
        <v>-197.51862700000015</v>
      </c>
      <c r="U16" s="12">
        <f>'C6'!U16-'C5'!U16</f>
        <v>-226.44660400000021</v>
      </c>
      <c r="V16" s="12">
        <f>'C6'!V16-'C5'!V16</f>
        <v>-229.0804700000001</v>
      </c>
      <c r="W16" s="12">
        <f>'C6'!W16-'C5'!W16</f>
        <v>-52.252259999999978</v>
      </c>
      <c r="X16" s="12">
        <f>'C6'!X16-'C5'!X16</f>
        <v>-97.750051999999869</v>
      </c>
      <c r="Y16" s="12">
        <f>'C6'!Y16-'C5'!Y16</f>
        <v>-52.216480000000047</v>
      </c>
      <c r="Z16" s="12">
        <f>'C6'!Z16-'C5'!Z16</f>
        <v>-207.64142700000025</v>
      </c>
      <c r="AA16" s="12">
        <f>'C6'!AA16-'C5'!AA16</f>
        <v>-91.215973000000076</v>
      </c>
      <c r="AB16" s="12">
        <f>'C6'!AB16-'C5'!AB16</f>
        <v>28.228388999999879</v>
      </c>
      <c r="AC16" s="12">
        <f>'C6'!AC16-'C5'!AC16</f>
        <v>-68.1989030000002</v>
      </c>
      <c r="AD16" s="12">
        <f>'C6'!AD16-'C5'!AD16</f>
        <v>-1025.1153259999996</v>
      </c>
      <c r="AE16" s="12">
        <f>'C6'!AE16-'C5'!AE16</f>
        <v>-37.625719000006939</v>
      </c>
    </row>
    <row r="17" spans="1:32">
      <c r="A17" s="7"/>
      <c r="B17" s="8" t="s">
        <v>197</v>
      </c>
      <c r="C17" s="12">
        <f>'C6'!C17-'C5'!C17</f>
        <v>10.583680999999984</v>
      </c>
      <c r="D17" s="12">
        <f>'C6'!D17-'C5'!D17</f>
        <v>11.903106999999984</v>
      </c>
      <c r="E17" s="12">
        <f>'C6'!E17-'C5'!E17</f>
        <v>7.4310609999999784</v>
      </c>
      <c r="F17" s="12">
        <f>'C6'!F17-'C5'!F17</f>
        <v>15.792206</v>
      </c>
      <c r="G17" s="12">
        <f>'C6'!G17-'C5'!G17</f>
        <v>24.282957000000003</v>
      </c>
      <c r="H17" s="12">
        <f>'C6'!H17-'C5'!H17</f>
        <v>1.4865139999999926</v>
      </c>
      <c r="I17" s="12">
        <f>'C6'!I17-'C5'!I17</f>
        <v>16.732822999999996</v>
      </c>
      <c r="J17" s="12">
        <f>'C6'!J17-'C5'!J17</f>
        <v>7.5293319999999966</v>
      </c>
      <c r="K17" s="12">
        <f>'C6'!K17-'C5'!K17</f>
        <v>-9.970201000000003</v>
      </c>
      <c r="L17" s="12">
        <f>'C6'!L17-'C5'!L17</f>
        <v>-90.98153399999994</v>
      </c>
      <c r="M17" s="12">
        <f>'C6'!M17-'C5'!M17</f>
        <v>-105.89042300000004</v>
      </c>
      <c r="N17" s="12">
        <f>'C6'!N17-'C5'!N17</f>
        <v>-77.510007000000016</v>
      </c>
      <c r="O17" s="12">
        <f>'C6'!O17-'C5'!O17</f>
        <v>-60.761681000000038</v>
      </c>
      <c r="P17" s="12">
        <f>'C6'!P17-'C5'!P17</f>
        <v>-30.731079999999935</v>
      </c>
      <c r="Q17" s="12">
        <f>'C6'!Q17-'C5'!Q17</f>
        <v>-15.435379000000012</v>
      </c>
      <c r="R17" s="12">
        <f>'C6'!R17-'C5'!R17</f>
        <v>-102.74994300000006</v>
      </c>
      <c r="S17" s="12">
        <f>'C6'!S17-'C5'!S17</f>
        <v>-38.390958999999981</v>
      </c>
      <c r="T17" s="12">
        <f>'C6'!T17-'C5'!T17</f>
        <v>27.885231000000005</v>
      </c>
      <c r="U17" s="12">
        <f>'C6'!U17-'C5'!U17</f>
        <v>118.45239499999991</v>
      </c>
      <c r="V17" s="12">
        <f>'C6'!V17-'C5'!V17</f>
        <v>71.206625999999972</v>
      </c>
      <c r="W17" s="12">
        <f>'C6'!W17-'C5'!W17</f>
        <v>162.73097899999985</v>
      </c>
      <c r="X17" s="12">
        <f>'C6'!X17-'C5'!X17</f>
        <v>148.82549699999996</v>
      </c>
      <c r="Y17" s="12">
        <f>'C6'!Y17-'C5'!Y17</f>
        <v>58.675893999999801</v>
      </c>
      <c r="Z17" s="12">
        <f>'C6'!Z17-'C5'!Z17</f>
        <v>16.420549999999935</v>
      </c>
      <c r="AA17" s="12">
        <f>'C6'!AA17-'C5'!AA17</f>
        <v>-2.9264379999998198</v>
      </c>
      <c r="AB17" s="12">
        <f>'C6'!AB17-'C5'!AB17</f>
        <v>62.719622999999928</v>
      </c>
      <c r="AC17" s="12">
        <f>'C6'!AC17-'C5'!AC17</f>
        <v>90.34285600000004</v>
      </c>
      <c r="AD17" s="12">
        <f>'C6'!AD17-'C5'!AD17</f>
        <v>-196.28703799999991</v>
      </c>
      <c r="AE17" s="12">
        <f>'C6'!AE17-'C5'!AE17</f>
        <v>121.3666489999996</v>
      </c>
    </row>
    <row r="18" spans="1:32">
      <c r="A18" s="7"/>
      <c r="B18" s="8" t="s">
        <v>198</v>
      </c>
      <c r="C18" s="12">
        <f>'C6'!C18-'C5'!C18</f>
        <v>40.652514000000004</v>
      </c>
      <c r="D18" s="12">
        <f>'C6'!D18-'C5'!D18</f>
        <v>33.075708999999996</v>
      </c>
      <c r="E18" s="12">
        <f>'C6'!E18-'C5'!E18</f>
        <v>29.268553999999998</v>
      </c>
      <c r="F18" s="12">
        <f>'C6'!F18-'C5'!F18</f>
        <v>35.603886999999993</v>
      </c>
      <c r="G18" s="12">
        <f>'C6'!G18-'C5'!G18</f>
        <v>89.367779999999996</v>
      </c>
      <c r="H18" s="12">
        <f>'C6'!H18-'C5'!H18</f>
        <v>56.101899000000003</v>
      </c>
      <c r="I18" s="12">
        <f>'C6'!I18-'C5'!I18</f>
        <v>41.458780999999988</v>
      </c>
      <c r="J18" s="12">
        <f>'C6'!J18-'C5'!J18</f>
        <v>38.530032000000006</v>
      </c>
      <c r="K18" s="12">
        <f>'C6'!K18-'C5'!K18</f>
        <v>45.481794000000015</v>
      </c>
      <c r="L18" s="12">
        <f>'C6'!L18-'C5'!L18</f>
        <v>80.861584000000022</v>
      </c>
      <c r="M18" s="12">
        <f>'C6'!M18-'C5'!M18</f>
        <v>62.201292000000002</v>
      </c>
      <c r="N18" s="12">
        <f>'C6'!N18-'C5'!N18</f>
        <v>76.454232000000033</v>
      </c>
      <c r="O18" s="12">
        <f>'C6'!O18-'C5'!O18</f>
        <v>117.98427200000003</v>
      </c>
      <c r="P18" s="12">
        <f>'C6'!P18-'C5'!P18</f>
        <v>74.094211999999999</v>
      </c>
      <c r="Q18" s="12">
        <f>'C6'!Q18-'C5'!Q18</f>
        <v>96.762377000000043</v>
      </c>
      <c r="R18" s="12">
        <f>'C6'!R18-'C5'!R18</f>
        <v>94.240193000000019</v>
      </c>
      <c r="S18" s="12">
        <f>'C6'!S18-'C5'!S18</f>
        <v>85.839011000000056</v>
      </c>
      <c r="T18" s="12">
        <f>'C6'!T18-'C5'!T18</f>
        <v>96.983376000000021</v>
      </c>
      <c r="U18" s="12">
        <f>'C6'!U18-'C5'!U18</f>
        <v>97.122009999999975</v>
      </c>
      <c r="V18" s="12">
        <f>'C6'!V18-'C5'!V18</f>
        <v>69.732697000000002</v>
      </c>
      <c r="W18" s="12">
        <f>'C6'!W18-'C5'!W18</f>
        <v>85.935259999999985</v>
      </c>
      <c r="X18" s="12">
        <f>'C6'!X18-'C5'!X18</f>
        <v>98.086378999999965</v>
      </c>
      <c r="Y18" s="12">
        <f>'C6'!Y18-'C5'!Y18</f>
        <v>87.162830999999983</v>
      </c>
      <c r="Z18" s="12">
        <f>'C6'!Z18-'C5'!Z18</f>
        <v>77.942444999999964</v>
      </c>
      <c r="AA18" s="12">
        <f>'C6'!AA18-'C5'!AA18</f>
        <v>82.46750099999997</v>
      </c>
      <c r="AB18" s="12">
        <f>'C6'!AB18-'C5'!AB18</f>
        <v>84.378485000000012</v>
      </c>
      <c r="AC18" s="12">
        <f>'C6'!AC18-'C5'!AC18</f>
        <v>146.061398</v>
      </c>
      <c r="AD18" s="12">
        <f>'C6'!AD18-'C5'!AD18</f>
        <v>37.240821000000018</v>
      </c>
      <c r="AE18" s="12">
        <f>'C6'!AE18-'C5'!AE18</f>
        <v>2061.0913260000002</v>
      </c>
    </row>
    <row r="19" spans="1:32">
      <c r="A19" s="7"/>
      <c r="B19" s="8" t="s">
        <v>199</v>
      </c>
      <c r="C19" s="12">
        <f>'C6'!C19-'C5'!C19</f>
        <v>67.731836000000015</v>
      </c>
      <c r="D19" s="12">
        <f>'C6'!D19-'C5'!D19</f>
        <v>49.994495000000008</v>
      </c>
      <c r="E19" s="12">
        <f>'C6'!E19-'C5'!E19</f>
        <v>58.093569000000002</v>
      </c>
      <c r="F19" s="12">
        <f>'C6'!F19-'C5'!F19</f>
        <v>68.847797000000014</v>
      </c>
      <c r="G19" s="12">
        <f>'C6'!G19-'C5'!G19</f>
        <v>128.42930800000002</v>
      </c>
      <c r="H19" s="12">
        <f>'C6'!H19-'C5'!H19</f>
        <v>100.85071599999996</v>
      </c>
      <c r="I19" s="12">
        <f>'C6'!I19-'C5'!I19</f>
        <v>68.624208000000024</v>
      </c>
      <c r="J19" s="12">
        <f>'C6'!J19-'C5'!J19</f>
        <v>110.16043199999999</v>
      </c>
      <c r="K19" s="12">
        <f>'C6'!K19-'C5'!K19</f>
        <v>109.56828199999998</v>
      </c>
      <c r="L19" s="12">
        <f>'C6'!L19-'C5'!L19</f>
        <v>142.40654299999994</v>
      </c>
      <c r="M19" s="12">
        <f>'C6'!M19-'C5'!M19</f>
        <v>146.56699899999995</v>
      </c>
      <c r="N19" s="12">
        <f>'C6'!N19-'C5'!N19</f>
        <v>187.340901</v>
      </c>
      <c r="O19" s="12">
        <f>'C6'!O19-'C5'!O19</f>
        <v>205.42050399999997</v>
      </c>
      <c r="P19" s="12">
        <f>'C6'!P19-'C5'!P19</f>
        <v>161.15666899999999</v>
      </c>
      <c r="Q19" s="12">
        <f>'C6'!Q19-'C5'!Q19</f>
        <v>176.02293600000002</v>
      </c>
      <c r="R19" s="12">
        <f>'C6'!R19-'C5'!R19</f>
        <v>226.809438</v>
      </c>
      <c r="S19" s="12">
        <f>'C6'!S19-'C5'!S19</f>
        <v>215.57789699999998</v>
      </c>
      <c r="T19" s="12">
        <f>'C6'!T19-'C5'!T19</f>
        <v>232.86890199999999</v>
      </c>
      <c r="U19" s="12">
        <f>'C6'!U19-'C5'!U19</f>
        <v>242.32801100000006</v>
      </c>
      <c r="V19" s="12">
        <f>'C6'!V19-'C5'!V19</f>
        <v>216.14994099999993</v>
      </c>
      <c r="W19" s="12">
        <f>'C6'!W19-'C5'!W19</f>
        <v>291.60448400000001</v>
      </c>
      <c r="X19" s="12">
        <f>'C6'!X19-'C5'!X19</f>
        <v>242.98688899999996</v>
      </c>
      <c r="Y19" s="12">
        <f>'C6'!Y19-'C5'!Y19</f>
        <v>298.50618499999996</v>
      </c>
      <c r="Z19" s="12">
        <f>'C6'!Z19-'C5'!Z19</f>
        <v>229.105572</v>
      </c>
      <c r="AA19" s="12">
        <f>'C6'!AA19-'C5'!AA19</f>
        <v>172.947227</v>
      </c>
      <c r="AB19" s="12">
        <f>'C6'!AB19-'C5'!AB19</f>
        <v>161.76901899999999</v>
      </c>
      <c r="AC19" s="12">
        <f>'C6'!AC19-'C5'!AC19</f>
        <v>244.61512299999998</v>
      </c>
      <c r="AD19" s="12">
        <f>'C6'!AD19-'C5'!AD19</f>
        <v>189.18252200000009</v>
      </c>
      <c r="AE19" s="12">
        <f>'C6'!AE19-'C5'!AE19</f>
        <v>4745.6664049999999</v>
      </c>
    </row>
    <row r="20" spans="1:32">
      <c r="A20" s="7"/>
      <c r="B20" s="8" t="s">
        <v>200</v>
      </c>
      <c r="C20" s="12">
        <f>'C6'!C20-'C5'!C20</f>
        <v>29.874917</v>
      </c>
      <c r="D20" s="12">
        <f>'C6'!D20-'C5'!D20</f>
        <v>27.786663999999995</v>
      </c>
      <c r="E20" s="12">
        <f>'C6'!E20-'C5'!E20</f>
        <v>38.90693600000003</v>
      </c>
      <c r="F20" s="12">
        <f>'C6'!F20-'C5'!F20</f>
        <v>39.00638800000003</v>
      </c>
      <c r="G20" s="12">
        <f>'C6'!G20-'C5'!G20</f>
        <v>28.413894000000006</v>
      </c>
      <c r="H20" s="12">
        <f>'C6'!H20-'C5'!H20</f>
        <v>-4.9324819999999931</v>
      </c>
      <c r="I20" s="12">
        <f>'C6'!I20-'C5'!I20</f>
        <v>7.1049399999999991</v>
      </c>
      <c r="J20" s="12">
        <f>'C6'!J20-'C5'!J20</f>
        <v>-17.150697999999998</v>
      </c>
      <c r="K20" s="12">
        <f>'C6'!K20-'C5'!K20</f>
        <v>-40.503367000000011</v>
      </c>
      <c r="L20" s="12">
        <f>'C6'!L20-'C5'!L20</f>
        <v>-48.563620999999969</v>
      </c>
      <c r="M20" s="12">
        <f>'C6'!M20-'C5'!M20</f>
        <v>-107.9183460000001</v>
      </c>
      <c r="N20" s="12">
        <f>'C6'!N20-'C5'!N20</f>
        <v>-158.66653700000006</v>
      </c>
      <c r="O20" s="12">
        <f>'C6'!O20-'C5'!O20</f>
        <v>-124.04368700000003</v>
      </c>
      <c r="P20" s="12">
        <f>'C6'!P20-'C5'!P20</f>
        <v>-96.939379000000088</v>
      </c>
      <c r="Q20" s="12">
        <f>'C6'!Q20-'C5'!Q20</f>
        <v>-122.05751700000005</v>
      </c>
      <c r="R20" s="12">
        <f>'C6'!R20-'C5'!R20</f>
        <v>-237.48671999999993</v>
      </c>
      <c r="S20" s="12">
        <f>'C6'!S20-'C5'!S20</f>
        <v>-325.2255419999999</v>
      </c>
      <c r="T20" s="12">
        <f>'C6'!T20-'C5'!T20</f>
        <v>-380.60750600000011</v>
      </c>
      <c r="U20" s="12">
        <f>'C6'!U20-'C5'!U20</f>
        <v>-436.80010599999991</v>
      </c>
      <c r="V20" s="12">
        <f>'C6'!V20-'C5'!V20</f>
        <v>-383.77358000000004</v>
      </c>
      <c r="W20" s="12">
        <f>'C6'!W20-'C5'!W20</f>
        <v>-396.25874599999992</v>
      </c>
      <c r="X20" s="12">
        <f>'C6'!X20-'C5'!X20</f>
        <v>-334.44659499999983</v>
      </c>
      <c r="Y20" s="12">
        <f>'C6'!Y20-'C5'!Y20</f>
        <v>-288.06176799999974</v>
      </c>
      <c r="Z20" s="12">
        <f>'C6'!Z20-'C5'!Z20</f>
        <v>-333.17671300000001</v>
      </c>
      <c r="AA20" s="12">
        <f>'C6'!AA20-'C5'!AA20</f>
        <v>-190.565787</v>
      </c>
      <c r="AB20" s="12">
        <f>'C6'!AB20-'C5'!AB20</f>
        <v>-193.51064100000005</v>
      </c>
      <c r="AC20" s="12">
        <f>'C6'!AC20-'C5'!AC20</f>
        <v>-431.85249600000009</v>
      </c>
      <c r="AD20" s="12">
        <f>'C6'!AD20-'C5'!AD20</f>
        <v>-665.02444400000013</v>
      </c>
      <c r="AE20" s="12">
        <f>'C6'!AE20-'C5'!AE20</f>
        <v>-5146.4725389999994</v>
      </c>
    </row>
    <row r="21" spans="1:32">
      <c r="A21" s="7"/>
      <c r="B21" s="8" t="s">
        <v>201</v>
      </c>
      <c r="C21" s="12">
        <f>'C6'!C21-'C5'!C21</f>
        <v>10.705865999999997</v>
      </c>
      <c r="D21" s="12">
        <f>'C6'!D21-'C5'!D21</f>
        <v>13.109773000000008</v>
      </c>
      <c r="E21" s="12">
        <f>'C6'!E21-'C5'!E21</f>
        <v>19.091518000000001</v>
      </c>
      <c r="F21" s="12">
        <f>'C6'!F21-'C5'!F21</f>
        <v>20.537619999999997</v>
      </c>
      <c r="G21" s="12">
        <f>'C6'!G21-'C5'!G21</f>
        <v>27.225948999999996</v>
      </c>
      <c r="H21" s="12">
        <f>'C6'!H21-'C5'!H21</f>
        <v>21.743198000000003</v>
      </c>
      <c r="I21" s="12">
        <f>'C6'!I21-'C5'!I21</f>
        <v>18.821740999999999</v>
      </c>
      <c r="J21" s="12">
        <f>'C6'!J21-'C5'!J21</f>
        <v>17.876265999999998</v>
      </c>
      <c r="K21" s="12">
        <f>'C6'!K21-'C5'!K21</f>
        <v>-0.61920599999999837</v>
      </c>
      <c r="L21" s="12">
        <f>'C6'!L21-'C5'!L21</f>
        <v>-19.610135000000014</v>
      </c>
      <c r="M21" s="12">
        <f>'C6'!M21-'C5'!M21</f>
        <v>-85.452206000000004</v>
      </c>
      <c r="N21" s="12">
        <f>'C6'!N21-'C5'!N21</f>
        <v>-81.545608999999999</v>
      </c>
      <c r="O21" s="12">
        <f>'C6'!O21-'C5'!O21</f>
        <v>-124.60086500000004</v>
      </c>
      <c r="P21" s="12">
        <f>'C6'!P21-'C5'!P21</f>
        <v>-143.69305400000002</v>
      </c>
      <c r="Q21" s="12">
        <f>'C6'!Q21-'C5'!Q21</f>
        <v>-129.125955</v>
      </c>
      <c r="R21" s="12">
        <f>'C6'!R21-'C5'!R21</f>
        <v>-245.07274999999993</v>
      </c>
      <c r="S21" s="12">
        <f>'C6'!S21-'C5'!S21</f>
        <v>-327.98977000000008</v>
      </c>
      <c r="T21" s="12">
        <f>'C6'!T21-'C5'!T21</f>
        <v>-371.54232000000002</v>
      </c>
      <c r="U21" s="12">
        <f>'C6'!U21-'C5'!U21</f>
        <v>-441.84973099999996</v>
      </c>
      <c r="V21" s="12">
        <f>'C6'!V21-'C5'!V21</f>
        <v>-445.90478900000005</v>
      </c>
      <c r="W21" s="12">
        <f>'C6'!W21-'C5'!W21</f>
        <v>-456.15566000000007</v>
      </c>
      <c r="X21" s="12">
        <f>'C6'!X21-'C5'!X21</f>
        <v>-509.01534299999992</v>
      </c>
      <c r="Y21" s="12">
        <f>'C6'!Y21-'C5'!Y21</f>
        <v>-465.63243700000004</v>
      </c>
      <c r="Z21" s="12">
        <f>'C6'!Z21-'C5'!Z21</f>
        <v>-470.80856799999998</v>
      </c>
      <c r="AA21" s="12">
        <f>'C6'!AA21-'C5'!AA21</f>
        <v>-403.81490500000001</v>
      </c>
      <c r="AB21" s="12">
        <f>'C6'!AB21-'C5'!AB21</f>
        <v>-248.98530599999995</v>
      </c>
      <c r="AC21" s="12">
        <f>'C6'!AC21-'C5'!AC21</f>
        <v>-389.01242000000002</v>
      </c>
      <c r="AD21" s="12">
        <f>'C6'!AD21-'C5'!AD21</f>
        <v>-593.49956499999985</v>
      </c>
      <c r="AE21" s="12">
        <f>'C6'!AE21-'C5'!AE21</f>
        <v>-5804.8186630000018</v>
      </c>
    </row>
    <row r="22" spans="1:32">
      <c r="A22" s="7"/>
      <c r="B22" s="8" t="s">
        <v>207</v>
      </c>
      <c r="C22" s="12">
        <f>'C6'!C22-'C5'!C22</f>
        <v>47.975855999999986</v>
      </c>
      <c r="D22" s="12">
        <f>'C6'!D22-'C5'!D22</f>
        <v>52.698014999999984</v>
      </c>
      <c r="E22" s="12">
        <f>'C6'!E22-'C5'!E22</f>
        <v>64.67944399999999</v>
      </c>
      <c r="F22" s="12">
        <f>'C6'!F22-'C5'!F22</f>
        <v>82.429229000000035</v>
      </c>
      <c r="G22" s="12">
        <f>'C6'!G22-'C5'!G22</f>
        <v>90.369779999999992</v>
      </c>
      <c r="H22" s="12">
        <f>'C6'!H22-'C5'!H22</f>
        <v>70.948454999999967</v>
      </c>
      <c r="I22" s="12">
        <f>'C6'!I22-'C5'!I22</f>
        <v>64.926418000000012</v>
      </c>
      <c r="J22" s="12">
        <f>'C6'!J22-'C5'!J22</f>
        <v>42.536940999999999</v>
      </c>
      <c r="K22" s="12">
        <f>'C6'!K22-'C5'!K22</f>
        <v>47.486525999999998</v>
      </c>
      <c r="L22" s="12">
        <f>'C6'!L22-'C5'!L22</f>
        <v>53.785258000000006</v>
      </c>
      <c r="M22" s="12">
        <f>'C6'!M22-'C5'!M22</f>
        <v>59.01479800000002</v>
      </c>
      <c r="N22" s="12">
        <f>'C6'!N22-'C5'!N22</f>
        <v>70.861277000000015</v>
      </c>
      <c r="O22" s="12">
        <f>'C6'!O22-'C5'!O22</f>
        <v>95.047983000000031</v>
      </c>
      <c r="P22" s="12">
        <f>'C6'!P22-'C5'!P22</f>
        <v>114.78437400000006</v>
      </c>
      <c r="Q22" s="12">
        <f>'C6'!Q22-'C5'!Q22</f>
        <v>135.55786599999999</v>
      </c>
      <c r="R22" s="12">
        <f>'C6'!R22-'C5'!R22</f>
        <v>165.69685400000006</v>
      </c>
      <c r="S22" s="12">
        <f>'C6'!S22-'C5'!S22</f>
        <v>158.87358900000001</v>
      </c>
      <c r="T22" s="12">
        <f>'C6'!T22-'C5'!T22</f>
        <v>196.89369000000002</v>
      </c>
      <c r="U22" s="12">
        <f>'C6'!U22-'C5'!U22</f>
        <v>194.30081700000002</v>
      </c>
      <c r="V22" s="12">
        <f>'C6'!V22-'C5'!V22</f>
        <v>243.50863500000006</v>
      </c>
      <c r="W22" s="12">
        <f>'C6'!W22-'C5'!W22</f>
        <v>259.89142300000003</v>
      </c>
      <c r="X22" s="12">
        <f>'C6'!X22-'C5'!X22</f>
        <v>255.81312100000005</v>
      </c>
      <c r="Y22" s="12">
        <f>'C6'!Y22-'C5'!Y22</f>
        <v>257.13281500000005</v>
      </c>
      <c r="Z22" s="12">
        <f>'C6'!Z22-'C5'!Z22</f>
        <v>272.87528700000001</v>
      </c>
      <c r="AA22" s="12">
        <f>'C6'!AA22-'C5'!AA22</f>
        <v>250.67642900000001</v>
      </c>
      <c r="AB22" s="12">
        <f>'C6'!AB22-'C5'!AB22</f>
        <v>161.85720899999993</v>
      </c>
      <c r="AC22" s="12">
        <f>'C6'!AC22-'C5'!AC22</f>
        <v>271.646636</v>
      </c>
      <c r="AD22" s="12">
        <f>'C6'!AD22-'C5'!AD22</f>
        <v>203.272378</v>
      </c>
      <c r="AE22" s="12">
        <f>'C6'!AE22-'C5'!AE22</f>
        <v>3985.5411030000005</v>
      </c>
    </row>
    <row r="23" spans="1:32">
      <c r="A23" s="7"/>
      <c r="B23" s="8" t="s">
        <v>10</v>
      </c>
      <c r="C23" s="12">
        <f>'C6'!C23-'C5'!C23</f>
        <v>-6789.267949999994</v>
      </c>
      <c r="D23" s="12">
        <f>'C6'!D23-'C5'!D23</f>
        <v>-5522.2408710000018</v>
      </c>
      <c r="E23" s="12">
        <f>'C6'!E23-'C5'!E23</f>
        <v>465.80727100001241</v>
      </c>
      <c r="F23" s="12">
        <f>'C6'!F23-'C5'!F23</f>
        <v>-1459.8822759999748</v>
      </c>
      <c r="G23" s="12">
        <f>'C6'!G23-'C5'!G23</f>
        <v>-5651.4741680000006</v>
      </c>
      <c r="H23" s="12">
        <f>'C6'!H23-'C5'!H23</f>
        <v>-10498.06891099998</v>
      </c>
      <c r="I23" s="12">
        <f>'C6'!I23-'C5'!I23</f>
        <v>-13908.067234999995</v>
      </c>
      <c r="J23" s="12">
        <f>'C6'!J23-'C5'!J23</f>
        <v>-21010.790373000003</v>
      </c>
      <c r="K23" s="12">
        <f>'C6'!K23-'C5'!K23</f>
        <v>-29897.435642000026</v>
      </c>
      <c r="L23" s="12">
        <f>'C6'!L23-'C5'!L23</f>
        <v>-39075.326681000028</v>
      </c>
      <c r="M23" s="12">
        <f>'C6'!M23-'C5'!M23</f>
        <v>-47841.493332000027</v>
      </c>
      <c r="N23" s="12">
        <f>'C6'!N23-'C5'!N23</f>
        <v>-48957.285502000013</v>
      </c>
      <c r="O23" s="12">
        <f>'C6'!O23-'C5'!O23</f>
        <v>-55289.65721499997</v>
      </c>
      <c r="P23" s="12">
        <f>'C6'!P23-'C5'!P23</f>
        <v>-53235.120219999983</v>
      </c>
      <c r="Q23" s="12">
        <f>'C6'!Q23-'C5'!Q23</f>
        <v>-45784.877455999995</v>
      </c>
      <c r="R23" s="12">
        <f>'C6'!R23-'C5'!R23</f>
        <v>-58805.920913000024</v>
      </c>
      <c r="S23" s="12">
        <f>'C6'!S23-'C5'!S23</f>
        <v>-74804.03370700001</v>
      </c>
      <c r="T23" s="12">
        <f>'C6'!T23-'C5'!T23</f>
        <v>-87655.942381000001</v>
      </c>
      <c r="U23" s="12">
        <f>'C6'!U23-'C5'!U23</f>
        <v>-90984.050620000024</v>
      </c>
      <c r="V23" s="12">
        <f>'C6'!V23-'C5'!V23</f>
        <v>-103019.53641500001</v>
      </c>
      <c r="W23" s="12">
        <f>'C6'!W23-'C5'!W23</f>
        <v>-101867.80142999995</v>
      </c>
      <c r="X23" s="12">
        <f>'C6'!X23-'C5'!X23</f>
        <v>-94720.895394000036</v>
      </c>
      <c r="Y23" s="12">
        <f>'C6'!Y23-'C5'!Y23</f>
        <v>-104389.37295999998</v>
      </c>
      <c r="Z23" s="12">
        <f>'C6'!Z23-'C5'!Z23</f>
        <v>-109099.030597</v>
      </c>
      <c r="AA23" s="12">
        <f>'C6'!AA23-'C5'!AA23</f>
        <v>-101284.350828</v>
      </c>
      <c r="AB23" s="12">
        <f>'C6'!AB23-'C5'!AB23</f>
        <v>-96939.746286999987</v>
      </c>
      <c r="AC23" s="12">
        <f>'C6'!AC23-'C5'!AC23</f>
        <v>-130304.05233400004</v>
      </c>
      <c r="AD23" s="12">
        <f>'C6'!AD23-'C5'!AD23</f>
        <v>-94208.518790000016</v>
      </c>
      <c r="AE23" s="12">
        <f>'C6'!AE23-'C5'!AE23</f>
        <v>-1632538.433217</v>
      </c>
    </row>
    <row r="24" spans="1:32">
      <c r="A24" s="7"/>
      <c r="B24" s="8" t="s">
        <v>11</v>
      </c>
      <c r="C24" s="12">
        <f>'C6'!C24-'C5'!C24</f>
        <v>1166.1981659999656</v>
      </c>
      <c r="D24" s="12">
        <f>'C6'!D24-'C5'!D24</f>
        <v>1259.4297260000094</v>
      </c>
      <c r="E24" s="12">
        <f>'C6'!E24-'C5'!E24</f>
        <v>1072.3058119999841</v>
      </c>
      <c r="F24" s="12">
        <f>'C6'!F24-'C5'!F24</f>
        <v>-477.03974700000981</v>
      </c>
      <c r="G24" s="12">
        <f>'C6'!G24-'C5'!G24</f>
        <v>-1581.3285029999679</v>
      </c>
      <c r="H24" s="12">
        <f>'C6'!H24-'C5'!H24</f>
        <v>-2334.9142420000135</v>
      </c>
      <c r="I24" s="12">
        <f>'C6'!I24-'C5'!I24</f>
        <v>-2607.0482110000157</v>
      </c>
      <c r="J24" s="12">
        <f>'C6'!J24-'C5'!J24</f>
        <v>-4849.2757239999992</v>
      </c>
      <c r="K24" s="12">
        <f>'C6'!K24-'C5'!K24</f>
        <v>-6196.5272210000039</v>
      </c>
      <c r="L24" s="12">
        <f>'C6'!L24-'C5'!L24</f>
        <v>-7383.6622619999762</v>
      </c>
      <c r="M24" s="12">
        <f>'C6'!M24-'C5'!M24</f>
        <v>-9088.2849599999317</v>
      </c>
      <c r="N24" s="12">
        <f>'C6'!N24-'C5'!N24</f>
        <v>-9017.1379499999603</v>
      </c>
      <c r="O24" s="12">
        <f>'C6'!O24-'C5'!O24</f>
        <v>-9168.0031119999912</v>
      </c>
      <c r="P24" s="12">
        <f>'C6'!P24-'C5'!P24</f>
        <v>-7645.5428589999938</v>
      </c>
      <c r="Q24" s="12">
        <f>'C6'!Q24-'C5'!Q24</f>
        <v>-5970.3588739999905</v>
      </c>
      <c r="R24" s="12">
        <f>'C6'!R24-'C5'!R24</f>
        <v>-10138.792479999975</v>
      </c>
      <c r="S24" s="12">
        <f>'C6'!S24-'C5'!S24</f>
        <v>-8464.7066969999432</v>
      </c>
      <c r="T24" s="12">
        <f>'C6'!T24-'C5'!T24</f>
        <v>-6148.696311000007</v>
      </c>
      <c r="U24" s="12">
        <f>'C6'!U24-'C5'!U24</f>
        <v>-6268.5962279999658</v>
      </c>
      <c r="V24" s="12">
        <f>'C6'!V24-'C5'!V24</f>
        <v>-7305.9707849998522</v>
      </c>
      <c r="W24" s="12">
        <f>'C6'!W24-'C5'!W24</f>
        <v>-13885.662082000039</v>
      </c>
      <c r="X24" s="12">
        <f>'C6'!X24-'C5'!X24</f>
        <v>-17251.278665999896</v>
      </c>
      <c r="Y24" s="12">
        <f>'C6'!Y24-'C5'!Y24</f>
        <v>-8799.5010880000773</v>
      </c>
      <c r="Z24" s="12">
        <f>'C6'!Z24-'C5'!Z24</f>
        <v>-11115.607334999964</v>
      </c>
      <c r="AA24" s="12">
        <f>'C6'!AA24-'C5'!AA24</f>
        <v>-21527.609984999915</v>
      </c>
      <c r="AB24" s="12">
        <f>'C6'!AB24-'C5'!AB24</f>
        <v>-19340.040122999999</v>
      </c>
      <c r="AC24" s="12">
        <f>'C6'!AC24-'C5'!AC24</f>
        <v>-27035.236982999995</v>
      </c>
      <c r="AD24" s="12">
        <f>'C6'!AD24-'C5'!AD24</f>
        <v>-28508.804732999983</v>
      </c>
      <c r="AE24" s="12">
        <f>'C6'!AE24-'C5'!AE24</f>
        <v>-248611.69345699949</v>
      </c>
    </row>
    <row r="25" spans="1:32">
      <c r="A25" s="7"/>
      <c r="B25" s="8" t="s">
        <v>12</v>
      </c>
      <c r="C25" s="12">
        <f>'C6'!C25-'C5'!C25</f>
        <v>-5623.0697840000284</v>
      </c>
      <c r="D25" s="12">
        <f>'C6'!D25-'C5'!D25</f>
        <v>-4262.8111449999924</v>
      </c>
      <c r="E25" s="12">
        <f>'C6'!E25-'C5'!E25</f>
        <v>1538.1130829999965</v>
      </c>
      <c r="F25" s="12">
        <f>'C6'!F25-'C5'!F25</f>
        <v>-1936.9220229999846</v>
      </c>
      <c r="G25" s="12">
        <f>'C6'!G25-'C5'!G25</f>
        <v>-7232.8026709999685</v>
      </c>
      <c r="H25" s="12">
        <f>'C6'!H25-'C5'!H25</f>
        <v>-12832.983152999994</v>
      </c>
      <c r="I25" s="12">
        <f>'C6'!I25-'C5'!I25</f>
        <v>-16515.115446000011</v>
      </c>
      <c r="J25" s="12">
        <f>'C6'!J25-'C5'!J25</f>
        <v>-25860.066097000003</v>
      </c>
      <c r="K25" s="12">
        <f>'C6'!K25-'C5'!K25</f>
        <v>-36093.96286300003</v>
      </c>
      <c r="L25" s="12">
        <f>'C6'!L25-'C5'!L25</f>
        <v>-46458.988943000004</v>
      </c>
      <c r="M25" s="12">
        <f>'C6'!M25-'C5'!M25</f>
        <v>-56929.778291999959</v>
      </c>
      <c r="N25" s="12">
        <f>'C6'!N25-'C5'!N25</f>
        <v>-57974.423451999974</v>
      </c>
      <c r="O25" s="12">
        <f>'C6'!O25-'C5'!O25</f>
        <v>-64457.660326999961</v>
      </c>
      <c r="P25" s="12">
        <f>'C6'!P25-'C5'!P25</f>
        <v>-60880.663078999976</v>
      </c>
      <c r="Q25" s="12">
        <f>'C6'!Q25-'C5'!Q25</f>
        <v>-51755.236329999985</v>
      </c>
      <c r="R25" s="12">
        <f>'C6'!R25-'C5'!R25</f>
        <v>-68944.713392999998</v>
      </c>
      <c r="S25" s="12">
        <f>'C6'!S25-'C5'!S25</f>
        <v>-83268.740403999953</v>
      </c>
      <c r="T25" s="12">
        <f>'C6'!T25-'C5'!T25</f>
        <v>-93804.638692000008</v>
      </c>
      <c r="U25" s="12">
        <f>'C6'!U25-'C5'!U25</f>
        <v>-97252.646847999989</v>
      </c>
      <c r="V25" s="12">
        <f>'C6'!V25-'C5'!V25</f>
        <v>-110325.50719999986</v>
      </c>
      <c r="W25" s="12">
        <f>'C6'!W25-'C5'!W25</f>
        <v>-115753.46351199999</v>
      </c>
      <c r="X25" s="12">
        <f>'C6'!X25-'C5'!X25</f>
        <v>-111972.17405999993</v>
      </c>
      <c r="Y25" s="12">
        <f>'C6'!Y25-'C5'!Y25</f>
        <v>-113188.87404800006</v>
      </c>
      <c r="Z25" s="12">
        <f>'C6'!Z25-'C5'!Z25</f>
        <v>-120214.63793199997</v>
      </c>
      <c r="AA25" s="12">
        <f>'C6'!AA25-'C5'!AA25</f>
        <v>-122811.96081299991</v>
      </c>
      <c r="AB25" s="12">
        <f>'C6'!AB25-'C5'!AB25</f>
        <v>-116279.78640999999</v>
      </c>
      <c r="AC25" s="12">
        <f>'C6'!AC25-'C5'!AC25</f>
        <v>-157339.28931700002</v>
      </c>
      <c r="AD25" s="12">
        <f>'C6'!AD25-'C5'!AD25</f>
        <v>-122717.323523</v>
      </c>
      <c r="AE25" s="12">
        <f>'C6'!AE25-'C5'!AE25</f>
        <v>-1881150.1266739997</v>
      </c>
    </row>
    <row r="26" spans="1:32" ht="14" thickBot="1">
      <c r="A26" s="31"/>
      <c r="B26" s="2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2" ht="14" thickTop="1">
      <c r="B27" s="99" t="s">
        <v>202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</row>
    <row r="28" spans="1:32">
      <c r="A28" s="7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2">
      <c r="A29" s="7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2">
      <c r="A30" s="5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2">
      <c r="A31" s="7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2">
      <c r="A32" s="7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</sheetData>
  <mergeCells count="4">
    <mergeCell ref="A2:AE2"/>
    <mergeCell ref="A4:AE4"/>
    <mergeCell ref="B7:AE7"/>
    <mergeCell ref="B27:AF27"/>
  </mergeCells>
  <hyperlinks>
    <hyperlink ref="A1" location="ÍNDICE!A1" display="I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AE193"/>
  <sheetViews>
    <sheetView showGridLines="0" zoomScaleNormal="100" zoomScalePageLayoutView="85" workbookViewId="0"/>
  </sheetViews>
  <sheetFormatPr baseColWidth="10" defaultColWidth="5.19921875" defaultRowHeight="13"/>
  <cols>
    <col min="1" max="1" width="8" style="22" customWidth="1"/>
    <col min="2" max="2" width="29" style="20" customWidth="1"/>
    <col min="3" max="31" width="9" style="20" customWidth="1"/>
    <col min="32" max="33" width="16.59765625" style="20" customWidth="1"/>
    <col min="34" max="16384" width="5.19921875" style="20"/>
  </cols>
  <sheetData>
    <row r="1" spans="1:31" s="2" customFormat="1">
      <c r="A1" s="1" t="s">
        <v>0</v>
      </c>
    </row>
    <row r="2" spans="1:31" s="2" customFormat="1">
      <c r="A2" s="96" t="s">
        <v>18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1" s="2" customFormat="1">
      <c r="A4" s="96" t="s">
        <v>208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s="2" customFormat="1" ht="14" thickBot="1">
      <c r="A7" s="5"/>
      <c r="B7" s="97" t="s">
        <v>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1" s="2" customFormat="1">
      <c r="A9" s="7">
        <v>1</v>
      </c>
      <c r="B9" s="8" t="s">
        <v>3</v>
      </c>
      <c r="C9" s="9">
        <f>IF('C5'!C9&gt;0,'C8'!C29/'C5'!C9*100,"--")</f>
        <v>0</v>
      </c>
      <c r="D9" s="9">
        <f>IF('C5'!D9&gt;0,'C8'!D29/'C5'!D9*100,"--")</f>
        <v>0</v>
      </c>
      <c r="E9" s="9">
        <f>IF('C5'!E9&gt;0,'C8'!E29/'C5'!E9*100,"--")</f>
        <v>0</v>
      </c>
      <c r="F9" s="9">
        <f>IF('C5'!F9&gt;0,'C8'!F29/'C5'!F9*100,"--")</f>
        <v>0</v>
      </c>
      <c r="G9" s="9">
        <f>IF('C5'!G9&gt;0,'C8'!G29/'C5'!G9*100,"--")</f>
        <v>0</v>
      </c>
      <c r="H9" s="9">
        <f>IF('C5'!H9&gt;0,'C8'!H29/'C5'!H9*100,"--")</f>
        <v>0</v>
      </c>
      <c r="I9" s="9">
        <f>IF('C5'!I9&gt;0,'C8'!I29/'C5'!I9*100,"--")</f>
        <v>0</v>
      </c>
      <c r="J9" s="9">
        <f>IF('C5'!J9&gt;0,'C8'!J29/'C5'!J9*100,"--")</f>
        <v>8.6077393347759379E-2</v>
      </c>
      <c r="K9" s="9">
        <f>IF('C5'!K9&gt;0,'C8'!K29/'C5'!K9*100,"--")</f>
        <v>0.11507226755892472</v>
      </c>
      <c r="L9" s="9">
        <f>IF('C5'!L9&gt;0,'C8'!L29/'C5'!L9*100,"--")</f>
        <v>0.10945034467081628</v>
      </c>
      <c r="M9" s="9">
        <f>IF('C5'!M9&gt;0,'C8'!M29/'C5'!M9*100,"--")</f>
        <v>0.10557645542957987</v>
      </c>
      <c r="N9" s="9">
        <f>IF('C5'!N9&gt;0,'C8'!N29/'C5'!N9*100,"--")</f>
        <v>7.9920089222227042E-2</v>
      </c>
      <c r="O9" s="9">
        <f>IF('C5'!O9&gt;0,'C8'!O29/'C5'!O9*100,"--")</f>
        <v>9.5427057065680304E-2</v>
      </c>
      <c r="P9" s="9">
        <f>IF('C5'!P9&gt;0,'C8'!P29/'C5'!P9*100,"--")</f>
        <v>0.13112834912295113</v>
      </c>
      <c r="Q9" s="9">
        <f>IF('C5'!Q9&gt;0,'C8'!Q29/'C5'!Q9*100,"--")</f>
        <v>0.1192818097689462</v>
      </c>
      <c r="R9" s="9">
        <f>IF('C5'!R9&gt;0,'C8'!R29/'C5'!R9*100,"--")</f>
        <v>0.10492173493329136</v>
      </c>
      <c r="S9" s="9">
        <f>IF('C5'!S9&gt;0,'C8'!S29/'C5'!S9*100,"--")</f>
        <v>0.11942977759202678</v>
      </c>
      <c r="T9" s="9">
        <f>IF('C5'!T9&gt;0,'C8'!T29/'C5'!T9*100,"--")</f>
        <v>0.1522484992663892</v>
      </c>
      <c r="U9" s="9">
        <f>IF('C5'!U9&gt;0,'C8'!U29/'C5'!U9*100,"--")</f>
        <v>0.12175314468537413</v>
      </c>
      <c r="V9" s="9">
        <f>IF('C5'!V9&gt;0,'C8'!V29/'C5'!V9*100,"--")</f>
        <v>0.15502840233471632</v>
      </c>
      <c r="W9" s="9">
        <f>IF('C5'!W9&gt;0,'C8'!W29/'C5'!W9*100,"--")</f>
        <v>0.1727982228163846</v>
      </c>
      <c r="X9" s="9">
        <f>IF('C5'!X9&gt;0,'C8'!X29/'C5'!X9*100,"--")</f>
        <v>0.17162732826942845</v>
      </c>
      <c r="Y9" s="9">
        <f>IF('C5'!Y9&gt;0,'C8'!Y29/'C5'!Y9*100,"--")</f>
        <v>0.14247839519884067</v>
      </c>
      <c r="Z9" s="9">
        <f>IF('C5'!Z9&gt;0,'C8'!Z29/'C5'!Z9*100,"--")</f>
        <v>0.16961373334913019</v>
      </c>
      <c r="AA9" s="9">
        <f>IF('C5'!AA9&gt;0,'C8'!AA29/'C5'!AA9*100,"--")</f>
        <v>0.19648886932341314</v>
      </c>
      <c r="AB9" s="9">
        <f>IF('C5'!AB9&gt;0,'C8'!AB29/'C5'!AB9*100,"--")</f>
        <v>0.33145483672676168</v>
      </c>
      <c r="AC9" s="9">
        <f>IF('C5'!AC9&gt;0,'C8'!AC29/'C5'!AC9*100,"--")</f>
        <v>0.3625603662423163</v>
      </c>
      <c r="AD9" s="9">
        <f>IF('C5'!AD9&gt;0,'C8'!AD29/'C5'!AD9*100,"--")</f>
        <v>0.52117391955649517</v>
      </c>
      <c r="AE9" s="9">
        <f>IF('C5'!AE9&gt;0,'C8'!AE29/'C5'!AE9*100,"--")</f>
        <v>0.12969426859187988</v>
      </c>
    </row>
    <row r="10" spans="1:31" s="2" customFormat="1">
      <c r="A10" s="7">
        <v>2</v>
      </c>
      <c r="B10" s="8" t="s">
        <v>6</v>
      </c>
      <c r="C10" s="9">
        <f>IF('C5'!C10&gt;0,'C8'!C30/'C5'!C10*100,"--")</f>
        <v>0</v>
      </c>
      <c r="D10" s="9">
        <f>IF('C5'!D10&gt;0,'C8'!D30/'C5'!D10*100,"--")</f>
        <v>0</v>
      </c>
      <c r="E10" s="9">
        <f>IF('C5'!E10&gt;0,'C8'!E30/'C5'!E10*100,"--")</f>
        <v>0</v>
      </c>
      <c r="F10" s="9">
        <f>IF('C5'!F10&gt;0,'C8'!F30/'C5'!F10*100,"--")</f>
        <v>0</v>
      </c>
      <c r="G10" s="9">
        <f>IF('C5'!G10&gt;0,'C8'!G30/'C5'!G10*100,"--")</f>
        <v>0</v>
      </c>
      <c r="H10" s="9">
        <f>IF('C5'!H10&gt;0,'C8'!H30/'C5'!H10*100,"--")</f>
        <v>0</v>
      </c>
      <c r="I10" s="9">
        <f>IF('C5'!I10&gt;0,'C8'!I30/'C5'!I10*100,"--")</f>
        <v>0</v>
      </c>
      <c r="J10" s="9">
        <f>IF('C5'!J10&gt;0,'C8'!J30/'C5'!J10*100,"--")</f>
        <v>1.3927781489925164</v>
      </c>
      <c r="K10" s="9">
        <f>IF('C5'!K10&gt;0,'C8'!K30/'C5'!K10*100,"--")</f>
        <v>1.2175654685804667</v>
      </c>
      <c r="L10" s="9">
        <f>IF('C5'!L10&gt;0,'C8'!L30/'C5'!L10*100,"--")</f>
        <v>1.0356261442804966</v>
      </c>
      <c r="M10" s="9">
        <f>IF('C5'!M10&gt;0,'C8'!M30/'C5'!M10*100,"--")</f>
        <v>0.97086159193646504</v>
      </c>
      <c r="N10" s="9">
        <f>IF('C5'!N10&gt;0,'C8'!N30/'C5'!N10*100,"--")</f>
        <v>0.98226221154353743</v>
      </c>
      <c r="O10" s="9">
        <f>IF('C5'!O10&gt;0,'C8'!O30/'C5'!O10*100,"--")</f>
        <v>1.012452574704312</v>
      </c>
      <c r="P10" s="9">
        <f>IF('C5'!P10&gt;0,'C8'!P30/'C5'!P10*100,"--")</f>
        <v>1.1055602282321666</v>
      </c>
      <c r="Q10" s="9">
        <f>IF('C5'!Q10&gt;0,'C8'!Q30/'C5'!Q10*100,"--")</f>
        <v>1.1899577599001696</v>
      </c>
      <c r="R10" s="9">
        <f>IF('C5'!R10&gt;0,'C8'!R30/'C5'!R10*100,"--")</f>
        <v>1.9923436731603879</v>
      </c>
      <c r="S10" s="9">
        <f>IF('C5'!S10&gt;0,'C8'!S30/'C5'!S10*100,"--")</f>
        <v>1.5543896439162097</v>
      </c>
      <c r="T10" s="9">
        <f>IF('C5'!T10&gt;0,'C8'!T30/'C5'!T10*100,"--")</f>
        <v>1.1146152211673812</v>
      </c>
      <c r="U10" s="9">
        <f>IF('C5'!U10&gt;0,'C8'!U30/'C5'!U10*100,"--")</f>
        <v>0.82767141973761094</v>
      </c>
      <c r="V10" s="9">
        <f>IF('C5'!V10&gt;0,'C8'!V30/'C5'!V10*100,"--")</f>
        <v>0.84188094590899898</v>
      </c>
      <c r="W10" s="9">
        <f>IF('C5'!W10&gt;0,'C8'!W30/'C5'!W10*100,"--")</f>
        <v>0.82980487794657298</v>
      </c>
      <c r="X10" s="9">
        <f>IF('C5'!X10&gt;0,'C8'!X30/'C5'!X10*100,"--")</f>
        <v>0.83434842205749904</v>
      </c>
      <c r="Y10" s="9">
        <f>IF('C5'!Y10&gt;0,'C8'!Y30/'C5'!Y10*100,"--")</f>
        <v>0.74741356639554124</v>
      </c>
      <c r="Z10" s="9">
        <f>IF('C5'!Z10&gt;0,'C8'!Z30/'C5'!Z10*100,"--")</f>
        <v>1.9459251761607885</v>
      </c>
      <c r="AA10" s="9">
        <f>IF('C5'!AA10&gt;0,'C8'!AA30/'C5'!AA10*100,"--")</f>
        <v>5.3416847079438954</v>
      </c>
      <c r="AB10" s="9">
        <f>IF('C5'!AB10&gt;0,'C8'!AB30/'C5'!AB10*100,"--")</f>
        <v>6.3464881694912103</v>
      </c>
      <c r="AC10" s="9">
        <f>IF('C5'!AC10&gt;0,'C8'!AC30/'C5'!AC10*100,"--")</f>
        <v>7.8377375009482222</v>
      </c>
      <c r="AD10" s="9">
        <f>IF('C5'!AD10&gt;0,'C8'!AD30/'C5'!AD10*100,"--")</f>
        <v>18.386453169172281</v>
      </c>
      <c r="AE10" s="9">
        <f>IF('C5'!AE10&gt;0,'C8'!AE30/'C5'!AE10*100,"--")</f>
        <v>2.9658129333105352</v>
      </c>
    </row>
    <row r="11" spans="1:31" s="2" customFormat="1">
      <c r="A11" s="5">
        <v>3</v>
      </c>
      <c r="B11" s="8" t="s">
        <v>4</v>
      </c>
      <c r="C11" s="9">
        <f>IF('C5'!C11&gt;0,'C8'!C31/'C5'!C11*100,"--")</f>
        <v>0</v>
      </c>
      <c r="D11" s="9">
        <f>IF('C5'!D11&gt;0,'C8'!D31/'C5'!D11*100,"--")</f>
        <v>0</v>
      </c>
      <c r="E11" s="9">
        <f>IF('C5'!E11&gt;0,'C8'!E31/'C5'!E11*100,"--")</f>
        <v>0</v>
      </c>
      <c r="F11" s="9">
        <f>IF('C5'!F11&gt;0,'C8'!F31/'C5'!F11*100,"--")</f>
        <v>0</v>
      </c>
      <c r="G11" s="9">
        <f>IF('C5'!G11&gt;0,'C8'!G31/'C5'!G11*100,"--")</f>
        <v>0</v>
      </c>
      <c r="H11" s="9">
        <f>IF('C5'!H11&gt;0,'C8'!H31/'C5'!H11*100,"--")</f>
        <v>0</v>
      </c>
      <c r="I11" s="9">
        <f>IF('C5'!I11&gt;0,'C8'!I31/'C5'!I11*100,"--")</f>
        <v>0</v>
      </c>
      <c r="J11" s="9">
        <f>IF('C5'!J11&gt;0,'C8'!J31/'C5'!J11*100,"--")</f>
        <v>2.1977165716493197</v>
      </c>
      <c r="K11" s="9">
        <f>IF('C5'!K11&gt;0,'C8'!K31/'C5'!K11*100,"--")</f>
        <v>2.2948789124410611</v>
      </c>
      <c r="L11" s="9">
        <f>IF('C5'!L11&gt;0,'C8'!L31/'C5'!L11*100,"--")</f>
        <v>2.2340693388841948</v>
      </c>
      <c r="M11" s="9">
        <f>IF('C5'!M11&gt;0,'C8'!M31/'C5'!M11*100,"--")</f>
        <v>2.241432929213214</v>
      </c>
      <c r="N11" s="9">
        <f>IF('C5'!N11&gt;0,'C8'!N31/'C5'!N11*100,"--")</f>
        <v>2.2838792734542568</v>
      </c>
      <c r="O11" s="9">
        <f>IF('C5'!O11&gt;0,'C8'!O31/'C5'!O11*100,"--")</f>
        <v>2.2342961568303026</v>
      </c>
      <c r="P11" s="9">
        <f>IF('C5'!P11&gt;0,'C8'!P31/'C5'!P11*100,"--")</f>
        <v>2.2693083288680769</v>
      </c>
      <c r="Q11" s="9">
        <f>IF('C5'!Q11&gt;0,'C8'!Q31/'C5'!Q11*100,"--")</f>
        <v>2.3193567768207508</v>
      </c>
      <c r="R11" s="9">
        <f>IF('C5'!R11&gt;0,'C8'!R31/'C5'!R11*100,"--")</f>
        <v>2.3052218360261465</v>
      </c>
      <c r="S11" s="9">
        <f>IF('C5'!S11&gt;0,'C8'!S31/'C5'!S11*100,"--")</f>
        <v>2.2107562972160455</v>
      </c>
      <c r="T11" s="9">
        <f>IF('C5'!T11&gt;0,'C8'!T31/'C5'!T11*100,"--")</f>
        <v>2.1362606820312351</v>
      </c>
      <c r="U11" s="9">
        <f>IF('C5'!U11&gt;0,'C8'!U31/'C5'!U11*100,"--")</f>
        <v>2.2108363129441027</v>
      </c>
      <c r="V11" s="9">
        <f>IF('C5'!V11&gt;0,'C8'!V31/'C5'!V11*100,"--")</f>
        <v>2.1610468237612324</v>
      </c>
      <c r="W11" s="9">
        <f>IF('C5'!W11&gt;0,'C8'!W31/'C5'!W11*100,"--")</f>
        <v>2.1529792920383124</v>
      </c>
      <c r="X11" s="9">
        <f>IF('C5'!X11&gt;0,'C8'!X31/'C5'!X11*100,"--")</f>
        <v>2.0891431915344745</v>
      </c>
      <c r="Y11" s="9">
        <f>IF('C5'!Y11&gt;0,'C8'!Y31/'C5'!Y11*100,"--")</f>
        <v>1.9898720020786163</v>
      </c>
      <c r="Z11" s="9">
        <f>IF('C5'!Z11&gt;0,'C8'!Z31/'C5'!Z11*100,"--")</f>
        <v>2.0169963638501978</v>
      </c>
      <c r="AA11" s="9">
        <f>IF('C5'!AA11&gt;0,'C8'!AA31/'C5'!AA11*100,"--")</f>
        <v>2.0896124775901139</v>
      </c>
      <c r="AB11" s="9">
        <f>IF('C5'!AB11&gt;0,'C8'!AB31/'C5'!AB11*100,"--")</f>
        <v>2.1046950046627928</v>
      </c>
      <c r="AC11" s="9">
        <f>IF('C5'!AC11&gt;0,'C8'!AC31/'C5'!AC11*100,"--")</f>
        <v>2.0932378576006392</v>
      </c>
      <c r="AD11" s="9">
        <f>IF('C5'!AD11&gt;0,'C8'!AD31/'C5'!AD11*100,"--")</f>
        <v>2.2968399198039817</v>
      </c>
      <c r="AE11" s="9">
        <f>IF('C5'!AE11&gt;0,'C8'!AE31/'C5'!AE11*100,"--")</f>
        <v>1.6755698687500784</v>
      </c>
    </row>
    <row r="12" spans="1:31" s="2" customFormat="1">
      <c r="A12" s="7">
        <v>4</v>
      </c>
      <c r="B12" s="8" t="s">
        <v>5</v>
      </c>
      <c r="C12" s="9">
        <f>IF('C5'!C12&gt;0,'C8'!C32/'C5'!C12*100,"--")</f>
        <v>0</v>
      </c>
      <c r="D12" s="9">
        <f>IF('C5'!D12&gt;0,'C8'!D32/'C5'!D12*100,"--")</f>
        <v>0</v>
      </c>
      <c r="E12" s="9">
        <f>IF('C5'!E12&gt;0,'C8'!E32/'C5'!E12*100,"--")</f>
        <v>0</v>
      </c>
      <c r="F12" s="9">
        <f>IF('C5'!F12&gt;0,'C8'!F32/'C5'!F12*100,"--")</f>
        <v>0</v>
      </c>
      <c r="G12" s="9">
        <f>IF('C5'!G12&gt;0,'C8'!G32/'C5'!G12*100,"--")</f>
        <v>0</v>
      </c>
      <c r="H12" s="9">
        <f>IF('C5'!H12&gt;0,'C8'!H32/'C5'!H12*100,"--")</f>
        <v>0</v>
      </c>
      <c r="I12" s="9">
        <f>IF('C5'!I12&gt;0,'C8'!I32/'C5'!I12*100,"--")</f>
        <v>0</v>
      </c>
      <c r="J12" s="9">
        <f>IF('C5'!J12&gt;0,'C8'!J32/'C5'!J12*100,"--")</f>
        <v>0.65591850788686412</v>
      </c>
      <c r="K12" s="9">
        <f>IF('C5'!K12&gt;0,'C8'!K32/'C5'!K12*100,"--")</f>
        <v>0.61983228909057686</v>
      </c>
      <c r="L12" s="9">
        <f>IF('C5'!L12&gt;0,'C8'!L32/'C5'!L12*100,"--")</f>
        <v>0.55882913121868405</v>
      </c>
      <c r="M12" s="9">
        <f>IF('C5'!M12&gt;0,'C8'!M32/'C5'!M12*100,"--")</f>
        <v>0.81544563853667407</v>
      </c>
      <c r="N12" s="9">
        <f>IF('C5'!N12&gt;0,'C8'!N32/'C5'!N12*100,"--")</f>
        <v>0.91724448412440551</v>
      </c>
      <c r="O12" s="9">
        <f>IF('C5'!O12&gt;0,'C8'!O32/'C5'!O12*100,"--")</f>
        <v>0.83575809625187381</v>
      </c>
      <c r="P12" s="9">
        <f>IF('C5'!P12&gt;0,'C8'!P32/'C5'!P12*100,"--")</f>
        <v>0.68002425245258569</v>
      </c>
      <c r="Q12" s="9">
        <f>IF('C5'!Q12&gt;0,'C8'!Q32/'C5'!Q12*100,"--")</f>
        <v>0.58648216030887301</v>
      </c>
      <c r="R12" s="9">
        <f>IF('C5'!R12&gt;0,'C8'!R32/'C5'!R12*100,"--")</f>
        <v>0.99371025076172292</v>
      </c>
      <c r="S12" s="9">
        <f>IF('C5'!S12&gt;0,'C8'!S32/'C5'!S12*100,"--")</f>
        <v>1.171192719827806</v>
      </c>
      <c r="T12" s="9">
        <f>IF('C5'!T12&gt;0,'C8'!T32/'C5'!T12*100,"--")</f>
        <v>0.87614905640051888</v>
      </c>
      <c r="U12" s="9">
        <f>IF('C5'!U12&gt;0,'C8'!U32/'C5'!U12*100,"--")</f>
        <v>0.4127077097241017</v>
      </c>
      <c r="V12" s="9">
        <f>IF('C5'!V12&gt;0,'C8'!V32/'C5'!V12*100,"--")</f>
        <v>0.30608269125748427</v>
      </c>
      <c r="W12" s="9">
        <f>IF('C5'!W12&gt;0,'C8'!W32/'C5'!W12*100,"--")</f>
        <v>0.26144784351451023</v>
      </c>
      <c r="X12" s="9">
        <f>IF('C5'!X12&gt;0,'C8'!X32/'C5'!X12*100,"--")</f>
        <v>0.17959007213945735</v>
      </c>
      <c r="Y12" s="9">
        <f>IF('C5'!Y12&gt;0,'C8'!Y32/'C5'!Y12*100,"--")</f>
        <v>0.152601561822725</v>
      </c>
      <c r="Z12" s="9">
        <f>IF('C5'!Z12&gt;0,'C8'!Z32/'C5'!Z12*100,"--")</f>
        <v>0.17371308810305525</v>
      </c>
      <c r="AA12" s="9">
        <f>IF('C5'!AA12&gt;0,'C8'!AA32/'C5'!AA12*100,"--")</f>
        <v>0.20272045742406805</v>
      </c>
      <c r="AB12" s="9">
        <f>IF('C5'!AB12&gt;0,'C8'!AB32/'C5'!AB12*100,"--")</f>
        <v>0.29012336709375813</v>
      </c>
      <c r="AC12" s="9">
        <f>IF('C5'!AC12&gt;0,'C8'!AC32/'C5'!AC12*100,"--")</f>
        <v>0.27402778828702823</v>
      </c>
      <c r="AD12" s="9">
        <f>IF('C5'!AD12&gt;0,'C8'!AD32/'C5'!AD12*100,"--")</f>
        <v>0.27301903244894798</v>
      </c>
      <c r="AE12" s="9">
        <f>IF('C5'!AE12&gt;0,'C8'!AE32/'C5'!AE12*100,"--")</f>
        <v>0.47056628650753668</v>
      </c>
    </row>
    <row r="13" spans="1:31" s="2" customFormat="1">
      <c r="A13" s="7">
        <v>5</v>
      </c>
      <c r="B13" s="8" t="s">
        <v>7</v>
      </c>
      <c r="C13" s="9">
        <f>IF('C5'!C13&gt;0,'C8'!C33/'C5'!C13*100,"--")</f>
        <v>0</v>
      </c>
      <c r="D13" s="9">
        <f>IF('C5'!D13&gt;0,'C8'!D33/'C5'!D13*100,"--")</f>
        <v>0</v>
      </c>
      <c r="E13" s="9">
        <f>IF('C5'!E13&gt;0,'C8'!E33/'C5'!E13*100,"--")</f>
        <v>0</v>
      </c>
      <c r="F13" s="9">
        <f>IF('C5'!F13&gt;0,'C8'!F33/'C5'!F13*100,"--")</f>
        <v>0</v>
      </c>
      <c r="G13" s="9">
        <f>IF('C5'!G13&gt;0,'C8'!G33/'C5'!G13*100,"--")</f>
        <v>0</v>
      </c>
      <c r="H13" s="9">
        <f>IF('C5'!H13&gt;0,'C8'!H33/'C5'!H13*100,"--")</f>
        <v>0</v>
      </c>
      <c r="I13" s="9">
        <f>IF('C5'!I13&gt;0,'C8'!I33/'C5'!I13*100,"--")</f>
        <v>0</v>
      </c>
      <c r="J13" s="9">
        <f>IF('C5'!J13&gt;0,'C8'!J33/'C5'!J13*100,"--")</f>
        <v>1.7518287499870993</v>
      </c>
      <c r="K13" s="9">
        <f>IF('C5'!K13&gt;0,'C8'!K33/'C5'!K13*100,"--")</f>
        <v>1.6824174177534685</v>
      </c>
      <c r="L13" s="9">
        <f>IF('C5'!L13&gt;0,'C8'!L33/'C5'!L13*100,"--")</f>
        <v>1.7086756599577564</v>
      </c>
      <c r="M13" s="9">
        <f>IF('C5'!M13&gt;0,'C8'!M33/'C5'!M13*100,"--")</f>
        <v>1.9100720998836724</v>
      </c>
      <c r="N13" s="9">
        <f>IF('C5'!N13&gt;0,'C8'!N33/'C5'!N13*100,"--")</f>
        <v>1.8467673343626712</v>
      </c>
      <c r="O13" s="9">
        <f>IF('C5'!O13&gt;0,'C8'!O33/'C5'!O13*100,"--")</f>
        <v>1.5808852429036839</v>
      </c>
      <c r="P13" s="9">
        <f>IF('C5'!P13&gt;0,'C8'!P33/'C5'!P13*100,"--")</f>
        <v>1.4774959336715303</v>
      </c>
      <c r="Q13" s="9">
        <f>IF('C5'!Q13&gt;0,'C8'!Q33/'C5'!Q13*100,"--")</f>
        <v>1.4901073788850572</v>
      </c>
      <c r="R13" s="9">
        <f>IF('C5'!R13&gt;0,'C8'!R33/'C5'!R13*100,"--")</f>
        <v>1.5346810689031871</v>
      </c>
      <c r="S13" s="9">
        <f>IF('C5'!S13&gt;0,'C8'!S33/'C5'!S13*100,"--")</f>
        <v>1.5743451291608348</v>
      </c>
      <c r="T13" s="9">
        <f>IF('C5'!T13&gt;0,'C8'!T33/'C5'!T13*100,"--")</f>
        <v>1.4650003020450679</v>
      </c>
      <c r="U13" s="9">
        <f>IF('C5'!U13&gt;0,'C8'!U33/'C5'!U13*100,"--")</f>
        <v>1.5079118736452741</v>
      </c>
      <c r="V13" s="9">
        <f>IF('C5'!V13&gt;0,'C8'!V33/'C5'!V13*100,"--")</f>
        <v>1.5060075591892585</v>
      </c>
      <c r="W13" s="9">
        <f>IF('C5'!W13&gt;0,'C8'!W33/'C5'!W13*100,"--")</f>
        <v>1.4289939342235125</v>
      </c>
      <c r="X13" s="9">
        <f>IF('C5'!X13&gt;0,'C8'!X33/'C5'!X13*100,"--")</f>
        <v>1.4902126386758787</v>
      </c>
      <c r="Y13" s="9">
        <f>IF('C5'!Y13&gt;0,'C8'!Y33/'C5'!Y13*100,"--")</f>
        <v>1.491984755734677</v>
      </c>
      <c r="Z13" s="9">
        <f>IF('C5'!Z13&gt;0,'C8'!Z33/'C5'!Z13*100,"--")</f>
        <v>1.6423788721929777</v>
      </c>
      <c r="AA13" s="9">
        <f>IF('C5'!AA13&gt;0,'C8'!AA33/'C5'!AA13*100,"--")</f>
        <v>1.6541918333292556</v>
      </c>
      <c r="AB13" s="9">
        <f>IF('C5'!AB13&gt;0,'C8'!AB33/'C5'!AB13*100,"--")</f>
        <v>1.4310785200229676</v>
      </c>
      <c r="AC13" s="9">
        <f>IF('C5'!AC13&gt;0,'C8'!AC33/'C5'!AC13*100,"--")</f>
        <v>1.5267164908337414</v>
      </c>
      <c r="AD13" s="9">
        <f>IF('C5'!AD13&gt;0,'C8'!AD33/'C5'!AD13*100,"--")</f>
        <v>1.6003914286276812</v>
      </c>
      <c r="AE13" s="9">
        <f>IF('C5'!AE13&gt;0,'C8'!AE33/'C5'!AE13*100,"--")</f>
        <v>1.3889792247405699</v>
      </c>
    </row>
    <row r="14" spans="1:31" s="2" customFormat="1">
      <c r="A14" s="5"/>
      <c r="B14" s="8" t="s">
        <v>8</v>
      </c>
      <c r="C14" s="9">
        <f>IF('C5'!C14&gt;0,'C8'!C34/'C5'!C14*100,"--")</f>
        <v>0</v>
      </c>
      <c r="D14" s="9">
        <f>IF('C5'!D14&gt;0,'C8'!D34/'C5'!D14*100,"--")</f>
        <v>0</v>
      </c>
      <c r="E14" s="9">
        <f>IF('C5'!E14&gt;0,'C8'!E34/'C5'!E14*100,"--")</f>
        <v>0</v>
      </c>
      <c r="F14" s="9">
        <f>IF('C5'!F14&gt;0,'C8'!F34/'C5'!F14*100,"--")</f>
        <v>0</v>
      </c>
      <c r="G14" s="9">
        <f>IF('C5'!G14&gt;0,'C8'!G34/'C5'!G14*100,"--")</f>
        <v>0</v>
      </c>
      <c r="H14" s="9">
        <f>IF('C5'!H14&gt;0,'C8'!H34/'C5'!H14*100,"--")</f>
        <v>0</v>
      </c>
      <c r="I14" s="9">
        <f>IF('C5'!I14&gt;0,'C8'!I34/'C5'!I14*100,"--")</f>
        <v>0</v>
      </c>
      <c r="J14" s="9">
        <f>IF('C5'!J14&gt;0,'C8'!J34/'C5'!J14*100,"--")</f>
        <v>0.17460598858053589</v>
      </c>
      <c r="K14" s="9">
        <f>IF('C5'!K14&gt;0,'C8'!K34/'C5'!K14*100,"--")</f>
        <v>0.20399566395854699</v>
      </c>
      <c r="L14" s="9">
        <f>IF('C5'!L14&gt;0,'C8'!L34/'C5'!L14*100,"--")</f>
        <v>0.23393450394639304</v>
      </c>
      <c r="M14" s="9">
        <f>IF('C5'!M14&gt;0,'C8'!M34/'C5'!M14*100,"--")</f>
        <v>0.26798337291220836</v>
      </c>
      <c r="N14" s="9">
        <f>IF('C5'!N14&gt;0,'C8'!N34/'C5'!N14*100,"--")</f>
        <v>0.27138393950876871</v>
      </c>
      <c r="O14" s="9">
        <f>IF('C5'!O14&gt;0,'C8'!O34/'C5'!O14*100,"--")</f>
        <v>0.25083069811233161</v>
      </c>
      <c r="P14" s="9">
        <f>IF('C5'!P14&gt;0,'C8'!P34/'C5'!P14*100,"--")</f>
        <v>0.24032119619981962</v>
      </c>
      <c r="Q14" s="9">
        <f>IF('C5'!Q14&gt;0,'C8'!Q34/'C5'!Q14*100,"--")</f>
        <v>0.20834400939135772</v>
      </c>
      <c r="R14" s="9">
        <f>IF('C5'!R14&gt;0,'C8'!R34/'C5'!R14*100,"--")</f>
        <v>0.20018629647184996</v>
      </c>
      <c r="S14" s="9">
        <f>IF('C5'!S14&gt;0,'C8'!S34/'C5'!S14*100,"--")</f>
        <v>0.24381223520289946</v>
      </c>
      <c r="T14" s="9">
        <f>IF('C5'!T14&gt;0,'C8'!T34/'C5'!T14*100,"--")</f>
        <v>0.25054049000336076</v>
      </c>
      <c r="U14" s="9">
        <f>IF('C5'!U14&gt;0,'C8'!U34/'C5'!U14*100,"--")</f>
        <v>0.22189145213713776</v>
      </c>
      <c r="V14" s="9">
        <f>IF('C5'!V14&gt;0,'C8'!V34/'C5'!V14*100,"--")</f>
        <v>0.22253575422477018</v>
      </c>
      <c r="W14" s="9">
        <f>IF('C5'!W14&gt;0,'C8'!W34/'C5'!W14*100,"--")</f>
        <v>0.20665692262815208</v>
      </c>
      <c r="X14" s="9">
        <f>IF('C5'!X14&gt;0,'C8'!X34/'C5'!X14*100,"--")</f>
        <v>0.18898529746443749</v>
      </c>
      <c r="Y14" s="9">
        <f>IF('C5'!Y14&gt;0,'C8'!Y34/'C5'!Y14*100,"--")</f>
        <v>0.2033331577387941</v>
      </c>
      <c r="Z14" s="9">
        <f>IF('C5'!Z14&gt;0,'C8'!Z34/'C5'!Z14*100,"--")</f>
        <v>0.23022653994457937</v>
      </c>
      <c r="AA14" s="9">
        <f>IF('C5'!AA14&gt;0,'C8'!AA34/'C5'!AA14*100,"--")</f>
        <v>0.27368097771770045</v>
      </c>
      <c r="AB14" s="9">
        <f>IF('C5'!AB14&gt;0,'C8'!AB34/'C5'!AB14*100,"--")</f>
        <v>0.39866611648132699</v>
      </c>
      <c r="AC14" s="9">
        <f>IF('C5'!AC14&gt;0,'C8'!AC34/'C5'!AC14*100,"--")</f>
        <v>0.44689471720055585</v>
      </c>
      <c r="AD14" s="9">
        <f>IF('C5'!AD14&gt;0,'C8'!AD34/'C5'!AD14*100,"--")</f>
        <v>0.52029170962489424</v>
      </c>
      <c r="AE14" s="9">
        <f>IF('C5'!AE14&gt;0,'C8'!AE34/'C5'!AE14*100,"--")</f>
        <v>0.24256964824490723</v>
      </c>
    </row>
    <row r="15" spans="1:31" s="2" customFormat="1">
      <c r="A15" s="5"/>
      <c r="B15" s="8" t="s">
        <v>233</v>
      </c>
      <c r="C15" s="9">
        <f>IF('C5'!C15&gt;0,'C8'!C35/'C5'!C15*100,"--")</f>
        <v>0</v>
      </c>
      <c r="D15" s="9">
        <f>IF('C5'!D15&gt;0,'C8'!D35/'C5'!D15*100,"--")</f>
        <v>0</v>
      </c>
      <c r="E15" s="9">
        <f>IF('C5'!E15&gt;0,'C8'!E35/'C5'!E15*100,"--")</f>
        <v>0</v>
      </c>
      <c r="F15" s="9">
        <f>IF('C5'!F15&gt;0,'C8'!F35/'C5'!F15*100,"--")</f>
        <v>0</v>
      </c>
      <c r="G15" s="9">
        <f>IF('C5'!G15&gt;0,'C8'!G35/'C5'!G15*100,"--")</f>
        <v>0</v>
      </c>
      <c r="H15" s="9">
        <f>IF('C5'!H15&gt;0,'C8'!H35/'C5'!H15*100,"--")</f>
        <v>0</v>
      </c>
      <c r="I15" s="9">
        <f>IF('C5'!I15&gt;0,'C8'!I35/'C5'!I15*100,"--")</f>
        <v>0</v>
      </c>
      <c r="J15" s="9">
        <f>IF('C5'!J15&gt;0,'C8'!J35/'C5'!J15*100,"--")</f>
        <v>0.10736699446396057</v>
      </c>
      <c r="K15" s="9">
        <f>IF('C5'!K15&gt;0,'C8'!K35/'C5'!K15*100,"--")</f>
        <v>0.11768080302734178</v>
      </c>
      <c r="L15" s="9">
        <f>IF('C5'!L15&gt;0,'C8'!L35/'C5'!L15*100,"--")</f>
        <v>0.14009299268277617</v>
      </c>
      <c r="M15" s="9">
        <f>IF('C5'!M15&gt;0,'C8'!M35/'C5'!M15*100,"--")</f>
        <v>0.14825177314174931</v>
      </c>
      <c r="N15" s="9">
        <f>IF('C5'!N15&gt;0,'C8'!N35/'C5'!N15*100,"--")</f>
        <v>0.17606186776468369</v>
      </c>
      <c r="O15" s="9">
        <f>IF('C5'!O15&gt;0,'C8'!O35/'C5'!O15*100,"--")</f>
        <v>0.17502919061317679</v>
      </c>
      <c r="P15" s="9">
        <f>IF('C5'!P15&gt;0,'C8'!P35/'C5'!P15*100,"--")</f>
        <v>0.15933505758007993</v>
      </c>
      <c r="Q15" s="9">
        <f>IF('C5'!Q15&gt;0,'C8'!Q35/'C5'!Q15*100,"--")</f>
        <v>0.14350048533408019</v>
      </c>
      <c r="R15" s="9">
        <f>IF('C5'!R15&gt;0,'C8'!R35/'C5'!R15*100,"--")</f>
        <v>0.14046324512124264</v>
      </c>
      <c r="S15" s="9">
        <f>IF('C5'!S15&gt;0,'C8'!S35/'C5'!S15*100,"--")</f>
        <v>0.18155806853088088</v>
      </c>
      <c r="T15" s="9">
        <f>IF('C5'!T15&gt;0,'C8'!T35/'C5'!T15*100,"--")</f>
        <v>0.2002386373995359</v>
      </c>
      <c r="U15" s="9">
        <f>IF('C5'!U15&gt;0,'C8'!U35/'C5'!U15*100,"--")</f>
        <v>0.18645898987137105</v>
      </c>
      <c r="V15" s="9">
        <f>IF('C5'!V15&gt;0,'C8'!V35/'C5'!V15*100,"--")</f>
        <v>0.18098446127717069</v>
      </c>
      <c r="W15" s="9">
        <f>IF('C5'!W15&gt;0,'C8'!W35/'C5'!W15*100,"--")</f>
        <v>0.18046183212517086</v>
      </c>
      <c r="X15" s="9">
        <f>IF('C5'!X15&gt;0,'C8'!X35/'C5'!X15*100,"--")</f>
        <v>0.15960990218371637</v>
      </c>
      <c r="Y15" s="9">
        <f>IF('C5'!Y15&gt;0,'C8'!Y35/'C5'!Y15*100,"--")</f>
        <v>0.16762841768260317</v>
      </c>
      <c r="Z15" s="9">
        <f>IF('C5'!Z15&gt;0,'C8'!Z35/'C5'!Z15*100,"--")</f>
        <v>0.19240159404985577</v>
      </c>
      <c r="AA15" s="9">
        <f>IF('C5'!AA15&gt;0,'C8'!AA35/'C5'!AA15*100,"--")</f>
        <v>0.23970652842481335</v>
      </c>
      <c r="AB15" s="9">
        <f>IF('C5'!AB15&gt;0,'C8'!AB35/'C5'!AB15*100,"--")</f>
        <v>0.37113268793408039</v>
      </c>
      <c r="AC15" s="9">
        <f>IF('C5'!AC15&gt;0,'C8'!AC35/'C5'!AC15*100,"--")</f>
        <v>0.42137707361644849</v>
      </c>
      <c r="AD15" s="9">
        <f>IF('C5'!AD15&gt;0,'C8'!AD35/'C5'!AD15*100,"--")</f>
        <v>0.49957350775831388</v>
      </c>
      <c r="AE15" s="9">
        <f>IF('C5'!AE15&gt;0,'C8'!AE35/'C5'!AE15*100,"--")</f>
        <v>0.20205647876284705</v>
      </c>
    </row>
    <row r="16" spans="1:31" s="2" customFormat="1">
      <c r="A16" s="7"/>
      <c r="B16" s="8" t="s">
        <v>9</v>
      </c>
      <c r="C16" s="9">
        <f>IF('C5'!C16&gt;0,'C8'!C36/'C5'!C16*100,"--")</f>
        <v>0</v>
      </c>
      <c r="D16" s="9">
        <f>IF('C5'!D16&gt;0,'C8'!D36/'C5'!D16*100,"--")</f>
        <v>0</v>
      </c>
      <c r="E16" s="9">
        <f>IF('C5'!E16&gt;0,'C8'!E36/'C5'!E16*100,"--")</f>
        <v>0</v>
      </c>
      <c r="F16" s="9">
        <f>IF('C5'!F16&gt;0,'C8'!F36/'C5'!F16*100,"--")</f>
        <v>0</v>
      </c>
      <c r="G16" s="9">
        <f>IF('C5'!G16&gt;0,'C8'!G36/'C5'!G16*100,"--")</f>
        <v>0</v>
      </c>
      <c r="H16" s="9">
        <f>IF('C5'!H16&gt;0,'C8'!H36/'C5'!H16*100,"--")</f>
        <v>0</v>
      </c>
      <c r="I16" s="9">
        <f>IF('C5'!I16&gt;0,'C8'!I36/'C5'!I16*100,"--")</f>
        <v>0</v>
      </c>
      <c r="J16" s="9">
        <f>IF('C5'!J16&gt;0,'C8'!J36/'C5'!J16*100,"--")</f>
        <v>1.5909182128905413</v>
      </c>
      <c r="K16" s="9">
        <f>IF('C5'!K16&gt;0,'C8'!K36/'C5'!K16*100,"--")</f>
        <v>1.9446784783424824</v>
      </c>
      <c r="L16" s="9">
        <f>IF('C5'!L16&gt;0,'C8'!L36/'C5'!L16*100,"--")</f>
        <v>2.0805866755242488</v>
      </c>
      <c r="M16" s="9">
        <f>IF('C5'!M16&gt;0,'C8'!M36/'C5'!M16*100,"--")</f>
        <v>2.6078231351140455</v>
      </c>
      <c r="N16" s="9">
        <f>IF('C5'!N16&gt;0,'C8'!N36/'C5'!N16*100,"--")</f>
        <v>0.75928168879963631</v>
      </c>
      <c r="O16" s="9">
        <f>IF('C5'!O16&gt;0,'C8'!O36/'C5'!O16*100,"--")</f>
        <v>0.35752489043857244</v>
      </c>
      <c r="P16" s="9">
        <f>IF('C5'!P16&gt;0,'C8'!P36/'C5'!P16*100,"--")</f>
        <v>0.19489029260746016</v>
      </c>
      <c r="Q16" s="9">
        <f>IF('C5'!Q16&gt;0,'C8'!Q36/'C5'!Q16*100,"--")</f>
        <v>7.7741802151947134E-2</v>
      </c>
      <c r="R16" s="9">
        <f>IF('C5'!R16&gt;0,'C8'!R36/'C5'!R16*100,"--")</f>
        <v>9.0347803544819819E-2</v>
      </c>
      <c r="S16" s="9">
        <f>IF('C5'!S16&gt;0,'C8'!S36/'C5'!S16*100,"--")</f>
        <v>9.9106087469368873E-2</v>
      </c>
      <c r="T16" s="9">
        <f>IF('C5'!T16&gt;0,'C8'!T36/'C5'!T16*100,"--")</f>
        <v>7.4154603094656449E-2</v>
      </c>
      <c r="U16" s="9">
        <f>IF('C5'!U16&gt;0,'C8'!U36/'C5'!U16*100,"--")</f>
        <v>0.10036452513427073</v>
      </c>
      <c r="V16" s="9">
        <f>IF('C5'!V16&gt;0,'C8'!V36/'C5'!V16*100,"--")</f>
        <v>4.5974831535124959E-2</v>
      </c>
      <c r="W16" s="9">
        <f>IF('C5'!W16&gt;0,'C8'!W36/'C5'!W16*100,"--")</f>
        <v>6.873181101494151E-2</v>
      </c>
      <c r="X16" s="9">
        <f>IF('C5'!X16&gt;0,'C8'!X36/'C5'!X16*100,"--")</f>
        <v>7.8315386830077424E-2</v>
      </c>
      <c r="Y16" s="9">
        <f>IF('C5'!Y16&gt;0,'C8'!Y36/'C5'!Y16*100,"--")</f>
        <v>8.6411448939317265E-2</v>
      </c>
      <c r="Z16" s="9">
        <f>IF('C5'!Z16&gt;0,'C8'!Z36/'C5'!Z16*100,"--")</f>
        <v>0.18550281188818113</v>
      </c>
      <c r="AA16" s="9">
        <f>IF('C5'!AA16&gt;0,'C8'!AA36/'C5'!AA16*100,"--")</f>
        <v>0.16300848692289041</v>
      </c>
      <c r="AB16" s="9">
        <f>IF('C5'!AB16&gt;0,'C8'!AB36/'C5'!AB16*100,"--")</f>
        <v>0.53465951648510635</v>
      </c>
      <c r="AC16" s="9">
        <f>IF('C5'!AC16&gt;0,'C8'!AC36/'C5'!AC16*100,"--")</f>
        <v>0.26617853475540459</v>
      </c>
      <c r="AD16" s="9">
        <f>IF('C5'!AD16&gt;0,'C8'!AD36/'C5'!AD16*100,"--")</f>
        <v>0.10382577495499157</v>
      </c>
      <c r="AE16" s="9">
        <f>IF('C5'!AE16&gt;0,'C8'!AE36/'C5'!AE16*100,"--")</f>
        <v>0.29374051209347368</v>
      </c>
    </row>
    <row r="17" spans="1:31" s="2" customFormat="1">
      <c r="A17" s="7"/>
      <c r="B17" s="8" t="s">
        <v>197</v>
      </c>
      <c r="C17" s="9">
        <f>IF('C5'!C17&gt;0,'C8'!C37/'C5'!C17*100,"--")</f>
        <v>0</v>
      </c>
      <c r="D17" s="9">
        <f>IF('C5'!D17&gt;0,'C8'!D37/'C5'!D17*100,"--")</f>
        <v>0</v>
      </c>
      <c r="E17" s="9">
        <f>IF('C5'!E17&gt;0,'C8'!E37/'C5'!E17*100,"--")</f>
        <v>0</v>
      </c>
      <c r="F17" s="9">
        <f>IF('C5'!F17&gt;0,'C8'!F37/'C5'!F17*100,"--")</f>
        <v>0</v>
      </c>
      <c r="G17" s="9">
        <f>IF('C5'!G17&gt;0,'C8'!G37/'C5'!G17*100,"--")</f>
        <v>0</v>
      </c>
      <c r="H17" s="9">
        <f>IF('C5'!H17&gt;0,'C8'!H37/'C5'!H17*100,"--")</f>
        <v>0</v>
      </c>
      <c r="I17" s="9">
        <f>IF('C5'!I17&gt;0,'C8'!I37/'C5'!I17*100,"--")</f>
        <v>0</v>
      </c>
      <c r="J17" s="9">
        <f>IF('C5'!J17&gt;0,'C8'!J37/'C5'!J17*100,"--")</f>
        <v>1.8218735889400147E-2</v>
      </c>
      <c r="K17" s="9">
        <f>IF('C5'!K17&gt;0,'C8'!K37/'C5'!K17*100,"--")</f>
        <v>6.4361680606993847E-3</v>
      </c>
      <c r="L17" s="9">
        <f>IF('C5'!L17&gt;0,'C8'!L37/'C5'!L17*100,"--")</f>
        <v>8.652050195201981E-3</v>
      </c>
      <c r="M17" s="9">
        <f>IF('C5'!M17&gt;0,'C8'!M37/'C5'!M17*100,"--")</f>
        <v>7.811006595049211E-3</v>
      </c>
      <c r="N17" s="9">
        <f>IF('C5'!N17&gt;0,'C8'!N37/'C5'!N17*100,"--")</f>
        <v>1.5954307898862631E-2</v>
      </c>
      <c r="O17" s="9">
        <f>IF('C5'!O17&gt;0,'C8'!O37/'C5'!O17*100,"--")</f>
        <v>1.6442564876771464E-2</v>
      </c>
      <c r="P17" s="9">
        <f>IF('C5'!P17&gt;0,'C8'!P37/'C5'!P17*100,"--")</f>
        <v>8.2371939551398349E-2</v>
      </c>
      <c r="Q17" s="9">
        <f>IF('C5'!Q17&gt;0,'C8'!Q37/'C5'!Q17*100,"--")</f>
        <v>0.20088669844532053</v>
      </c>
      <c r="R17" s="9">
        <f>IF('C5'!R17&gt;0,'C8'!R37/'C5'!R17*100,"--")</f>
        <v>2.9506022125815143E-2</v>
      </c>
      <c r="S17" s="9">
        <f>IF('C5'!S17&gt;0,'C8'!S37/'C5'!S17*100,"--")</f>
        <v>2.7503248543234129E-2</v>
      </c>
      <c r="T17" s="9">
        <f>IF('C5'!T17&gt;0,'C8'!T37/'C5'!T17*100,"--")</f>
        <v>8.4783067260782718E-2</v>
      </c>
      <c r="U17" s="9">
        <f>IF('C5'!U17&gt;0,'C8'!U37/'C5'!U17*100,"--")</f>
        <v>8.0007341314597968E-2</v>
      </c>
      <c r="V17" s="9">
        <f>IF('C5'!V17&gt;0,'C8'!V37/'C5'!V17*100,"--")</f>
        <v>7.4312918146481E-2</v>
      </c>
      <c r="W17" s="9">
        <f>IF('C5'!W17&gt;0,'C8'!W37/'C5'!W17*100,"--")</f>
        <v>6.9110093071939716E-2</v>
      </c>
      <c r="X17" s="9">
        <f>IF('C5'!X17&gt;0,'C8'!X37/'C5'!X17*100,"--")</f>
        <v>0.10141527088018711</v>
      </c>
      <c r="Y17" s="9">
        <f>IF('C5'!Y17&gt;0,'C8'!Y37/'C5'!Y17*100,"--")</f>
        <v>5.6489824449011398E-2</v>
      </c>
      <c r="Z17" s="9">
        <f>IF('C5'!Z17&gt;0,'C8'!Z37/'C5'!Z17*100,"--")</f>
        <v>7.4287817183097071E-2</v>
      </c>
      <c r="AA17" s="9">
        <f>IF('C5'!AA17&gt;0,'C8'!AA37/'C5'!AA17*100,"--")</f>
        <v>4.8210823258722238E-2</v>
      </c>
      <c r="AB17" s="9">
        <f>IF('C5'!AB17&gt;0,'C8'!AB37/'C5'!AB17*100,"--")</f>
        <v>0.11374054094579644</v>
      </c>
      <c r="AC17" s="9">
        <f>IF('C5'!AC17&gt;0,'C8'!AC37/'C5'!AC17*100,"--")</f>
        <v>8.6963323178636129E-2</v>
      </c>
      <c r="AD17" s="9">
        <f>IF('C5'!AD17&gt;0,'C8'!AD37/'C5'!AD17*100,"--")</f>
        <v>0.1200302712211624</v>
      </c>
      <c r="AE17" s="9">
        <f>IF('C5'!AE17&gt;0,'C8'!AE37/'C5'!AE17*100,"--")</f>
        <v>6.2844532471994299E-2</v>
      </c>
    </row>
    <row r="18" spans="1:31" s="2" customFormat="1">
      <c r="A18" s="7"/>
      <c r="B18" s="8" t="s">
        <v>198</v>
      </c>
      <c r="C18" s="9">
        <f>IF('C5'!C18&gt;0,'C8'!C38/'C5'!C18*100,"--")</f>
        <v>0</v>
      </c>
      <c r="D18" s="9">
        <f>IF('C5'!D18&gt;0,'C8'!D38/'C5'!D18*100,"--")</f>
        <v>0</v>
      </c>
      <c r="E18" s="9">
        <f>IF('C5'!E18&gt;0,'C8'!E38/'C5'!E18*100,"--")</f>
        <v>0</v>
      </c>
      <c r="F18" s="9">
        <f>IF('C5'!F18&gt;0,'C8'!F38/'C5'!F18*100,"--")</f>
        <v>0</v>
      </c>
      <c r="G18" s="9">
        <f>IF('C5'!G18&gt;0,'C8'!G38/'C5'!G18*100,"--")</f>
        <v>0</v>
      </c>
      <c r="H18" s="9">
        <f>IF('C5'!H18&gt;0,'C8'!H38/'C5'!H18*100,"--")</f>
        <v>0</v>
      </c>
      <c r="I18" s="9">
        <f>IF('C5'!I18&gt;0,'C8'!I38/'C5'!I18*100,"--")</f>
        <v>0</v>
      </c>
      <c r="J18" s="9">
        <f>IF('C5'!J18&gt;0,'C8'!J38/'C5'!J18*100,"--")</f>
        <v>0.11048335828394482</v>
      </c>
      <c r="K18" s="9">
        <f>IF('C5'!K18&gt;0,'C8'!K38/'C5'!K18*100,"--")</f>
        <v>0.19126256618384532</v>
      </c>
      <c r="L18" s="9">
        <f>IF('C5'!L18&gt;0,'C8'!L38/'C5'!L18*100,"--")</f>
        <v>0.20093070183861625</v>
      </c>
      <c r="M18" s="9">
        <f>IF('C5'!M18&gt;0,'C8'!M38/'C5'!M18*100,"--")</f>
        <v>8.2492247364571322E-2</v>
      </c>
      <c r="N18" s="9">
        <f>IF('C5'!N18&gt;0,'C8'!N38/'C5'!N18*100,"--")</f>
        <v>0.21975054042164521</v>
      </c>
      <c r="O18" s="9">
        <f>IF('C5'!O18&gt;0,'C8'!O38/'C5'!O18*100,"--")</f>
        <v>0.39817585158510593</v>
      </c>
      <c r="P18" s="9">
        <f>IF('C5'!P18&gt;0,'C8'!P38/'C5'!P18*100,"--")</f>
        <v>0.24917009168510912</v>
      </c>
      <c r="Q18" s="9">
        <f>IF('C5'!Q18&gt;0,'C8'!Q38/'C5'!Q18*100,"--")</f>
        <v>1.3954395727994761E-2</v>
      </c>
      <c r="R18" s="9">
        <f>IF('C5'!R18&gt;0,'C8'!R38/'C5'!R18*100,"--")</f>
        <v>0.10044475279717925</v>
      </c>
      <c r="S18" s="9">
        <f>IF('C5'!S18&gt;0,'C8'!S38/'C5'!S18*100,"--")</f>
        <v>0.10917709296914596</v>
      </c>
      <c r="T18" s="9">
        <f>IF('C5'!T18&gt;0,'C8'!T38/'C5'!T18*100,"--")</f>
        <v>4.3463295734009311E-2</v>
      </c>
      <c r="U18" s="9">
        <f>IF('C5'!U18&gt;0,'C8'!U38/'C5'!U18*100,"--")</f>
        <v>0.31613478097793407</v>
      </c>
      <c r="V18" s="9">
        <f>IF('C5'!V18&gt;0,'C8'!V38/'C5'!V18*100,"--")</f>
        <v>0.10657138286256937</v>
      </c>
      <c r="W18" s="9">
        <f>IF('C5'!W18&gt;0,'C8'!W38/'C5'!W18*100,"--")</f>
        <v>0.16985758213556704</v>
      </c>
      <c r="X18" s="9">
        <f>IF('C5'!X18&gt;0,'C8'!X38/'C5'!X18*100,"--")</f>
        <v>9.1496702800932098E-2</v>
      </c>
      <c r="Y18" s="9">
        <f>IF('C5'!Y18&gt;0,'C8'!Y38/'C5'!Y18*100,"--")</f>
        <v>5.1736744715448021E-2</v>
      </c>
      <c r="Z18" s="9">
        <f>IF('C5'!Z18&gt;0,'C8'!Z38/'C5'!Z18*100,"--")</f>
        <v>0.19728998324186472</v>
      </c>
      <c r="AA18" s="9">
        <f>IF('C5'!AA18&gt;0,'C8'!AA38/'C5'!AA18*100,"--")</f>
        <v>0.15140838910794444</v>
      </c>
      <c r="AB18" s="9">
        <f>IF('C5'!AB18&gt;0,'C8'!AB38/'C5'!AB18*100,"--")</f>
        <v>1.6783429578892772</v>
      </c>
      <c r="AC18" s="9">
        <f>IF('C5'!AC18&gt;0,'C8'!AC38/'C5'!AC18*100,"--")</f>
        <v>0.15851748685652417</v>
      </c>
      <c r="AD18" s="9">
        <f>IF('C5'!AD18&gt;0,'C8'!AD38/'C5'!AD18*100,"--")</f>
        <v>8.2711340482266013E-2</v>
      </c>
      <c r="AE18" s="9">
        <f>IF('C5'!AE18&gt;0,'C8'!AE38/'C5'!AE18*100,"--")</f>
        <v>0.27446913605238893</v>
      </c>
    </row>
    <row r="19" spans="1:31" s="2" customFormat="1">
      <c r="A19" s="7"/>
      <c r="B19" s="8" t="s">
        <v>199</v>
      </c>
      <c r="C19" s="9">
        <f>IF('C5'!C19&gt;0,'C8'!C39/'C5'!C19*100,"--")</f>
        <v>0</v>
      </c>
      <c r="D19" s="9">
        <f>IF('C5'!D19&gt;0,'C8'!D39/'C5'!D19*100,"--")</f>
        <v>0</v>
      </c>
      <c r="E19" s="9">
        <f>IF('C5'!E19&gt;0,'C8'!E39/'C5'!E19*100,"--")</f>
        <v>0</v>
      </c>
      <c r="F19" s="9">
        <f>IF('C5'!F19&gt;0,'C8'!F39/'C5'!F19*100,"--")</f>
        <v>0</v>
      </c>
      <c r="G19" s="9">
        <f>IF('C5'!G19&gt;0,'C8'!G39/'C5'!G19*100,"--")</f>
        <v>0</v>
      </c>
      <c r="H19" s="9">
        <f>IF('C5'!H19&gt;0,'C8'!H39/'C5'!H19*100,"--")</f>
        <v>0</v>
      </c>
      <c r="I19" s="9">
        <f>IF('C5'!I19&gt;0,'C8'!I39/'C5'!I19*100,"--")</f>
        <v>0</v>
      </c>
      <c r="J19" s="9">
        <f>IF('C5'!J19&gt;0,'C8'!J39/'C5'!J19*100,"--")</f>
        <v>0.15204469805040416</v>
      </c>
      <c r="K19" s="9">
        <f>IF('C5'!K19&gt;0,'C8'!K39/'C5'!K19*100,"--")</f>
        <v>1.1290948275862067</v>
      </c>
      <c r="L19" s="9">
        <f>IF('C5'!L19&gt;0,'C8'!L39/'C5'!L19*100,"--")</f>
        <v>0.73609107375902905</v>
      </c>
      <c r="M19" s="9">
        <f>IF('C5'!M19&gt;0,'C8'!M39/'C5'!M19*100,"--")</f>
        <v>0.20356234096692111</v>
      </c>
      <c r="N19" s="9">
        <f>IF('C5'!N19&gt;0,'C8'!N39/'C5'!N19*100,"--")</f>
        <v>1.08437092552228</v>
      </c>
      <c r="O19" s="9">
        <f>IF('C5'!O19&gt;0,'C8'!O39/'C5'!O19*100,"--")</f>
        <v>0.78534870024420489</v>
      </c>
      <c r="P19" s="9">
        <f>IF('C5'!P19&gt;0,'C8'!P39/'C5'!P19*100,"--")</f>
        <v>0.22055549044884565</v>
      </c>
      <c r="Q19" s="9">
        <f>IF('C5'!Q19&gt;0,'C8'!Q39/'C5'!Q19*100,"--")</f>
        <v>6.002847473970755E-2</v>
      </c>
      <c r="R19" s="9">
        <f>IF('C5'!R19&gt;0,'C8'!R39/'C5'!R19*100,"--")</f>
        <v>0.10250229853639144</v>
      </c>
      <c r="S19" s="9">
        <f>IF('C5'!S19&gt;0,'C8'!S39/'C5'!S19*100,"--")</f>
        <v>0.13732313073170777</v>
      </c>
      <c r="T19" s="9">
        <f>IF('C5'!T19&gt;0,'C8'!T39/'C5'!T19*100,"--")</f>
        <v>0.28297075121867399</v>
      </c>
      <c r="U19" s="9">
        <f>IF('C5'!U19&gt;0,'C8'!U39/'C5'!U19*100,"--")</f>
        <v>0.56237696173943208</v>
      </c>
      <c r="V19" s="9">
        <f>IF('C5'!V19&gt;0,'C8'!V39/'C5'!V19*100,"--")</f>
        <v>0.33717444858402068</v>
      </c>
      <c r="W19" s="9">
        <f>IF('C5'!W19&gt;0,'C8'!W39/'C5'!W19*100,"--")</f>
        <v>0.32925050320930543</v>
      </c>
      <c r="X19" s="9">
        <f>IF('C5'!X19&gt;0,'C8'!X39/'C5'!X19*100,"--")</f>
        <v>0.59008885205586892</v>
      </c>
      <c r="Y19" s="9">
        <f>IF('C5'!Y19&gt;0,'C8'!Y39/'C5'!Y19*100,"--")</f>
        <v>0.86939609757577219</v>
      </c>
      <c r="Z19" s="9">
        <f>IF('C5'!Z19&gt;0,'C8'!Z39/'C5'!Z19*100,"--")</f>
        <v>0.1892031638772072</v>
      </c>
      <c r="AA19" s="9">
        <f>IF('C5'!AA19&gt;0,'C8'!AA39/'C5'!AA19*100,"--")</f>
        <v>0.12802453701206434</v>
      </c>
      <c r="AB19" s="9">
        <f>IF('C5'!AB19&gt;0,'C8'!AB39/'C5'!AB19*100,"--")</f>
        <v>0.14371568001037124</v>
      </c>
      <c r="AC19" s="9">
        <f>IF('C5'!AC19&gt;0,'C8'!AC39/'C5'!AC19*100,"--")</f>
        <v>9.6934519263532651E-2</v>
      </c>
      <c r="AD19" s="9">
        <f>IF('C5'!AD19&gt;0,'C8'!AD39/'C5'!AD19*100,"--")</f>
        <v>0.4598246508411612</v>
      </c>
      <c r="AE19" s="9">
        <f>IF('C5'!AE19&gt;0,'C8'!AE39/'C5'!AE19*100,"--")</f>
        <v>0.2400261172733815</v>
      </c>
    </row>
    <row r="20" spans="1:31" s="2" customFormat="1">
      <c r="A20" s="7"/>
      <c r="B20" s="8" t="s">
        <v>200</v>
      </c>
      <c r="C20" s="9">
        <f>IF('C5'!C20&gt;0,'C8'!C40/'C5'!C20*100,"--")</f>
        <v>0</v>
      </c>
      <c r="D20" s="9">
        <f>IF('C5'!D20&gt;0,'C8'!D40/'C5'!D20*100,"--")</f>
        <v>0</v>
      </c>
      <c r="E20" s="9">
        <f>IF('C5'!E20&gt;0,'C8'!E40/'C5'!E20*100,"--")</f>
        <v>0</v>
      </c>
      <c r="F20" s="9">
        <f>IF('C5'!F20&gt;0,'C8'!F40/'C5'!F20*100,"--")</f>
        <v>0</v>
      </c>
      <c r="G20" s="9">
        <f>IF('C5'!G20&gt;0,'C8'!G40/'C5'!G20*100,"--")</f>
        <v>0</v>
      </c>
      <c r="H20" s="9">
        <f>IF('C5'!H20&gt;0,'C8'!H40/'C5'!H20*100,"--")</f>
        <v>0</v>
      </c>
      <c r="I20" s="9">
        <f>IF('C5'!I20&gt;0,'C8'!I40/'C5'!I20*100,"--")</f>
        <v>0</v>
      </c>
      <c r="J20" s="9">
        <f>IF('C5'!J20&gt;0,'C8'!J40/'C5'!J20*100,"--")</f>
        <v>2.7691002957199098</v>
      </c>
      <c r="K20" s="9">
        <f>IF('C5'!K20&gt;0,'C8'!K40/'C5'!K20*100,"--")</f>
        <v>2.9666592980518338</v>
      </c>
      <c r="L20" s="9">
        <f>IF('C5'!L20&gt;0,'C8'!L40/'C5'!L20*100,"--")</f>
        <v>2.9544587394600987</v>
      </c>
      <c r="M20" s="9">
        <f>IF('C5'!M20&gt;0,'C8'!M40/'C5'!M20*100,"--")</f>
        <v>3.4063093704768788</v>
      </c>
      <c r="N20" s="9">
        <f>IF('C5'!N20&gt;0,'C8'!N40/'C5'!N20*100,"--")</f>
        <v>0.9381745613751713</v>
      </c>
      <c r="O20" s="9">
        <f>IF('C5'!O20&gt;0,'C8'!O40/'C5'!O20*100,"--")</f>
        <v>0.11981850294580888</v>
      </c>
      <c r="P20" s="9">
        <f>IF('C5'!P20&gt;0,'C8'!P40/'C5'!P20*100,"--")</f>
        <v>4.2337721318676455E-2</v>
      </c>
      <c r="Q20" s="9">
        <f>IF('C5'!Q20&gt;0,'C8'!Q40/'C5'!Q20*100,"--")</f>
        <v>3.1487996232613585E-2</v>
      </c>
      <c r="R20" s="9">
        <f>IF('C5'!R20&gt;0,'C8'!R40/'C5'!R20*100,"--")</f>
        <v>5.4569242614523172E-2</v>
      </c>
      <c r="S20" s="9">
        <f>IF('C5'!S20&gt;0,'C8'!S40/'C5'!S20*100,"--")</f>
        <v>3.0537559148594472E-2</v>
      </c>
      <c r="T20" s="9">
        <f>IF('C5'!T20&gt;0,'C8'!T40/'C5'!T20*100,"--")</f>
        <v>5.1413553390581644E-2</v>
      </c>
      <c r="U20" s="9">
        <f>IF('C5'!U20&gt;0,'C8'!U40/'C5'!U20*100,"--")</f>
        <v>4.7018918706237686E-2</v>
      </c>
      <c r="V20" s="9">
        <f>IF('C5'!V20&gt;0,'C8'!V40/'C5'!V20*100,"--")</f>
        <v>3.1889340036025816E-2</v>
      </c>
      <c r="W20" s="9">
        <f>IF('C5'!W20&gt;0,'C8'!W40/'C5'!W20*100,"--")</f>
        <v>5.0519230361728583E-2</v>
      </c>
      <c r="X20" s="9">
        <f>IF('C5'!X20&gt;0,'C8'!X40/'C5'!X20*100,"--")</f>
        <v>6.6138700899740208E-2</v>
      </c>
      <c r="Y20" s="9">
        <f>IF('C5'!Y20&gt;0,'C8'!Y40/'C5'!Y20*100,"--")</f>
        <v>0.13373102187131106</v>
      </c>
      <c r="Z20" s="9">
        <f>IF('C5'!Z20&gt;0,'C8'!Z40/'C5'!Z20*100,"--")</f>
        <v>0.34766006311266406</v>
      </c>
      <c r="AA20" s="9">
        <f>IF('C5'!AA20&gt;0,'C8'!AA40/'C5'!AA20*100,"--")</f>
        <v>0.32301895969520467</v>
      </c>
      <c r="AB20" s="9">
        <f>IF('C5'!AB20&gt;0,'C8'!AB40/'C5'!AB20*100,"--")</f>
        <v>0.53062696572181256</v>
      </c>
      <c r="AC20" s="9">
        <f>IF('C5'!AC20&gt;0,'C8'!AC40/'C5'!AC20*100,"--")</f>
        <v>0.19534491284449282</v>
      </c>
      <c r="AD20" s="9">
        <f>IF('C5'!AD20&gt;0,'C8'!AD40/'C5'!AD20*100,"--")</f>
        <v>0.1055761387770514</v>
      </c>
      <c r="AE20" s="9">
        <f>IF('C5'!AE20&gt;0,'C8'!AE40/'C5'!AE20*100,"--")</f>
        <v>0.34946055253302349</v>
      </c>
    </row>
    <row r="21" spans="1:31" s="2" customFormat="1">
      <c r="A21" s="7"/>
      <c r="B21" s="8" t="s">
        <v>201</v>
      </c>
      <c r="C21" s="9">
        <f>IF('C5'!C21&gt;0,'C8'!C41/'C5'!C21*100,"--")</f>
        <v>0</v>
      </c>
      <c r="D21" s="9" t="str">
        <f>IF('C5'!D21&gt;0,'C8'!D41/'C5'!D21*100,"--")</f>
        <v>--</v>
      </c>
      <c r="E21" s="9">
        <f>IF('C5'!E21&gt;0,'C8'!E41/'C5'!E21*100,"--")</f>
        <v>0</v>
      </c>
      <c r="F21" s="9">
        <f>IF('C5'!F21&gt;0,'C8'!F41/'C5'!F21*100,"--")</f>
        <v>0</v>
      </c>
      <c r="G21" s="9">
        <f>IF('C5'!G21&gt;0,'C8'!G41/'C5'!G21*100,"--")</f>
        <v>0</v>
      </c>
      <c r="H21" s="9">
        <f>IF('C5'!H21&gt;0,'C8'!H41/'C5'!H21*100,"--")</f>
        <v>0</v>
      </c>
      <c r="I21" s="9">
        <f>IF('C5'!I21&gt;0,'C8'!I41/'C5'!I21*100,"--")</f>
        <v>0</v>
      </c>
      <c r="J21" s="9">
        <f>IF('C5'!J21&gt;0,'C8'!J41/'C5'!J21*100,"--")</f>
        <v>4.5531300551788769</v>
      </c>
      <c r="K21" s="9">
        <f>IF('C5'!K21&gt;0,'C8'!K41/'C5'!K21*100,"--")</f>
        <v>3.7916205066745592</v>
      </c>
      <c r="L21" s="9">
        <f>IF('C5'!L21&gt;0,'C8'!L41/'C5'!L21*100,"--")</f>
        <v>4.5088931367660479</v>
      </c>
      <c r="M21" s="9">
        <f>IF('C5'!M21&gt;0,'C8'!M41/'C5'!M21*100,"--")</f>
        <v>4.9613000895142196</v>
      </c>
      <c r="N21" s="9">
        <f>IF('C5'!N21&gt;0,'C8'!N41/'C5'!N21*100,"--")</f>
        <v>1.3527822848211284</v>
      </c>
      <c r="O21" s="9">
        <f>IF('C5'!O21&gt;0,'C8'!O41/'C5'!O21*100,"--")</f>
        <v>1.2872418093819014</v>
      </c>
      <c r="P21" s="9">
        <f>IF('C5'!P21&gt;0,'C8'!P41/'C5'!P21*100,"--")</f>
        <v>0.55486947087005878</v>
      </c>
      <c r="Q21" s="9">
        <f>IF('C5'!Q21&gt;0,'C8'!Q41/'C5'!Q21*100,"--")</f>
        <v>4.640876596995068E-2</v>
      </c>
      <c r="R21" s="9">
        <f>IF('C5'!R21&gt;0,'C8'!R41/'C5'!R21*100,"--")</f>
        <v>0.18630494125878308</v>
      </c>
      <c r="S21" s="9">
        <f>IF('C5'!S21&gt;0,'C8'!S41/'C5'!S21*100,"--")</f>
        <v>0.23685797708884454</v>
      </c>
      <c r="T21" s="9">
        <f>IF('C5'!T21&gt;0,'C8'!T41/'C5'!T21*100,"--")</f>
        <v>9.8550690435875082E-2</v>
      </c>
      <c r="U21" s="9">
        <f>IF('C5'!U21&gt;0,'C8'!U41/'C5'!U21*100,"--")</f>
        <v>0.17113099383976496</v>
      </c>
      <c r="V21" s="9">
        <f>IF('C5'!V21&gt;0,'C8'!V41/'C5'!V21*100,"--")</f>
        <v>4.1725648730437034E-2</v>
      </c>
      <c r="W21" s="9">
        <f>IF('C5'!W21&gt;0,'C8'!W41/'C5'!W21*100,"--")</f>
        <v>7.9459084628009394E-2</v>
      </c>
      <c r="X21" s="9">
        <f>IF('C5'!X21&gt;0,'C8'!X41/'C5'!X21*100,"--")</f>
        <v>7.7057193774510119E-2</v>
      </c>
      <c r="Y21" s="9">
        <f>IF('C5'!Y21&gt;0,'C8'!Y41/'C5'!Y21*100,"--")</f>
        <v>4.6438967119949645E-2</v>
      </c>
      <c r="Z21" s="9">
        <f>IF('C5'!Z21&gt;0,'C8'!Z41/'C5'!Z21*100,"--")</f>
        <v>4.7380592753684406E-2</v>
      </c>
      <c r="AA21" s="9">
        <f>IF('C5'!AA21&gt;0,'C8'!AA41/'C5'!AA21*100,"--")</f>
        <v>6.8099172770356223E-2</v>
      </c>
      <c r="AB21" s="9">
        <f>IF('C5'!AB21&gt;0,'C8'!AB41/'C5'!AB21*100,"--")</f>
        <v>0.69111201513807874</v>
      </c>
      <c r="AC21" s="9">
        <f>IF('C5'!AC21&gt;0,'C8'!AC41/'C5'!AC21*100,"--")</f>
        <v>0.46055842207951331</v>
      </c>
      <c r="AD21" s="9">
        <f>IF('C5'!AD21&gt;0,'C8'!AD41/'C5'!AD21*100,"--")</f>
        <v>8.8827070736512775E-2</v>
      </c>
      <c r="AE21" s="9">
        <f>IF('C5'!AE21&gt;0,'C8'!AE41/'C5'!AE21*100,"--")</f>
        <v>0.36700746511452714</v>
      </c>
    </row>
    <row r="22" spans="1:31" s="2" customFormat="1">
      <c r="A22" s="7"/>
      <c r="B22" s="8" t="s">
        <v>207</v>
      </c>
      <c r="C22" s="9">
        <f>IF('C5'!C22&gt;0,'C8'!C42/'C5'!C22*100,"--")</f>
        <v>0</v>
      </c>
      <c r="D22" s="9">
        <f>IF('C5'!D22&gt;0,'C8'!D42/'C5'!D22*100,"--")</f>
        <v>0</v>
      </c>
      <c r="E22" s="9">
        <f>IF('C5'!E22&gt;0,'C8'!E42/'C5'!E22*100,"--")</f>
        <v>0</v>
      </c>
      <c r="F22" s="9">
        <f>IF('C5'!F22&gt;0,'C8'!F42/'C5'!F22*100,"--")</f>
        <v>0</v>
      </c>
      <c r="G22" s="9">
        <f>IF('C5'!G22&gt;0,'C8'!G42/'C5'!G22*100,"--")</f>
        <v>0</v>
      </c>
      <c r="H22" s="9">
        <f>IF('C5'!H22&gt;0,'C8'!H42/'C5'!H22*100,"--")</f>
        <v>0</v>
      </c>
      <c r="I22" s="9">
        <f>IF('C5'!I22&gt;0,'C8'!I42/'C5'!I22*100,"--")</f>
        <v>0</v>
      </c>
      <c r="J22" s="9">
        <f>IF('C5'!J22&gt;0,'C8'!J42/'C5'!J22*100,"--")</f>
        <v>0.41713751366444091</v>
      </c>
      <c r="K22" s="9">
        <f>IF('C5'!K22&gt;0,'C8'!K42/'C5'!K22*100,"--")</f>
        <v>0.48284523551934677</v>
      </c>
      <c r="L22" s="9">
        <f>IF('C5'!L22&gt;0,'C8'!L42/'C5'!L22*100,"--")</f>
        <v>1.5676768840592337</v>
      </c>
      <c r="M22" s="9">
        <f>IF('C5'!M22&gt;0,'C8'!M42/'C5'!M22*100,"--")</f>
        <v>0.59238577702562101</v>
      </c>
      <c r="N22" s="9">
        <f>IF('C5'!N22&gt;0,'C8'!N42/'C5'!N22*100,"--")</f>
        <v>0.34433169699660338</v>
      </c>
      <c r="O22" s="9">
        <f>IF('C5'!O22&gt;0,'C8'!O42/'C5'!O22*100,"--")</f>
        <v>0.25533921004184978</v>
      </c>
      <c r="P22" s="9">
        <f>IF('C5'!P22&gt;0,'C8'!P42/'C5'!P22*100,"--")</f>
        <v>0.14498080158684717</v>
      </c>
      <c r="Q22" s="9">
        <f>IF('C5'!Q22&gt;0,'C8'!Q42/'C5'!Q22*100,"--")</f>
        <v>9.0947577766947757E-2</v>
      </c>
      <c r="R22" s="9">
        <f>IF('C5'!R22&gt;0,'C8'!R42/'C5'!R22*100,"--")</f>
        <v>0.14670709290625983</v>
      </c>
      <c r="S22" s="9">
        <f>IF('C5'!S22&gt;0,'C8'!S42/'C5'!S22*100,"--")</f>
        <v>0.31971885474208789</v>
      </c>
      <c r="T22" s="9">
        <f>IF('C5'!T22&gt;0,'C8'!T42/'C5'!T22*100,"--")</f>
        <v>0.26676700491249467</v>
      </c>
      <c r="U22" s="9">
        <f>IF('C5'!U22&gt;0,'C8'!U42/'C5'!U22*100,"--")</f>
        <v>0.11129425940059685</v>
      </c>
      <c r="V22" s="9">
        <f>IF('C5'!V22&gt;0,'C8'!V42/'C5'!V22*100,"--")</f>
        <v>0.44572086778809594</v>
      </c>
      <c r="W22" s="9">
        <f>IF('C5'!W22&gt;0,'C8'!W42/'C5'!W22*100,"--")</f>
        <v>0.32534635680612328</v>
      </c>
      <c r="X22" s="9">
        <f>IF('C5'!X22&gt;0,'C8'!X42/'C5'!X22*100,"--")</f>
        <v>0.32961290581914165</v>
      </c>
      <c r="Y22" s="9">
        <f>IF('C5'!Y22&gt;0,'C8'!Y42/'C5'!Y22*100,"--")</f>
        <v>0.17838033352144136</v>
      </c>
      <c r="Z22" s="9">
        <f>IF('C5'!Z22&gt;0,'C8'!Z42/'C5'!Z22*100,"--")</f>
        <v>0.32118815088941355</v>
      </c>
      <c r="AA22" s="9">
        <f>IF('C5'!AA22&gt;0,'C8'!AA42/'C5'!AA22*100,"--")</f>
        <v>0.17861837032609942</v>
      </c>
      <c r="AB22" s="9">
        <f>IF('C5'!AB22&gt;0,'C8'!AB42/'C5'!AB22*100,"--")</f>
        <v>8.0212794762456657E-2</v>
      </c>
      <c r="AC22" s="9">
        <f>IF('C5'!AC22&gt;0,'C8'!AC42/'C5'!AC22*100,"--")</f>
        <v>0.68748076199596431</v>
      </c>
      <c r="AD22" s="9">
        <f>IF('C5'!AD22&gt;0,'C8'!AD42/'C5'!AD22*100,"--")</f>
        <v>1.6517646047371362</v>
      </c>
      <c r="AE22" s="9">
        <f>IF('C5'!AE22&gt;0,'C8'!AE42/'C5'!AE22*100,"--")</f>
        <v>0.3100057463243478</v>
      </c>
    </row>
    <row r="23" spans="1:31" s="2" customFormat="1">
      <c r="A23" s="7"/>
      <c r="B23" s="8" t="s">
        <v>10</v>
      </c>
      <c r="C23" s="9">
        <f>IF('C5'!C23&gt;0,'C8'!C43/'C5'!C23*100,"--")</f>
        <v>0</v>
      </c>
      <c r="D23" s="9">
        <f>IF('C5'!D23&gt;0,'C8'!D43/'C5'!D23*100,"--")</f>
        <v>0</v>
      </c>
      <c r="E23" s="9">
        <f>IF('C5'!E23&gt;0,'C8'!E43/'C5'!E23*100,"--")</f>
        <v>0</v>
      </c>
      <c r="F23" s="9">
        <f>IF('C5'!F23&gt;0,'C8'!F43/'C5'!F23*100,"--")</f>
        <v>0</v>
      </c>
      <c r="G23" s="9">
        <f>IF('C5'!G23&gt;0,'C8'!G43/'C5'!G23*100,"--")</f>
        <v>0</v>
      </c>
      <c r="H23" s="9">
        <f>IF('C5'!H23&gt;0,'C8'!H43/'C5'!H23*100,"--")</f>
        <v>0</v>
      </c>
      <c r="I23" s="9">
        <f>IF('C5'!I23&gt;0,'C8'!I43/'C5'!I23*100,"--")</f>
        <v>0</v>
      </c>
      <c r="J23" s="9">
        <f>IF('C5'!J23&gt;0,'C8'!J43/'C5'!J23*100,"--")</f>
        <v>0.79767008379178805</v>
      </c>
      <c r="K23" s="9">
        <f>IF('C5'!K23&gt;0,'C8'!K43/'C5'!K23*100,"--")</f>
        <v>0.81265382522151564</v>
      </c>
      <c r="L23" s="9">
        <f>IF('C5'!L23&gt;0,'C8'!L43/'C5'!L23*100,"--")</f>
        <v>0.80672944031842053</v>
      </c>
      <c r="M23" s="9">
        <f>IF('C5'!M23&gt;0,'C8'!M43/'C5'!M23*100,"--")</f>
        <v>0.85254011612043001</v>
      </c>
      <c r="N23" s="9">
        <f>IF('C5'!N23&gt;0,'C8'!N43/'C5'!N23*100,"--")</f>
        <v>0.8460969803363918</v>
      </c>
      <c r="O23" s="9">
        <f>IF('C5'!O23&gt;0,'C8'!O43/'C5'!O23*100,"--")</f>
        <v>0.80977485748805977</v>
      </c>
      <c r="P23" s="9">
        <f>IF('C5'!P23&gt;0,'C8'!P43/'C5'!P23*100,"--")</f>
        <v>0.8204224817917547</v>
      </c>
      <c r="Q23" s="9">
        <f>IF('C5'!Q23&gt;0,'C8'!Q43/'C5'!Q23*100,"--")</f>
        <v>0.8197438653212078</v>
      </c>
      <c r="R23" s="9">
        <f>IF('C5'!R23&gt;0,'C8'!R43/'C5'!R23*100,"--")</f>
        <v>1.0522572263991359</v>
      </c>
      <c r="S23" s="9">
        <f>IF('C5'!S23&gt;0,'C8'!S43/'C5'!S23*100,"--")</f>
        <v>1.0028307496128883</v>
      </c>
      <c r="T23" s="9">
        <f>IF('C5'!T23&gt;0,'C8'!T43/'C5'!T23*100,"--")</f>
        <v>0.88076786980783084</v>
      </c>
      <c r="U23" s="9">
        <f>IF('C5'!U23&gt;0,'C8'!U43/'C5'!U23*100,"--")</f>
        <v>0.72650485845778257</v>
      </c>
      <c r="V23" s="9">
        <f>IF('C5'!V23&gt;0,'C8'!V43/'C5'!V23*100,"--")</f>
        <v>0.71245693468646398</v>
      </c>
      <c r="W23" s="9">
        <f>IF('C5'!W23&gt;0,'C8'!W43/'C5'!W23*100,"--")</f>
        <v>0.6795728443225828</v>
      </c>
      <c r="X23" s="9">
        <f>IF('C5'!X23&gt;0,'C8'!X43/'C5'!X23*100,"--")</f>
        <v>0.65584196680529694</v>
      </c>
      <c r="Y23" s="9">
        <f>IF('C5'!Y23&gt;0,'C8'!Y43/'C5'!Y23*100,"--")</f>
        <v>0.63795450952872068</v>
      </c>
      <c r="Z23" s="9">
        <f>IF('C5'!Z23&gt;0,'C8'!Z43/'C5'!Z23*100,"--")</f>
        <v>1.0804281159256572</v>
      </c>
      <c r="AA23" s="9">
        <f>IF('C5'!AA23&gt;0,'C8'!AA43/'C5'!AA23*100,"--")</f>
        <v>2.1525674546634797</v>
      </c>
      <c r="AB23" s="9">
        <f>IF('C5'!AB23&gt;0,'C8'!AB43/'C5'!AB23*100,"--")</f>
        <v>2.6664424289555169</v>
      </c>
      <c r="AC23" s="9">
        <f>IF('C5'!AC23&gt;0,'C8'!AC43/'C5'!AC23*100,"--")</f>
        <v>3.3189386554231546</v>
      </c>
      <c r="AD23" s="9">
        <f>IF('C5'!AD23&gt;0,'C8'!AD43/'C5'!AD23*100,"--")</f>
        <v>4.3654876061978056</v>
      </c>
      <c r="AE23" s="9">
        <f>IF('C5'!AE23&gt;0,'C8'!AE43/'C5'!AE23*100,"--")</f>
        <v>1.2033690757876545</v>
      </c>
    </row>
    <row r="24" spans="1:31" s="2" customFormat="1">
      <c r="A24" s="7"/>
      <c r="B24" s="8" t="s">
        <v>11</v>
      </c>
      <c r="C24" s="9">
        <f>IF('C5'!C24&gt;0,'C8'!C44/'C5'!C24*100,"--")</f>
        <v>0</v>
      </c>
      <c r="D24" s="9">
        <f>IF('C5'!D24&gt;0,'C8'!D44/'C5'!D24*100,"--")</f>
        <v>0</v>
      </c>
      <c r="E24" s="9">
        <f>IF('C5'!E24&gt;0,'C8'!E44/'C5'!E24*100,"--")</f>
        <v>0</v>
      </c>
      <c r="F24" s="9">
        <f>IF('C5'!F24&gt;0,'C8'!F44/'C5'!F24*100,"--")</f>
        <v>0</v>
      </c>
      <c r="G24" s="9">
        <f>IF('C5'!G24&gt;0,'C8'!G44/'C5'!G24*100,"--")</f>
        <v>0</v>
      </c>
      <c r="H24" s="9">
        <f>IF('C5'!H24&gt;0,'C8'!H44/'C5'!H24*100,"--")</f>
        <v>0</v>
      </c>
      <c r="I24" s="9">
        <f>IF('C5'!I24&gt;0,'C8'!I44/'C5'!I24*100,"--")</f>
        <v>0</v>
      </c>
      <c r="J24" s="9">
        <f>IF('C5'!J24&gt;0,'C8'!J44/'C5'!J24*100,"--")</f>
        <v>1.437123767860897</v>
      </c>
      <c r="K24" s="9">
        <f>IF('C5'!K24&gt;0,'C8'!K44/'C5'!K24*100,"--")</f>
        <v>1.4102174169206276</v>
      </c>
      <c r="L24" s="9">
        <f>IF('C5'!L24&gt;0,'C8'!L44/'C5'!L24*100,"--")</f>
        <v>1.3983683150476867</v>
      </c>
      <c r="M24" s="9">
        <f>IF('C5'!M24&gt;0,'C8'!M44/'C5'!M24*100,"--")</f>
        <v>1.3137887521461649</v>
      </c>
      <c r="N24" s="9">
        <f>IF('C5'!N24&gt;0,'C8'!N44/'C5'!N24*100,"--")</f>
        <v>1.235626053665575</v>
      </c>
      <c r="O24" s="9">
        <f>IF('C5'!O24&gt;0,'C8'!O44/'C5'!O24*100,"--")</f>
        <v>1.2055575982228366</v>
      </c>
      <c r="P24" s="9">
        <f>IF('C5'!P24&gt;0,'C8'!P44/'C5'!P24*100,"--")</f>
        <v>1.2605773171954822</v>
      </c>
      <c r="Q24" s="9">
        <f>IF('C5'!Q24&gt;0,'C8'!Q44/'C5'!Q24*100,"--")</f>
        <v>1.2006711282895215</v>
      </c>
      <c r="R24" s="9">
        <f>IF('C5'!R24&gt;0,'C8'!R44/'C5'!R24*100,"--")</f>
        <v>1.1486393486906028</v>
      </c>
      <c r="S24" s="9">
        <f>IF('C5'!S24&gt;0,'C8'!S44/'C5'!S24*100,"--")</f>
        <v>1.1525805366060864</v>
      </c>
      <c r="T24" s="9">
        <f>IF('C5'!T24&gt;0,'C8'!T44/'C5'!T24*100,"--")</f>
        <v>1.4206460926908864</v>
      </c>
      <c r="U24" s="9">
        <f>IF('C5'!U24&gt;0,'C8'!U44/'C5'!U24*100,"--")</f>
        <v>1.5246216412462612</v>
      </c>
      <c r="V24" s="9">
        <f>IF('C5'!V24&gt;0,'C8'!V44/'C5'!V24*100,"--")</f>
        <v>1.5283426981370736</v>
      </c>
      <c r="W24" s="9">
        <f>IF('C5'!W24&gt;0,'C8'!W44/'C5'!W24*100,"--")</f>
        <v>1.4735867028072902</v>
      </c>
      <c r="X24" s="9">
        <f>IF('C5'!X24&gt;0,'C8'!X44/'C5'!X24*100,"--")</f>
        <v>1.415615894062473</v>
      </c>
      <c r="Y24" s="9">
        <f>IF('C5'!Y24&gt;0,'C8'!Y44/'C5'!Y24*100,"--")</f>
        <v>1.4976449241321652</v>
      </c>
      <c r="Z24" s="9">
        <f>IF('C5'!Z24&gt;0,'C8'!Z44/'C5'!Z24*100,"--")</f>
        <v>1.5592332371210531</v>
      </c>
      <c r="AA24" s="9">
        <f>IF('C5'!AA24&gt;0,'C8'!AA44/'C5'!AA24*100,"--")</f>
        <v>1.4410165366675964</v>
      </c>
      <c r="AB24" s="9">
        <f>IF('C5'!AB24&gt;0,'C8'!AB44/'C5'!AB24*100,"--")</f>
        <v>1.5619910661756906</v>
      </c>
      <c r="AC24" s="9">
        <f>IF('C5'!AC24&gt;0,'C8'!AC44/'C5'!AC24*100,"--")</f>
        <v>1.594750769463952</v>
      </c>
      <c r="AD24" s="9">
        <f>IF('C5'!AD24&gt;0,'C8'!AD44/'C5'!AD24*100,"--")</f>
        <v>2.1356252742274351</v>
      </c>
      <c r="AE24" s="9">
        <f>IF('C5'!AE24&gt;0,'C8'!AE44/'C5'!AE24*100,"--")</f>
        <v>1.3127365502550088</v>
      </c>
    </row>
    <row r="25" spans="1:31" s="2" customFormat="1">
      <c r="A25" s="7"/>
      <c r="B25" s="8" t="s">
        <v>12</v>
      </c>
      <c r="C25" s="9">
        <f>IF('C5'!C25&gt;0,'C8'!C45/'C5'!C25*100,"--")</f>
        <v>0</v>
      </c>
      <c r="D25" s="9">
        <f>IF('C5'!D25&gt;0,'C8'!D45/'C5'!D25*100,"--")</f>
        <v>0</v>
      </c>
      <c r="E25" s="9">
        <f>IF('C5'!E25&gt;0,'C8'!E45/'C5'!E25*100,"--")</f>
        <v>0</v>
      </c>
      <c r="F25" s="9">
        <f>IF('C5'!F25&gt;0,'C8'!F45/'C5'!F25*100,"--")</f>
        <v>0</v>
      </c>
      <c r="G25" s="9">
        <f>IF('C5'!G25&gt;0,'C8'!G45/'C5'!G25*100,"--")</f>
        <v>0</v>
      </c>
      <c r="H25" s="9">
        <f>IF('C5'!H25&gt;0,'C8'!H45/'C5'!H25*100,"--")</f>
        <v>0</v>
      </c>
      <c r="I25" s="9">
        <f>IF('C5'!I25&gt;0,'C8'!I45/'C5'!I25*100,"--")</f>
        <v>0</v>
      </c>
      <c r="J25" s="9">
        <f>IF('C5'!J25&gt;0,'C8'!J45/'C5'!J25*100,"--")</f>
        <v>0.89702739354709327</v>
      </c>
      <c r="K25" s="9">
        <f>IF('C5'!K25&gt;0,'C8'!K45/'C5'!K25*100,"--")</f>
        <v>0.90460125841303729</v>
      </c>
      <c r="L25" s="9">
        <f>IF('C5'!L25&gt;0,'C8'!L45/'C5'!L25*100,"--")</f>
        <v>0.89475677858163438</v>
      </c>
      <c r="M25" s="9">
        <f>IF('C5'!M25&gt;0,'C8'!M45/'C5'!M25*100,"--")</f>
        <v>0.92294584624375042</v>
      </c>
      <c r="N25" s="9">
        <f>IF('C5'!N25&gt;0,'C8'!N45/'C5'!N25*100,"--")</f>
        <v>0.90633447508360665</v>
      </c>
      <c r="O25" s="9">
        <f>IF('C5'!O25&gt;0,'C8'!O45/'C5'!O25*100,"--")</f>
        <v>0.869848634620354</v>
      </c>
      <c r="P25" s="9">
        <f>IF('C5'!P25&gt;0,'C8'!P45/'C5'!P25*100,"--")</f>
        <v>0.88912699139196838</v>
      </c>
      <c r="Q25" s="9">
        <f>IF('C5'!Q25&gt;0,'C8'!Q45/'C5'!Q25*100,"--")</f>
        <v>0.87540688752988494</v>
      </c>
      <c r="R25" s="9">
        <f>IF('C5'!R25&gt;0,'C8'!R45/'C5'!R25*100,"--")</f>
        <v>1.0672415435640838</v>
      </c>
      <c r="S25" s="9">
        <f>IF('C5'!S25&gt;0,'C8'!S45/'C5'!S25*100,"--")</f>
        <v>1.0282775590656572</v>
      </c>
      <c r="T25" s="9">
        <f>IF('C5'!T25&gt;0,'C8'!T45/'C5'!T25*100,"--")</f>
        <v>0.95733096265511486</v>
      </c>
      <c r="U25" s="9">
        <f>IF('C5'!U25&gt;0,'C8'!U45/'C5'!U25*100,"--")</f>
        <v>0.83495693231684676</v>
      </c>
      <c r="V25" s="9">
        <f>IF('C5'!V25&gt;0,'C8'!V45/'C5'!V25*100,"--")</f>
        <v>0.82909446424394229</v>
      </c>
      <c r="W25" s="9">
        <f>IF('C5'!W25&gt;0,'C8'!W45/'C5'!W25*100,"--")</f>
        <v>0.80329199433856835</v>
      </c>
      <c r="X25" s="9">
        <f>IF('C5'!X25&gt;0,'C8'!X45/'C5'!X25*100,"--")</f>
        <v>0.77472045771494291</v>
      </c>
      <c r="Y25" s="9">
        <f>IF('C5'!Y25&gt;0,'C8'!Y45/'C5'!Y25*100,"--")</f>
        <v>0.76904469095890904</v>
      </c>
      <c r="Z25" s="9">
        <f>IF('C5'!Z25&gt;0,'C8'!Z45/'C5'!Z25*100,"--")</f>
        <v>1.1553764540487426</v>
      </c>
      <c r="AA25" s="9">
        <f>IF('C5'!AA25&gt;0,'C8'!AA45/'C5'!AA25*100,"--")</f>
        <v>2.0172346640448384</v>
      </c>
      <c r="AB25" s="9">
        <f>IF('C5'!AB25&gt;0,'C8'!AB45/'C5'!AB25*100,"--")</f>
        <v>2.4542519311366728</v>
      </c>
      <c r="AC25" s="9">
        <f>IF('C5'!AC25&gt;0,'C8'!AC45/'C5'!AC25*100,"--")</f>
        <v>2.9822795747746156</v>
      </c>
      <c r="AD25" s="9">
        <f>IF('C5'!AD25&gt;0,'C8'!AD45/'C5'!AD25*100,"--")</f>
        <v>3.9041231864660415</v>
      </c>
      <c r="AE25" s="9">
        <f>IF('C5'!AE25&gt;0,'C8'!AE45/'C5'!AE25*100,"--")</f>
        <v>1.2210525929828921</v>
      </c>
    </row>
    <row r="26" spans="1:31" s="2" customFormat="1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31" s="2" customFormat="1">
      <c r="A27" s="5"/>
      <c r="B27" s="98" t="s">
        <v>13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31" s="2" customFormat="1">
      <c r="A29" s="7">
        <v>1</v>
      </c>
      <c r="B29" s="8" t="s">
        <v>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16.301835000000001</v>
      </c>
      <c r="K29" s="12">
        <v>23.310558000000004</v>
      </c>
      <c r="L29" s="12">
        <v>24.330156999999996</v>
      </c>
      <c r="M29" s="12">
        <v>25.400583999999998</v>
      </c>
      <c r="N29" s="12">
        <v>18.784734999999998</v>
      </c>
      <c r="O29" s="12">
        <v>22.443215000000006</v>
      </c>
      <c r="P29" s="12">
        <v>26.218740999999991</v>
      </c>
      <c r="Q29" s="12">
        <v>16.352698</v>
      </c>
      <c r="R29" s="12">
        <v>18.606359000000001</v>
      </c>
      <c r="S29" s="12">
        <v>22.270110000000003</v>
      </c>
      <c r="T29" s="12">
        <v>29.716598999999999</v>
      </c>
      <c r="U29" s="12">
        <v>23.003308000000004</v>
      </c>
      <c r="V29" s="12">
        <v>31.342683999999995</v>
      </c>
      <c r="W29" s="12">
        <v>33.650648000000011</v>
      </c>
      <c r="X29" s="12">
        <v>31.959617000000005</v>
      </c>
      <c r="Y29" s="12">
        <v>25.526837</v>
      </c>
      <c r="Z29" s="12">
        <v>32.590281000000004</v>
      </c>
      <c r="AA29" s="12">
        <v>36.774269999999994</v>
      </c>
      <c r="AB29" s="12">
        <v>51.867137000000007</v>
      </c>
      <c r="AC29" s="12">
        <v>66.300384999999991</v>
      </c>
      <c r="AD29" s="12">
        <v>102.06057200000004</v>
      </c>
      <c r="AE29" s="12">
        <f>SUM(C29:AD29)</f>
        <v>678.81133</v>
      </c>
    </row>
    <row r="30" spans="1:31" s="2" customFormat="1">
      <c r="A30" s="7">
        <v>2</v>
      </c>
      <c r="B30" s="8" t="s">
        <v>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76.647323000000014</v>
      </c>
      <c r="K30" s="12">
        <v>88.567109000000016</v>
      </c>
      <c r="L30" s="12">
        <v>121.410478</v>
      </c>
      <c r="M30" s="12">
        <v>170.30322399999997</v>
      </c>
      <c r="N30" s="12">
        <v>217.07534699999999</v>
      </c>
      <c r="O30" s="12">
        <v>267.98607700000002</v>
      </c>
      <c r="P30" s="12">
        <v>286.99863399999998</v>
      </c>
      <c r="Q30" s="12">
        <v>302.1319979999999</v>
      </c>
      <c r="R30" s="12">
        <v>638.18548700000008</v>
      </c>
      <c r="S30" s="12">
        <v>638.24730299999976</v>
      </c>
      <c r="T30" s="12">
        <v>608.95706000000007</v>
      </c>
      <c r="U30" s="12">
        <v>505.25442100000004</v>
      </c>
      <c r="V30" s="12">
        <v>577.43981600000006</v>
      </c>
      <c r="W30" s="12">
        <v>558.65057000000002</v>
      </c>
      <c r="X30" s="12">
        <v>522.78559500000006</v>
      </c>
      <c r="Y30" s="12">
        <v>534.53331700000001</v>
      </c>
      <c r="Z30" s="12">
        <v>1429.0536749999999</v>
      </c>
      <c r="AA30" s="12">
        <v>3401.4160790000005</v>
      </c>
      <c r="AB30" s="12">
        <v>3816.9194950000001</v>
      </c>
      <c r="AC30" s="12">
        <v>6066.1277309999996</v>
      </c>
      <c r="AD30" s="12">
        <v>6666.325503</v>
      </c>
      <c r="AE30" s="12">
        <f t="shared" ref="AE30:AE45" si="0">SUM(C30:AD30)</f>
        <v>27495.016242000002</v>
      </c>
    </row>
    <row r="31" spans="1:31" s="2" customFormat="1">
      <c r="A31" s="5">
        <v>3</v>
      </c>
      <c r="B31" s="8" t="s">
        <v>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354.28512199999989</v>
      </c>
      <c r="K31" s="12">
        <v>368.91665700000004</v>
      </c>
      <c r="L31" s="12">
        <v>408.49034400000005</v>
      </c>
      <c r="M31" s="12">
        <v>439.29548699999998</v>
      </c>
      <c r="N31" s="12">
        <v>416.06085099999996</v>
      </c>
      <c r="O31" s="12">
        <v>390.06359299999986</v>
      </c>
      <c r="P31" s="12">
        <v>364.78810200000009</v>
      </c>
      <c r="Q31" s="12">
        <v>265.0894330000001</v>
      </c>
      <c r="R31" s="12">
        <v>360.02828000000005</v>
      </c>
      <c r="S31" s="12">
        <v>385.26778100000001</v>
      </c>
      <c r="T31" s="12">
        <v>454.82020599999993</v>
      </c>
      <c r="U31" s="12">
        <v>421.17935399999993</v>
      </c>
      <c r="V31" s="12">
        <v>411.01993800000002</v>
      </c>
      <c r="W31" s="12">
        <v>380.74300899999992</v>
      </c>
      <c r="X31" s="12">
        <v>372.06987900000007</v>
      </c>
      <c r="Y31" s="12">
        <v>382.36153999999982</v>
      </c>
      <c r="Z31" s="12">
        <v>388.67219999999992</v>
      </c>
      <c r="AA31" s="12">
        <v>376.47095400000006</v>
      </c>
      <c r="AB31" s="12">
        <v>314.69502</v>
      </c>
      <c r="AC31" s="12">
        <v>386.59777000000008</v>
      </c>
      <c r="AD31" s="12">
        <v>452.27589499999993</v>
      </c>
      <c r="AE31" s="12">
        <f t="shared" si="0"/>
        <v>8093.1914150000002</v>
      </c>
    </row>
    <row r="32" spans="1:31" s="2" customFormat="1">
      <c r="A32" s="7">
        <v>4</v>
      </c>
      <c r="B32" s="8" t="s">
        <v>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38.98959</v>
      </c>
      <c r="K32" s="12">
        <v>46.031563000000013</v>
      </c>
      <c r="L32" s="12">
        <v>57.126454000000003</v>
      </c>
      <c r="M32" s="12">
        <v>73.951940999999962</v>
      </c>
      <c r="N32" s="12">
        <v>86.463341999999969</v>
      </c>
      <c r="O32" s="12">
        <v>90.706493999999978</v>
      </c>
      <c r="P32" s="12">
        <v>87.254141999999987</v>
      </c>
      <c r="Q32" s="12">
        <v>66.875969999999995</v>
      </c>
      <c r="R32" s="12">
        <v>131.26450700000001</v>
      </c>
      <c r="S32" s="12">
        <v>175.67027400000003</v>
      </c>
      <c r="T32" s="12">
        <v>116.67886700000003</v>
      </c>
      <c r="U32" s="12">
        <v>62.699992000000009</v>
      </c>
      <c r="V32" s="12">
        <v>49.905504999999984</v>
      </c>
      <c r="W32" s="12">
        <v>43.124425000000009</v>
      </c>
      <c r="X32" s="12">
        <v>29.848986000000007</v>
      </c>
      <c r="Y32" s="12">
        <v>23.282547000000001</v>
      </c>
      <c r="Z32" s="12">
        <v>24.748254999999993</v>
      </c>
      <c r="AA32" s="12">
        <v>29.693774000000008</v>
      </c>
      <c r="AB32" s="12">
        <v>33.212579000000005</v>
      </c>
      <c r="AC32" s="12">
        <v>41.004575000000017</v>
      </c>
      <c r="AD32" s="12">
        <v>43.698510000000006</v>
      </c>
      <c r="AE32" s="12">
        <f t="shared" si="0"/>
        <v>1352.2322919999999</v>
      </c>
    </row>
    <row r="33" spans="1:31" s="2" customFormat="1">
      <c r="A33" s="7">
        <v>5</v>
      </c>
      <c r="B33" s="8" t="s">
        <v>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93.993928000000025</v>
      </c>
      <c r="K33" s="12">
        <v>112.97750000000001</v>
      </c>
      <c r="L33" s="12">
        <v>128.71494699999997</v>
      </c>
      <c r="M33" s="12">
        <v>157.74364099999997</v>
      </c>
      <c r="N33" s="12">
        <v>163.29976399999998</v>
      </c>
      <c r="O33" s="12">
        <v>159.80506000000005</v>
      </c>
      <c r="P33" s="12">
        <v>136.665682</v>
      </c>
      <c r="Q33" s="12">
        <v>91.593521999999993</v>
      </c>
      <c r="R33" s="12">
        <v>123.03026699999999</v>
      </c>
      <c r="S33" s="12">
        <v>158.53104200000001</v>
      </c>
      <c r="T33" s="12">
        <v>170.27917600000004</v>
      </c>
      <c r="U33" s="12">
        <v>176.83934499999995</v>
      </c>
      <c r="V33" s="12">
        <v>191.66252200000002</v>
      </c>
      <c r="W33" s="12">
        <v>187.18821199999996</v>
      </c>
      <c r="X33" s="12">
        <v>175.211172</v>
      </c>
      <c r="Y33" s="12">
        <v>176.46550300000007</v>
      </c>
      <c r="Z33" s="12">
        <v>196.045581</v>
      </c>
      <c r="AA33" s="12">
        <v>192.40061700000007</v>
      </c>
      <c r="AB33" s="12">
        <v>150.366389</v>
      </c>
      <c r="AC33" s="12">
        <v>194.86563900000004</v>
      </c>
      <c r="AD33" s="12">
        <v>206.018359</v>
      </c>
      <c r="AE33" s="12">
        <f t="shared" si="0"/>
        <v>3343.6978679999997</v>
      </c>
    </row>
    <row r="34" spans="1:31" s="2" customFormat="1">
      <c r="A34" s="5"/>
      <c r="B34" s="8" t="s">
        <v>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46.645373999999975</v>
      </c>
      <c r="K34" s="12">
        <v>57.146225000000008</v>
      </c>
      <c r="L34" s="12">
        <v>71.642596999999995</v>
      </c>
      <c r="M34" s="12">
        <v>90.414812999999981</v>
      </c>
      <c r="N34" s="12">
        <v>97.804678999999979</v>
      </c>
      <c r="O34" s="12">
        <v>96.529083000000014</v>
      </c>
      <c r="P34" s="12">
        <v>87.771527000000006</v>
      </c>
      <c r="Q34" s="12">
        <v>62.69195599999999</v>
      </c>
      <c r="R34" s="12">
        <v>84.522114000000016</v>
      </c>
      <c r="S34" s="12">
        <v>114.05079799999999</v>
      </c>
      <c r="T34" s="12">
        <v>127.27453799999998</v>
      </c>
      <c r="U34" s="12">
        <v>120.59050199999999</v>
      </c>
      <c r="V34" s="12">
        <v>130.055218</v>
      </c>
      <c r="W34" s="12">
        <v>127.69447900000002</v>
      </c>
      <c r="X34" s="12">
        <v>119.77801299999997</v>
      </c>
      <c r="Y34" s="12">
        <v>129.23988</v>
      </c>
      <c r="Z34" s="12">
        <v>156.781136</v>
      </c>
      <c r="AA34" s="12">
        <v>190.77545800000001</v>
      </c>
      <c r="AB34" s="12">
        <v>239.44215799999995</v>
      </c>
      <c r="AC34" s="12">
        <v>318.36193499999996</v>
      </c>
      <c r="AD34" s="12">
        <v>394.07523999999989</v>
      </c>
      <c r="AE34" s="12">
        <f t="shared" si="0"/>
        <v>2863.2877229999995</v>
      </c>
    </row>
    <row r="35" spans="1:31" s="2" customFormat="1">
      <c r="A35" s="5"/>
      <c r="B35" s="8" t="s">
        <v>233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24.971405000000004</v>
      </c>
      <c r="K35" s="12">
        <v>28.651637999999998</v>
      </c>
      <c r="L35" s="12">
        <v>37.953657</v>
      </c>
      <c r="M35" s="12">
        <v>43.434180999999988</v>
      </c>
      <c r="N35" s="12">
        <v>55.368654000000021</v>
      </c>
      <c r="O35" s="12">
        <v>60.624305000000014</v>
      </c>
      <c r="P35" s="12">
        <v>52.626378999999986</v>
      </c>
      <c r="Q35" s="12">
        <v>39.991385999999999</v>
      </c>
      <c r="R35" s="12">
        <v>54.982758000000004</v>
      </c>
      <c r="S35" s="12">
        <v>78.15783900000001</v>
      </c>
      <c r="T35" s="12">
        <v>93.978667000000016</v>
      </c>
      <c r="U35" s="12">
        <v>94.795765000000017</v>
      </c>
      <c r="V35" s="12">
        <v>99.419677999999976</v>
      </c>
      <c r="W35" s="12">
        <v>105.33486100000003</v>
      </c>
      <c r="X35" s="12">
        <v>95.986129999999989</v>
      </c>
      <c r="Y35" s="12">
        <v>100.78901900000001</v>
      </c>
      <c r="Z35" s="12">
        <v>124.038078</v>
      </c>
      <c r="AA35" s="12">
        <v>158.80899700000001</v>
      </c>
      <c r="AB35" s="12">
        <v>212.61511600000003</v>
      </c>
      <c r="AC35" s="12">
        <v>283.82846199999994</v>
      </c>
      <c r="AD35" s="12">
        <v>355.93012099999999</v>
      </c>
      <c r="AE35" s="12">
        <f t="shared" si="0"/>
        <v>2202.287096</v>
      </c>
    </row>
    <row r="36" spans="1:31" s="2" customFormat="1">
      <c r="A36" s="7"/>
      <c r="B36" s="8" t="s">
        <v>9</v>
      </c>
      <c r="C36" s="12">
        <f>SUM(C37:C42)</f>
        <v>0</v>
      </c>
      <c r="D36" s="12">
        <f t="shared" ref="D36:AD36" si="1">SUM(D37:D42)</f>
        <v>0</v>
      </c>
      <c r="E36" s="12">
        <f t="shared" si="1"/>
        <v>0</v>
      </c>
      <c r="F36" s="12">
        <f t="shared" si="1"/>
        <v>0</v>
      </c>
      <c r="G36" s="12">
        <f t="shared" si="1"/>
        <v>0</v>
      </c>
      <c r="H36" s="12">
        <f t="shared" si="1"/>
        <v>0</v>
      </c>
      <c r="I36" s="12">
        <f t="shared" si="1"/>
        <v>0</v>
      </c>
      <c r="J36" s="12">
        <f t="shared" si="1"/>
        <v>2.2740020000000003</v>
      </c>
      <c r="K36" s="12">
        <f t="shared" si="1"/>
        <v>4.4278189999999995</v>
      </c>
      <c r="L36" s="12">
        <f t="shared" si="1"/>
        <v>8.5120319999999996</v>
      </c>
      <c r="M36" s="12">
        <f t="shared" si="1"/>
        <v>15.274456000000001</v>
      </c>
      <c r="N36" s="12">
        <f t="shared" si="1"/>
        <v>5.3892790000000002</v>
      </c>
      <c r="O36" s="12">
        <f t="shared" si="1"/>
        <v>2.7694300000000003</v>
      </c>
      <c r="P36" s="12">
        <f t="shared" si="1"/>
        <v>1.4278900000000001</v>
      </c>
      <c r="Q36" s="12">
        <f t="shared" si="1"/>
        <v>0.46441500000000008</v>
      </c>
      <c r="R36" s="12">
        <f t="shared" si="1"/>
        <v>0.82461000000000007</v>
      </c>
      <c r="S36" s="12">
        <f t="shared" si="1"/>
        <v>1.0843870000000002</v>
      </c>
      <c r="T36" s="12">
        <f t="shared" si="1"/>
        <v>0.89780099999999996</v>
      </c>
      <c r="U36" s="12">
        <f t="shared" si="1"/>
        <v>1.3967810000000001</v>
      </c>
      <c r="V36" s="12">
        <f t="shared" si="1"/>
        <v>0.63604800000000006</v>
      </c>
      <c r="W36" s="12">
        <f t="shared" si="1"/>
        <v>0.97210800000000019</v>
      </c>
      <c r="X36" s="12">
        <f t="shared" si="1"/>
        <v>1.123048</v>
      </c>
      <c r="Y36" s="12">
        <f t="shared" si="1"/>
        <v>1.204399</v>
      </c>
      <c r="Z36" s="12">
        <f t="shared" si="1"/>
        <v>2.6801380000000004</v>
      </c>
      <c r="AA36" s="12">
        <f t="shared" si="1"/>
        <v>2.0145949999999999</v>
      </c>
      <c r="AB36" s="12">
        <f t="shared" si="1"/>
        <v>5.5702430000000005</v>
      </c>
      <c r="AC36" s="12">
        <f t="shared" si="1"/>
        <v>4.2310789999999994</v>
      </c>
      <c r="AD36" s="12">
        <f t="shared" si="1"/>
        <v>1.9843520000000001</v>
      </c>
      <c r="AE36" s="12">
        <f t="shared" si="0"/>
        <v>65.158912000000001</v>
      </c>
    </row>
    <row r="37" spans="1:31" s="2" customFormat="1">
      <c r="A37" s="7"/>
      <c r="B37" s="8" t="s">
        <v>197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1.0849999999999999E-2</v>
      </c>
      <c r="K37" s="12">
        <v>5.6330000000000009E-3</v>
      </c>
      <c r="L37" s="12">
        <v>1.3649999999999999E-2</v>
      </c>
      <c r="M37" s="12">
        <v>1.4904000000000001E-2</v>
      </c>
      <c r="N37" s="12">
        <v>3.0287000000000001E-2</v>
      </c>
      <c r="O37" s="12">
        <v>3.1164000000000008E-2</v>
      </c>
      <c r="P37" s="12">
        <v>0.14513799999999999</v>
      </c>
      <c r="Q37" s="12">
        <v>0.29648500000000011</v>
      </c>
      <c r="R37" s="12">
        <v>6.3771999999999995E-2</v>
      </c>
      <c r="S37" s="12">
        <v>6.1771000000000006E-2</v>
      </c>
      <c r="T37" s="12">
        <v>0.16994800000000002</v>
      </c>
      <c r="U37" s="12">
        <v>0.174703</v>
      </c>
      <c r="V37" s="12">
        <v>0.18296600000000002</v>
      </c>
      <c r="W37" s="12">
        <v>0.14894499999999999</v>
      </c>
      <c r="X37" s="12">
        <v>0.21569300000000002</v>
      </c>
      <c r="Y37" s="12">
        <v>0.126828</v>
      </c>
      <c r="Z37" s="12">
        <v>0.19231899999999999</v>
      </c>
      <c r="AA37" s="12">
        <v>0.12374900000000003</v>
      </c>
      <c r="AB37" s="12">
        <v>0.26145699999999999</v>
      </c>
      <c r="AC37" s="12">
        <v>0.22880300000000001</v>
      </c>
      <c r="AD37" s="12">
        <v>0.38439699999999999</v>
      </c>
      <c r="AE37" s="12">
        <f t="shared" si="0"/>
        <v>2.8834619999999997</v>
      </c>
    </row>
    <row r="38" spans="1:31" s="2" customFormat="1">
      <c r="A38" s="7"/>
      <c r="B38" s="8" t="s">
        <v>198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1.7240000000000001E-3</v>
      </c>
      <c r="K38" s="12">
        <v>1.8860000000000001E-3</v>
      </c>
      <c r="L38" s="12">
        <v>1.4020000000000003E-3</v>
      </c>
      <c r="M38" s="12">
        <v>7.0600000000000003E-4</v>
      </c>
      <c r="N38" s="12">
        <v>1.0675E-2</v>
      </c>
      <c r="O38" s="12">
        <v>7.3791000000000009E-2</v>
      </c>
      <c r="P38" s="12">
        <v>4.5395999999999999E-2</v>
      </c>
      <c r="Q38" s="12">
        <v>2.99E-4</v>
      </c>
      <c r="R38" s="12">
        <v>1.552E-3</v>
      </c>
      <c r="S38" s="12">
        <v>2.3179999999999997E-3</v>
      </c>
      <c r="T38" s="12">
        <v>1.1150000000000001E-3</v>
      </c>
      <c r="U38" s="12">
        <v>4.3011000000000001E-2</v>
      </c>
      <c r="V38" s="12">
        <v>3.9555999999999994E-2</v>
      </c>
      <c r="W38" s="12">
        <v>6.5043000000000004E-2</v>
      </c>
      <c r="X38" s="12">
        <v>3.4030999999999999E-2</v>
      </c>
      <c r="Y38" s="12">
        <v>2.1239000000000001E-2</v>
      </c>
      <c r="Z38" s="12">
        <v>0.110012</v>
      </c>
      <c r="AA38" s="12">
        <v>8.6552000000000004E-2</v>
      </c>
      <c r="AB38" s="12">
        <v>0.67134199999999988</v>
      </c>
      <c r="AC38" s="12">
        <v>8.2508000000000012E-2</v>
      </c>
      <c r="AD38" s="12">
        <v>4.3239999999999994E-2</v>
      </c>
      <c r="AE38" s="12">
        <f t="shared" si="0"/>
        <v>1.3373979999999999</v>
      </c>
    </row>
    <row r="39" spans="1:31" s="2" customFormat="1">
      <c r="A39" s="7"/>
      <c r="B39" s="8" t="s">
        <v>199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1.279E-3</v>
      </c>
      <c r="K39" s="12">
        <v>5.2389999999999989E-3</v>
      </c>
      <c r="L39" s="12">
        <v>2.9950000000000003E-3</v>
      </c>
      <c r="M39" s="12">
        <v>1.92E-4</v>
      </c>
      <c r="N39" s="12">
        <v>6.5370000000000011E-3</v>
      </c>
      <c r="O39" s="12">
        <v>6.3740000000000003E-3</v>
      </c>
      <c r="P39" s="12">
        <v>2.823E-3</v>
      </c>
      <c r="Q39" s="12">
        <v>1.5090000000000001E-3</v>
      </c>
      <c r="R39" s="12">
        <v>9.0749999999999997E-3</v>
      </c>
      <c r="S39" s="12">
        <v>6.293E-3</v>
      </c>
      <c r="T39" s="12">
        <v>4.6769999999999997E-3</v>
      </c>
      <c r="U39" s="12">
        <v>1.7285999999999999E-2</v>
      </c>
      <c r="V39" s="12">
        <v>5.9360000000000012E-3</v>
      </c>
      <c r="W39" s="12">
        <v>7.796E-3</v>
      </c>
      <c r="X39" s="12">
        <v>1.6811000000000003E-2</v>
      </c>
      <c r="Y39" s="12">
        <v>9.7450000000000019E-3</v>
      </c>
      <c r="Z39" s="12">
        <v>2.6089999999999998E-3</v>
      </c>
      <c r="AA39" s="12">
        <v>1.8749999999999999E-3</v>
      </c>
      <c r="AB39" s="12">
        <v>3.104E-3</v>
      </c>
      <c r="AC39" s="12">
        <v>5.28E-3</v>
      </c>
      <c r="AD39" s="12">
        <v>6.3770000000000007E-3</v>
      </c>
      <c r="AE39" s="12">
        <f t="shared" si="0"/>
        <v>0.12381200000000001</v>
      </c>
    </row>
    <row r="40" spans="1:31" s="2" customFormat="1">
      <c r="A40" s="7"/>
      <c r="B40" s="8" t="s">
        <v>200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2.0930910000000003</v>
      </c>
      <c r="K40" s="12">
        <v>2.9360819999999999</v>
      </c>
      <c r="L40" s="12">
        <v>5.1347129999999996</v>
      </c>
      <c r="M40" s="12">
        <v>9.2365349999999982</v>
      </c>
      <c r="N40" s="12">
        <v>3.6185799999999997</v>
      </c>
      <c r="O40" s="12">
        <v>0.47380899999999998</v>
      </c>
      <c r="P40" s="12">
        <v>0.14359</v>
      </c>
      <c r="Q40" s="12">
        <v>8.6913000000000018E-2</v>
      </c>
      <c r="R40" s="12">
        <v>0.21827300000000002</v>
      </c>
      <c r="S40" s="12">
        <v>0.15267600000000003</v>
      </c>
      <c r="T40" s="12">
        <v>0.299873</v>
      </c>
      <c r="U40" s="12">
        <v>0.30871900000000008</v>
      </c>
      <c r="V40" s="12">
        <v>0.19162400000000002</v>
      </c>
      <c r="W40" s="12">
        <v>0.32166200000000006</v>
      </c>
      <c r="X40" s="12">
        <v>0.38952500000000007</v>
      </c>
      <c r="Y40" s="12">
        <v>0.76909199999999989</v>
      </c>
      <c r="Z40" s="12">
        <v>2.114096</v>
      </c>
      <c r="AA40" s="12">
        <v>1.482534</v>
      </c>
      <c r="AB40" s="12">
        <v>2.1643789999999998</v>
      </c>
      <c r="AC40" s="12">
        <v>1.4253440000000002</v>
      </c>
      <c r="AD40" s="12">
        <v>0.94475200000000015</v>
      </c>
      <c r="AE40" s="12">
        <f t="shared" si="0"/>
        <v>34.505862</v>
      </c>
    </row>
    <row r="41" spans="1:31" s="2" customFormat="1">
      <c r="A41" s="7"/>
      <c r="B41" s="8" t="s">
        <v>201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0.15913999999999998</v>
      </c>
      <c r="K41" s="12">
        <v>1.4748729999999999</v>
      </c>
      <c r="L41" s="12">
        <v>3.3124669999999998</v>
      </c>
      <c r="M41" s="12">
        <v>6.0125840000000013</v>
      </c>
      <c r="N41" s="12">
        <v>1.7167160000000001</v>
      </c>
      <c r="O41" s="12">
        <v>2.182353</v>
      </c>
      <c r="P41" s="12">
        <v>1.0885880000000001</v>
      </c>
      <c r="Q41" s="12">
        <v>7.7731000000000008E-2</v>
      </c>
      <c r="R41" s="12">
        <v>0.52736400000000005</v>
      </c>
      <c r="S41" s="12">
        <v>0.85454400000000008</v>
      </c>
      <c r="T41" s="12">
        <v>0.41342499999999999</v>
      </c>
      <c r="U41" s="12">
        <v>0.84796700000000003</v>
      </c>
      <c r="V41" s="12">
        <v>0.20671</v>
      </c>
      <c r="W41" s="12">
        <v>0.40972000000000003</v>
      </c>
      <c r="X41" s="12">
        <v>0.453212</v>
      </c>
      <c r="Y41" s="12">
        <v>0.24890099999999998</v>
      </c>
      <c r="Z41" s="12">
        <v>0.24420900000000001</v>
      </c>
      <c r="AA41" s="12">
        <v>0.31094300000000002</v>
      </c>
      <c r="AB41" s="12">
        <v>2.4658610000000003</v>
      </c>
      <c r="AC41" s="12">
        <v>2.4730629999999998</v>
      </c>
      <c r="AD41" s="12">
        <v>0.56869800000000004</v>
      </c>
      <c r="AE41" s="12">
        <f t="shared" si="0"/>
        <v>26.04906900000001</v>
      </c>
    </row>
    <row r="42" spans="1:31" s="2" customFormat="1">
      <c r="A42" s="7"/>
      <c r="B42" s="8" t="s">
        <v>207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7.9180000000000014E-3</v>
      </c>
      <c r="K42" s="12">
        <v>4.1060000000000003E-3</v>
      </c>
      <c r="L42" s="12">
        <v>4.6805000000000006E-2</v>
      </c>
      <c r="M42" s="12">
        <v>9.5350000000000018E-3</v>
      </c>
      <c r="N42" s="12">
        <v>6.4839999999999984E-3</v>
      </c>
      <c r="O42" s="12">
        <v>1.939E-3</v>
      </c>
      <c r="P42" s="12">
        <v>2.3549999999999999E-3</v>
      </c>
      <c r="Q42" s="12">
        <v>1.4779999999999999E-3</v>
      </c>
      <c r="R42" s="12">
        <v>4.5739999999999999E-3</v>
      </c>
      <c r="S42" s="12">
        <v>6.7850000000000011E-3</v>
      </c>
      <c r="T42" s="12">
        <v>8.7629999999999982E-3</v>
      </c>
      <c r="U42" s="12">
        <v>5.0949999999999997E-3</v>
      </c>
      <c r="V42" s="12">
        <v>9.2560000000000003E-3</v>
      </c>
      <c r="W42" s="12">
        <v>1.8942000000000004E-2</v>
      </c>
      <c r="X42" s="12">
        <v>1.3776000000000002E-2</v>
      </c>
      <c r="Y42" s="12">
        <v>2.8594000000000001E-2</v>
      </c>
      <c r="Z42" s="12">
        <v>1.6893000000000002E-2</v>
      </c>
      <c r="AA42" s="12">
        <v>8.942000000000002E-3</v>
      </c>
      <c r="AB42" s="12">
        <v>4.0999999999999995E-3</v>
      </c>
      <c r="AC42" s="12">
        <v>1.6081000000000002E-2</v>
      </c>
      <c r="AD42" s="12">
        <v>3.6887999999999997E-2</v>
      </c>
      <c r="AE42" s="12">
        <f t="shared" si="0"/>
        <v>0.25930900000000001</v>
      </c>
    </row>
    <row r="43" spans="1:31" s="2" customFormat="1">
      <c r="A43" s="7"/>
      <c r="B43" s="8" t="s">
        <v>10</v>
      </c>
      <c r="C43" s="12">
        <f>SUM(C29:C34)</f>
        <v>0</v>
      </c>
      <c r="D43" s="12">
        <f t="shared" ref="D43:AE43" si="2">SUM(D29:D34)</f>
        <v>0</v>
      </c>
      <c r="E43" s="12">
        <f t="shared" si="2"/>
        <v>0</v>
      </c>
      <c r="F43" s="12">
        <f t="shared" si="2"/>
        <v>0</v>
      </c>
      <c r="G43" s="12">
        <f t="shared" si="2"/>
        <v>0</v>
      </c>
      <c r="H43" s="12">
        <f t="shared" si="2"/>
        <v>0</v>
      </c>
      <c r="I43" s="12">
        <f t="shared" si="2"/>
        <v>0</v>
      </c>
      <c r="J43" s="12">
        <f t="shared" si="2"/>
        <v>626.86317199999985</v>
      </c>
      <c r="K43" s="12">
        <f t="shared" si="2"/>
        <v>696.949612</v>
      </c>
      <c r="L43" s="12">
        <f t="shared" si="2"/>
        <v>811.71497699999998</v>
      </c>
      <c r="M43" s="12">
        <f t="shared" si="2"/>
        <v>957.10968999999989</v>
      </c>
      <c r="N43" s="12">
        <f t="shared" si="2"/>
        <v>999.48871799999984</v>
      </c>
      <c r="O43" s="12">
        <f t="shared" si="2"/>
        <v>1027.5335219999999</v>
      </c>
      <c r="P43" s="12">
        <f t="shared" si="2"/>
        <v>989.69682799999998</v>
      </c>
      <c r="Q43" s="12">
        <f t="shared" si="2"/>
        <v>804.73557699999992</v>
      </c>
      <c r="R43" s="12">
        <f t="shared" si="2"/>
        <v>1355.6370140000004</v>
      </c>
      <c r="S43" s="12">
        <f t="shared" si="2"/>
        <v>1494.0373079999999</v>
      </c>
      <c r="T43" s="12">
        <f t="shared" si="2"/>
        <v>1507.7264459999999</v>
      </c>
      <c r="U43" s="12">
        <f t="shared" si="2"/>
        <v>1309.566922</v>
      </c>
      <c r="V43" s="12">
        <f t="shared" si="2"/>
        <v>1391.4256830000002</v>
      </c>
      <c r="W43" s="12">
        <f t="shared" si="2"/>
        <v>1331.0513429999999</v>
      </c>
      <c r="X43" s="12">
        <f t="shared" si="2"/>
        <v>1251.653262</v>
      </c>
      <c r="Y43" s="12">
        <f t="shared" si="2"/>
        <v>1271.4096240000001</v>
      </c>
      <c r="Z43" s="12">
        <f t="shared" si="2"/>
        <v>2227.8911279999998</v>
      </c>
      <c r="AA43" s="12">
        <f t="shared" si="2"/>
        <v>4227.5311520000005</v>
      </c>
      <c r="AB43" s="12">
        <f t="shared" si="2"/>
        <v>4606.502778</v>
      </c>
      <c r="AC43" s="12">
        <f t="shared" si="2"/>
        <v>7073.2580349999989</v>
      </c>
      <c r="AD43" s="12">
        <f t="shared" si="2"/>
        <v>7864.4540790000001</v>
      </c>
      <c r="AE43" s="12">
        <f t="shared" si="2"/>
        <v>43826.236870000008</v>
      </c>
    </row>
    <row r="44" spans="1:31" s="2" customFormat="1">
      <c r="A44" s="7"/>
      <c r="B44" s="8" t="s">
        <v>11</v>
      </c>
      <c r="C44" s="12">
        <f>C45-C43</f>
        <v>0</v>
      </c>
      <c r="D44" s="12">
        <f t="shared" ref="D44:AE44" si="3">D45-D43</f>
        <v>0</v>
      </c>
      <c r="E44" s="12">
        <f t="shared" si="3"/>
        <v>0</v>
      </c>
      <c r="F44" s="12">
        <f t="shared" si="3"/>
        <v>0</v>
      </c>
      <c r="G44" s="12">
        <f t="shared" si="3"/>
        <v>0</v>
      </c>
      <c r="H44" s="12">
        <f t="shared" si="3"/>
        <v>0</v>
      </c>
      <c r="I44" s="12">
        <f t="shared" si="3"/>
        <v>0</v>
      </c>
      <c r="J44" s="12">
        <f t="shared" si="3"/>
        <v>207.76490299999978</v>
      </c>
      <c r="K44" s="12">
        <f t="shared" si="3"/>
        <v>219.9381340000001</v>
      </c>
      <c r="L44" s="12">
        <f t="shared" si="3"/>
        <v>245.93431399999997</v>
      </c>
      <c r="M44" s="12">
        <f t="shared" si="3"/>
        <v>265.69183099999975</v>
      </c>
      <c r="N44" s="12">
        <f t="shared" si="3"/>
        <v>267.01218800000038</v>
      </c>
      <c r="O44" s="12">
        <f t="shared" si="3"/>
        <v>273.74215200000049</v>
      </c>
      <c r="P44" s="12">
        <f t="shared" si="3"/>
        <v>281.26689199999976</v>
      </c>
      <c r="Q44" s="12">
        <f t="shared" si="3"/>
        <v>201.71098800000061</v>
      </c>
      <c r="R44" s="12">
        <f t="shared" si="3"/>
        <v>272.41401899999983</v>
      </c>
      <c r="S44" s="12">
        <f t="shared" si="3"/>
        <v>351.52554299999906</v>
      </c>
      <c r="T44" s="12">
        <f t="shared" si="3"/>
        <v>401.87406199999987</v>
      </c>
      <c r="U44" s="12">
        <f t="shared" si="3"/>
        <v>432.16651300000012</v>
      </c>
      <c r="V44" s="12">
        <f t="shared" si="3"/>
        <v>497.88504100000091</v>
      </c>
      <c r="W44" s="12">
        <f t="shared" si="3"/>
        <v>532.7281210000001</v>
      </c>
      <c r="X44" s="12">
        <f t="shared" si="3"/>
        <v>501.12534300000038</v>
      </c>
      <c r="Y44" s="12">
        <f t="shared" si="3"/>
        <v>537.01386700000012</v>
      </c>
      <c r="Z44" s="12">
        <f t="shared" si="3"/>
        <v>596.68318100000033</v>
      </c>
      <c r="AA44" s="12">
        <f t="shared" si="3"/>
        <v>664.68385799999942</v>
      </c>
      <c r="AB44" s="12">
        <f t="shared" si="3"/>
        <v>641.72913700000026</v>
      </c>
      <c r="AC44" s="12">
        <f t="shared" si="3"/>
        <v>824.63435100000061</v>
      </c>
      <c r="AD44" s="12">
        <f t="shared" si="3"/>
        <v>1003.6919030000017</v>
      </c>
      <c r="AE44" s="12">
        <f t="shared" si="3"/>
        <v>9221.2163409999921</v>
      </c>
    </row>
    <row r="45" spans="1:31" s="2" customFormat="1">
      <c r="A45" s="7"/>
      <c r="B45" s="8" t="s">
        <v>12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834.62807499999963</v>
      </c>
      <c r="K45" s="12">
        <v>916.88774600000011</v>
      </c>
      <c r="L45" s="12">
        <v>1057.6492909999999</v>
      </c>
      <c r="M45" s="12">
        <v>1222.8015209999996</v>
      </c>
      <c r="N45" s="12">
        <v>1266.5009060000002</v>
      </c>
      <c r="O45" s="12">
        <v>1301.2756740000004</v>
      </c>
      <c r="P45" s="12">
        <v>1270.9637199999997</v>
      </c>
      <c r="Q45" s="12">
        <v>1006.4465650000005</v>
      </c>
      <c r="R45" s="12">
        <v>1628.0510330000002</v>
      </c>
      <c r="S45" s="12">
        <v>1845.562850999999</v>
      </c>
      <c r="T45" s="12">
        <v>1909.6005079999998</v>
      </c>
      <c r="U45" s="12">
        <v>1741.7334350000001</v>
      </c>
      <c r="V45" s="12">
        <v>1889.3107240000011</v>
      </c>
      <c r="W45" s="12">
        <v>1863.779464</v>
      </c>
      <c r="X45" s="12">
        <v>1752.7786050000004</v>
      </c>
      <c r="Y45" s="12">
        <v>1808.4234910000002</v>
      </c>
      <c r="Z45" s="12">
        <v>2824.5743090000001</v>
      </c>
      <c r="AA45" s="12">
        <v>4892.2150099999999</v>
      </c>
      <c r="AB45" s="12">
        <v>5248.2319150000003</v>
      </c>
      <c r="AC45" s="12">
        <v>7897.8923859999995</v>
      </c>
      <c r="AD45" s="12">
        <v>8868.1459820000018</v>
      </c>
      <c r="AE45" s="12">
        <f t="shared" si="0"/>
        <v>53047.453211</v>
      </c>
    </row>
    <row r="46" spans="1:31" s="2" customFormat="1" ht="14" thickBot="1">
      <c r="A46" s="31"/>
      <c r="B46" s="27"/>
      <c r="C46" s="28"/>
      <c r="D46" s="28"/>
      <c r="E46" s="28"/>
      <c r="F46" s="28"/>
      <c r="G46" s="28"/>
      <c r="H46" s="28"/>
      <c r="I46" s="28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ht="12.75" customHeight="1" thickTop="1">
      <c r="A47" s="20"/>
      <c r="B47" s="32" t="s">
        <v>202</v>
      </c>
    </row>
    <row r="48" spans="1:31" ht="12.75" customHeight="1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</row>
    <row r="49" spans="1:1" ht="12.75" customHeight="1">
      <c r="A49" s="22" t="s">
        <v>0</v>
      </c>
    </row>
    <row r="50" spans="1:1" ht="12.75" customHeight="1">
      <c r="A50" s="23" t="s">
        <v>14</v>
      </c>
    </row>
    <row r="51" spans="1:1" ht="12.75" customHeight="1">
      <c r="A51" s="24" t="s">
        <v>15</v>
      </c>
    </row>
    <row r="52" spans="1:1" ht="12.75" customHeight="1">
      <c r="A52" s="24" t="s">
        <v>16</v>
      </c>
    </row>
    <row r="53" spans="1:1" ht="12.75" customHeight="1">
      <c r="A53" s="24"/>
    </row>
    <row r="54" spans="1:1" ht="12.75" customHeight="1"/>
    <row r="55" spans="1:1" ht="12.75" customHeight="1"/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</sheetData>
  <mergeCells count="5">
    <mergeCell ref="A2:AE2"/>
    <mergeCell ref="A4:AE4"/>
    <mergeCell ref="B7:AE7"/>
    <mergeCell ref="B27:AE27"/>
    <mergeCell ref="A48:AE48"/>
  </mergeCells>
  <hyperlinks>
    <hyperlink ref="A1" location="ÍNDICE!A1" display="INDICE" xr:uid="{00000000-0004-0000-0B00-000000000000}"/>
    <hyperlink ref="A49" location="ÍNDICE!A1" display="INDICE" xr:uid="{00000000-0004-0000-0B00-000001000000}"/>
    <hyperlink ref="A50" location="NOTAS!A1" display="NOTAS!A1" xr:uid="{00000000-0004-0000-0B00-000002000000}"/>
    <hyperlink ref="A51" location="'D2'!A1" display="'D2'!A1" xr:uid="{00000000-0004-0000-0B00-000003000000}"/>
    <hyperlink ref="A52" location="'D3'!A1" display="'D3" xr:uid="{00000000-0004-0000-0B00-000004000000}"/>
  </hyperlinks>
  <pageMargins left="0.75" right="0.75" top="1" bottom="1" header="0" footer="0"/>
  <pageSetup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AV190"/>
  <sheetViews>
    <sheetView showGridLines="0" zoomScaleNormal="100" zoomScalePageLayoutView="85" workbookViewId="0"/>
  </sheetViews>
  <sheetFormatPr baseColWidth="10" defaultColWidth="221.796875" defaultRowHeight="13"/>
  <cols>
    <col min="1" max="1" width="7.19921875" style="22" bestFit="1" customWidth="1"/>
    <col min="2" max="2" width="28.59765625" style="20" bestFit="1" customWidth="1"/>
    <col min="3" max="9" width="12" style="20" customWidth="1"/>
    <col min="10" max="10" width="11.796875" style="20" customWidth="1"/>
    <col min="11" max="23" width="12" style="20" customWidth="1"/>
    <col min="24" max="24" width="12.19921875" style="20" customWidth="1"/>
    <col min="25" max="31" width="12" style="20" customWidth="1"/>
    <col min="32" max="33" width="16.59765625" style="19" customWidth="1"/>
    <col min="34" max="48" width="17.3984375" style="19" customWidth="1"/>
    <col min="49" max="77" width="7.3984375" style="20" customWidth="1"/>
    <col min="78" max="16384" width="221.796875" style="20"/>
  </cols>
  <sheetData>
    <row r="1" spans="1:31" s="2" customFormat="1">
      <c r="A1" s="1" t="s">
        <v>0</v>
      </c>
    </row>
    <row r="2" spans="1:31" s="2" customFormat="1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1" s="2" customFormat="1">
      <c r="A4" s="96" t="s">
        <v>209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s="2" customFormat="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1" s="2" customFormat="1">
      <c r="A9" s="7">
        <v>1</v>
      </c>
      <c r="B9" s="8" t="s">
        <v>3</v>
      </c>
      <c r="C9" s="12">
        <v>32336.856739000003</v>
      </c>
      <c r="D9" s="12">
        <v>32384.951713999999</v>
      </c>
      <c r="E9" s="12">
        <v>34736.637601000002</v>
      </c>
      <c r="F9" s="12">
        <v>35936.029881000002</v>
      </c>
      <c r="G9" s="12">
        <v>45963.422522000015</v>
      </c>
      <c r="H9" s="12">
        <v>45289.629097999998</v>
      </c>
      <c r="I9" s="12">
        <v>40824.528073000001</v>
      </c>
      <c r="J9" s="12">
        <v>41304.599851999999</v>
      </c>
      <c r="K9" s="12">
        <v>40732.869806999995</v>
      </c>
      <c r="L9" s="12">
        <v>46037.435953000007</v>
      </c>
      <c r="M9" s="12">
        <v>47963.925737000012</v>
      </c>
      <c r="N9" s="12">
        <v>48065.172063000005</v>
      </c>
      <c r="O9" s="12">
        <v>46909.942481999999</v>
      </c>
      <c r="P9" s="12">
        <v>36508.072220000009</v>
      </c>
      <c r="Q9" s="12">
        <v>24602.710432</v>
      </c>
      <c r="R9" s="12">
        <v>36716.430605000001</v>
      </c>
      <c r="S9" s="12">
        <v>39674.632499999992</v>
      </c>
      <c r="T9" s="12">
        <v>46759.900888000011</v>
      </c>
      <c r="U9" s="12">
        <v>44814.035580999996</v>
      </c>
      <c r="V9" s="12">
        <v>44649.474389999988</v>
      </c>
      <c r="W9" s="12">
        <v>44282.56138900001</v>
      </c>
      <c r="X9" s="12">
        <v>47216.053502999996</v>
      </c>
      <c r="Y9" s="12">
        <v>44870.376206000001</v>
      </c>
      <c r="Z9" s="12">
        <v>40721.392765999997</v>
      </c>
      <c r="AA9" s="12">
        <v>40133.046251000007</v>
      </c>
      <c r="AB9" s="12">
        <v>28843.586858999999</v>
      </c>
      <c r="AC9" s="12">
        <v>24440.234017000002</v>
      </c>
      <c r="AD9" s="12">
        <v>27797.114254</v>
      </c>
      <c r="AE9" s="12">
        <f>SUM(C9:AD9)</f>
        <v>1110515.6233829998</v>
      </c>
    </row>
    <row r="10" spans="1:31" s="2" customFormat="1">
      <c r="A10" s="7">
        <v>2</v>
      </c>
      <c r="B10" s="8" t="s">
        <v>6</v>
      </c>
      <c r="C10" s="12">
        <v>0.10930599999999999</v>
      </c>
      <c r="D10" s="12">
        <v>2.1756000000000001E-2</v>
      </c>
      <c r="E10" s="12">
        <v>0.22989700000000002</v>
      </c>
      <c r="F10" s="12">
        <v>8.8984999999999995E-2</v>
      </c>
      <c r="G10" s="12">
        <v>0.47695199999999999</v>
      </c>
      <c r="H10" s="12">
        <v>1.1408050000000001</v>
      </c>
      <c r="I10" s="12">
        <v>0.83850000000000002</v>
      </c>
      <c r="J10" s="12">
        <v>2.6251540000000002</v>
      </c>
      <c r="K10" s="12">
        <v>1.5965860000000001</v>
      </c>
      <c r="L10" s="12">
        <v>4.8581730000000007</v>
      </c>
      <c r="M10" s="12">
        <v>5.1978229999999987</v>
      </c>
      <c r="N10" s="12">
        <v>7.0262039999999999</v>
      </c>
      <c r="O10" s="12">
        <v>14.856777999999997</v>
      </c>
      <c r="P10" s="12">
        <v>32.504081999999997</v>
      </c>
      <c r="Q10" s="12">
        <v>23.185746000000002</v>
      </c>
      <c r="R10" s="12">
        <v>13.880046</v>
      </c>
      <c r="S10" s="12">
        <v>9.2252039999999997</v>
      </c>
      <c r="T10" s="12">
        <v>13.387531999999998</v>
      </c>
      <c r="U10" s="12">
        <v>13.531466</v>
      </c>
      <c r="V10" s="12">
        <v>39.655581000000005</v>
      </c>
      <c r="W10" s="12">
        <v>113.716162</v>
      </c>
      <c r="X10" s="12">
        <v>1088.765895</v>
      </c>
      <c r="Y10" s="12">
        <v>1476.7883410000002</v>
      </c>
      <c r="Z10" s="12">
        <v>1616.0687049999999</v>
      </c>
      <c r="AA10" s="12">
        <v>920.70470399999999</v>
      </c>
      <c r="AB10" s="12">
        <v>660.85130000000004</v>
      </c>
      <c r="AC10" s="12">
        <v>933.22859599999992</v>
      </c>
      <c r="AD10" s="12">
        <v>1088.893102</v>
      </c>
      <c r="AE10" s="12">
        <f t="shared" ref="AE10:AE25" si="0">SUM(C10:AD10)</f>
        <v>8083.4533810000003</v>
      </c>
    </row>
    <row r="11" spans="1:31" s="2" customFormat="1">
      <c r="A11" s="5">
        <v>3</v>
      </c>
      <c r="B11" s="8" t="s">
        <v>4</v>
      </c>
      <c r="C11" s="12">
        <v>22605.261544000001</v>
      </c>
      <c r="D11" s="12">
        <v>20621.132773999998</v>
      </c>
      <c r="E11" s="12">
        <v>23362.706144</v>
      </c>
      <c r="F11" s="12">
        <v>24911.822454000001</v>
      </c>
      <c r="G11" s="12">
        <v>29319.717877999996</v>
      </c>
      <c r="H11" s="12">
        <v>32043.068202999999</v>
      </c>
      <c r="I11" s="12">
        <v>30928.90724</v>
      </c>
      <c r="J11" s="12">
        <v>34816.180059999984</v>
      </c>
      <c r="K11" s="12">
        <v>32102.666998999997</v>
      </c>
      <c r="L11" s="12">
        <v>32497.240547000005</v>
      </c>
      <c r="M11" s="12">
        <v>35031.26599700001</v>
      </c>
      <c r="N11" s="12">
        <v>43685.56072899999</v>
      </c>
      <c r="O11" s="12">
        <v>43742.184037000014</v>
      </c>
      <c r="P11" s="12">
        <v>41292.845843000003</v>
      </c>
      <c r="Q11" s="12">
        <v>24099.812709000009</v>
      </c>
      <c r="R11" s="12">
        <v>32274.543869999998</v>
      </c>
      <c r="S11" s="12">
        <v>30361.062564000011</v>
      </c>
      <c r="T11" s="12">
        <v>38129.285781000013</v>
      </c>
      <c r="U11" s="12">
        <v>38312.926202000002</v>
      </c>
      <c r="V11" s="12">
        <v>34395.930195000001</v>
      </c>
      <c r="W11" s="12">
        <v>36316.956404000019</v>
      </c>
      <c r="X11" s="12">
        <v>39799.130571000009</v>
      </c>
      <c r="Y11" s="12">
        <v>36678.375082999999</v>
      </c>
      <c r="Z11" s="12">
        <v>37730.660039000002</v>
      </c>
      <c r="AA11" s="12">
        <v>35163.846404999982</v>
      </c>
      <c r="AB11" s="12">
        <v>27996.043336999999</v>
      </c>
      <c r="AC11" s="12">
        <v>27749.429711000008</v>
      </c>
      <c r="AD11" s="12">
        <v>27897.051133999994</v>
      </c>
      <c r="AE11" s="12">
        <f t="shared" si="0"/>
        <v>913865.61445400014</v>
      </c>
    </row>
    <row r="12" spans="1:31" s="2" customFormat="1">
      <c r="A12" s="7">
        <v>4</v>
      </c>
      <c r="B12" s="8" t="s">
        <v>5</v>
      </c>
      <c r="C12" s="12">
        <v>1650.3634929999998</v>
      </c>
      <c r="D12" s="12">
        <v>1847.067211</v>
      </c>
      <c r="E12" s="12">
        <v>1900.162769</v>
      </c>
      <c r="F12" s="12">
        <v>1705.0342509999998</v>
      </c>
      <c r="G12" s="12">
        <v>2876.686729</v>
      </c>
      <c r="H12" s="12">
        <v>4846.10376</v>
      </c>
      <c r="I12" s="12">
        <v>6340.5228309999993</v>
      </c>
      <c r="J12" s="12">
        <v>6795.9837069999985</v>
      </c>
      <c r="K12" s="12">
        <v>7934.498555000001</v>
      </c>
      <c r="L12" s="12">
        <v>10043.475461</v>
      </c>
      <c r="M12" s="12">
        <v>8765.7554719999971</v>
      </c>
      <c r="N12" s="12">
        <v>8694.9188299999987</v>
      </c>
      <c r="O12" s="12">
        <v>8234.8346759999986</v>
      </c>
      <c r="P12" s="12">
        <v>7416.0851170000005</v>
      </c>
      <c r="Q12" s="12">
        <v>5696.0270329999994</v>
      </c>
      <c r="R12" s="12">
        <v>6549.8877270000003</v>
      </c>
      <c r="S12" s="12">
        <v>8612.590454000001</v>
      </c>
      <c r="T12" s="12">
        <v>10621.938719000002</v>
      </c>
      <c r="U12" s="12">
        <v>12146.97719</v>
      </c>
      <c r="V12" s="12">
        <v>14577.234752</v>
      </c>
      <c r="W12" s="12">
        <v>17278.652249000002</v>
      </c>
      <c r="X12" s="12">
        <v>16070.258125</v>
      </c>
      <c r="Y12" s="12">
        <v>14296.845670000001</v>
      </c>
      <c r="Z12" s="12">
        <v>12916.708348</v>
      </c>
      <c r="AA12" s="12">
        <v>14690.371912000001</v>
      </c>
      <c r="AB12" s="12">
        <v>15103.476576999999</v>
      </c>
      <c r="AC12" s="12">
        <v>15014.072805999998</v>
      </c>
      <c r="AD12" s="12">
        <v>15906.439258</v>
      </c>
      <c r="AE12" s="12">
        <f t="shared" si="0"/>
        <v>258532.97368200001</v>
      </c>
    </row>
    <row r="13" spans="1:31" s="2" customFormat="1">
      <c r="A13" s="7">
        <v>5</v>
      </c>
      <c r="B13" s="8" t="s">
        <v>7</v>
      </c>
      <c r="C13" s="12">
        <v>6653.6264409999985</v>
      </c>
      <c r="D13" s="12">
        <v>7423.4299889999993</v>
      </c>
      <c r="E13" s="12">
        <v>9095.8788349999995</v>
      </c>
      <c r="F13" s="12">
        <v>11131.478611999999</v>
      </c>
      <c r="G13" s="12">
        <v>13589.392589999999</v>
      </c>
      <c r="H13" s="12">
        <v>14576.162087999997</v>
      </c>
      <c r="I13" s="12">
        <v>15013.651166999998</v>
      </c>
      <c r="J13" s="12">
        <v>17813.611803000003</v>
      </c>
      <c r="K13" s="12">
        <v>19739.543209000007</v>
      </c>
      <c r="L13" s="12">
        <v>20442.92727</v>
      </c>
      <c r="M13" s="12">
        <v>20427.300701</v>
      </c>
      <c r="N13" s="12">
        <v>19501.417860000001</v>
      </c>
      <c r="O13" s="12">
        <v>17709.778541</v>
      </c>
      <c r="P13" s="12">
        <v>18575.557590999997</v>
      </c>
      <c r="Q13" s="12">
        <v>11502.265032000001</v>
      </c>
      <c r="R13" s="12">
        <v>17277.939212999998</v>
      </c>
      <c r="S13" s="12">
        <v>19798.770384000007</v>
      </c>
      <c r="T13" s="12">
        <v>23716.945081999998</v>
      </c>
      <c r="U13" s="12">
        <v>25919.915960000002</v>
      </c>
      <c r="V13" s="12">
        <v>26033.26686</v>
      </c>
      <c r="W13" s="12">
        <v>26544.802942000002</v>
      </c>
      <c r="X13" s="12">
        <v>21936.818055999996</v>
      </c>
      <c r="Y13" s="12">
        <v>20178.509920999993</v>
      </c>
      <c r="Z13" s="12">
        <v>18110.785433999998</v>
      </c>
      <c r="AA13" s="12">
        <v>17406.562797000006</v>
      </c>
      <c r="AB13" s="12">
        <v>11511.317818000001</v>
      </c>
      <c r="AC13" s="12">
        <v>12790.694964999999</v>
      </c>
      <c r="AD13" s="12">
        <v>15715.961556</v>
      </c>
      <c r="AE13" s="12">
        <f t="shared" si="0"/>
        <v>480138.31271699996</v>
      </c>
    </row>
    <row r="14" spans="1:31" s="2" customFormat="1">
      <c r="A14" s="5"/>
      <c r="B14" s="8" t="s">
        <v>8</v>
      </c>
      <c r="C14" s="12">
        <v>7832.2151110000004</v>
      </c>
      <c r="D14" s="12">
        <v>11327.625844</v>
      </c>
      <c r="E14" s="12">
        <v>12162.462778999996</v>
      </c>
      <c r="F14" s="12">
        <v>13140.326317000003</v>
      </c>
      <c r="G14" s="12">
        <v>15790.678665000003</v>
      </c>
      <c r="H14" s="12">
        <v>21171.604777999997</v>
      </c>
      <c r="I14" s="12">
        <v>21925.504639999996</v>
      </c>
      <c r="J14" s="12">
        <v>21525.820818000004</v>
      </c>
      <c r="K14" s="12">
        <v>19943.323430999997</v>
      </c>
      <c r="L14" s="12">
        <v>19298.243781999998</v>
      </c>
      <c r="M14" s="12">
        <v>18662.058179000003</v>
      </c>
      <c r="N14" s="12">
        <v>23590.075218999998</v>
      </c>
      <c r="O14" s="12">
        <v>23159.534675999999</v>
      </c>
      <c r="P14" s="12">
        <v>22061.579526999998</v>
      </c>
      <c r="Q14" s="12">
        <v>18555.249791000002</v>
      </c>
      <c r="R14" s="12">
        <v>27656.735717999996</v>
      </c>
      <c r="S14" s="12">
        <v>30716.11636</v>
      </c>
      <c r="T14" s="12">
        <v>35491.429817000004</v>
      </c>
      <c r="U14" s="12">
        <v>40330.349691999996</v>
      </c>
      <c r="V14" s="12">
        <v>46686.521172000001</v>
      </c>
      <c r="W14" s="12">
        <v>50667.510218000003</v>
      </c>
      <c r="X14" s="12">
        <v>50284.564077999996</v>
      </c>
      <c r="Y14" s="12">
        <v>56198.422908999994</v>
      </c>
      <c r="Z14" s="12">
        <v>63364.240310999994</v>
      </c>
      <c r="AA14" s="12">
        <v>70052.073343000011</v>
      </c>
      <c r="AB14" s="12">
        <v>55931.884384000012</v>
      </c>
      <c r="AC14" s="12">
        <v>60496.148838000016</v>
      </c>
      <c r="AD14" s="12">
        <v>58388.022896999988</v>
      </c>
      <c r="AE14" s="12">
        <f t="shared" si="0"/>
        <v>916410.32329399989</v>
      </c>
    </row>
    <row r="15" spans="1:31" s="2" customFormat="1">
      <c r="A15" s="5"/>
      <c r="B15" s="8" t="s">
        <v>233</v>
      </c>
      <c r="C15" s="12">
        <v>7829.6193330000006</v>
      </c>
      <c r="D15" s="12">
        <v>11327.005013</v>
      </c>
      <c r="E15" s="12">
        <v>12161.426319999999</v>
      </c>
      <c r="F15" s="12">
        <v>13138.539910000001</v>
      </c>
      <c r="G15" s="12">
        <v>15788.225846000001</v>
      </c>
      <c r="H15" s="12">
        <v>21003.628310000004</v>
      </c>
      <c r="I15" s="12">
        <v>21299.886506999999</v>
      </c>
      <c r="J15" s="12">
        <v>20902.846399000002</v>
      </c>
      <c r="K15" s="12">
        <v>19396.906578000002</v>
      </c>
      <c r="L15" s="12">
        <v>19071.991305000003</v>
      </c>
      <c r="M15" s="12">
        <v>18439.756973</v>
      </c>
      <c r="N15" s="12">
        <v>23422.946949999998</v>
      </c>
      <c r="O15" s="12">
        <v>23119.976113000001</v>
      </c>
      <c r="P15" s="12">
        <v>22057.342188000002</v>
      </c>
      <c r="Q15" s="12">
        <v>18550.076223</v>
      </c>
      <c r="R15" s="12">
        <v>27638.683697999997</v>
      </c>
      <c r="S15" s="12">
        <v>30704.248108</v>
      </c>
      <c r="T15" s="12">
        <v>35488.149869000008</v>
      </c>
      <c r="U15" s="12">
        <v>40323.076612999997</v>
      </c>
      <c r="V15" s="12">
        <v>46671.533283000004</v>
      </c>
      <c r="W15" s="12">
        <v>50652.601455000011</v>
      </c>
      <c r="X15" s="12">
        <v>49946.789674000007</v>
      </c>
      <c r="Y15" s="12">
        <v>56012.820205000011</v>
      </c>
      <c r="Z15" s="12">
        <v>63263.704709999998</v>
      </c>
      <c r="AA15" s="12">
        <v>70045.575408000004</v>
      </c>
      <c r="AB15" s="12">
        <v>55926.658489000001</v>
      </c>
      <c r="AC15" s="12">
        <v>60488.352240000015</v>
      </c>
      <c r="AD15" s="12">
        <v>58364.236412000006</v>
      </c>
      <c r="AE15" s="12">
        <f t="shared" si="0"/>
        <v>913036.60413200024</v>
      </c>
    </row>
    <row r="16" spans="1:31" s="2" customFormat="1">
      <c r="A16" s="7"/>
      <c r="B16" s="8" t="s">
        <v>9</v>
      </c>
      <c r="C16" s="12">
        <f>SUM(C17:C22)</f>
        <v>0</v>
      </c>
      <c r="D16" s="12">
        <f t="shared" ref="D16:AD16" si="1">SUM(D17:D22)</f>
        <v>0</v>
      </c>
      <c r="E16" s="12">
        <f t="shared" si="1"/>
        <v>0</v>
      </c>
      <c r="F16" s="12">
        <f t="shared" si="1"/>
        <v>5.0000000000000001E-3</v>
      </c>
      <c r="G16" s="12">
        <f t="shared" si="1"/>
        <v>7.8E-2</v>
      </c>
      <c r="H16" s="12">
        <f t="shared" si="1"/>
        <v>5.7000000000000002E-2</v>
      </c>
      <c r="I16" s="12">
        <f t="shared" si="1"/>
        <v>0.1283</v>
      </c>
      <c r="J16" s="12">
        <f t="shared" si="1"/>
        <v>5.6000000000000001E-2</v>
      </c>
      <c r="K16" s="12">
        <f t="shared" si="1"/>
        <v>4.8299999999999996E-2</v>
      </c>
      <c r="L16" s="12">
        <f t="shared" si="1"/>
        <v>1.4499999999999999E-2</v>
      </c>
      <c r="M16" s="12">
        <f t="shared" si="1"/>
        <v>2.2550000000000001E-2</v>
      </c>
      <c r="N16" s="12">
        <f t="shared" si="1"/>
        <v>2.35E-2</v>
      </c>
      <c r="O16" s="12">
        <f t="shared" si="1"/>
        <v>3.8800000000000001E-2</v>
      </c>
      <c r="P16" s="12">
        <f t="shared" si="1"/>
        <v>3.3828999999999998E-2</v>
      </c>
      <c r="Q16" s="12">
        <f t="shared" si="1"/>
        <v>0</v>
      </c>
      <c r="R16" s="12">
        <f t="shared" si="1"/>
        <v>0</v>
      </c>
      <c r="S16" s="12">
        <f t="shared" si="1"/>
        <v>0</v>
      </c>
      <c r="T16" s="12">
        <f t="shared" si="1"/>
        <v>0</v>
      </c>
      <c r="U16" s="12">
        <f t="shared" si="1"/>
        <v>2.2998999999999999E-2</v>
      </c>
      <c r="V16" s="12">
        <f t="shared" si="1"/>
        <v>3.85E-2</v>
      </c>
      <c r="W16" s="12">
        <f t="shared" si="1"/>
        <v>9.5960000000000004E-2</v>
      </c>
      <c r="X16" s="12">
        <f t="shared" si="1"/>
        <v>0.22645100000000001</v>
      </c>
      <c r="Y16" s="12">
        <f t="shared" si="1"/>
        <v>0.70530499999999996</v>
      </c>
      <c r="Z16" s="12">
        <f t="shared" si="1"/>
        <v>0.10117</v>
      </c>
      <c r="AA16" s="12">
        <f t="shared" si="1"/>
        <v>0.37781100000000001</v>
      </c>
      <c r="AB16" s="12">
        <f t="shared" si="1"/>
        <v>0.133022</v>
      </c>
      <c r="AC16" s="12">
        <f t="shared" si="1"/>
        <v>0.333787</v>
      </c>
      <c r="AD16" s="12">
        <f t="shared" si="1"/>
        <v>3.4688659999999993</v>
      </c>
      <c r="AE16" s="12">
        <f t="shared" si="0"/>
        <v>6.0096499999999988</v>
      </c>
    </row>
    <row r="17" spans="1:31" s="2" customFormat="1">
      <c r="A17" s="7"/>
      <c r="B17" s="8" t="s">
        <v>197</v>
      </c>
      <c r="C17" s="12">
        <v>0</v>
      </c>
      <c r="D17" s="12">
        <v>0</v>
      </c>
      <c r="E17" s="12">
        <v>0</v>
      </c>
      <c r="F17" s="12">
        <v>0</v>
      </c>
      <c r="G17" s="12">
        <v>7.8E-2</v>
      </c>
      <c r="H17" s="12">
        <v>0</v>
      </c>
      <c r="I17" s="12">
        <v>0</v>
      </c>
      <c r="J17" s="12">
        <v>0</v>
      </c>
      <c r="K17" s="12">
        <v>1.38E-2</v>
      </c>
      <c r="L17" s="12">
        <v>4.4999999999999997E-3</v>
      </c>
      <c r="M17" s="12">
        <v>0</v>
      </c>
      <c r="N17" s="12">
        <v>1.4500000000000001E-2</v>
      </c>
      <c r="O17" s="12">
        <v>9.9000000000000008E-3</v>
      </c>
      <c r="P17" s="12">
        <v>3.0029E-2</v>
      </c>
      <c r="Q17" s="12">
        <v>0</v>
      </c>
      <c r="R17" s="12">
        <v>0</v>
      </c>
      <c r="S17" s="12">
        <v>0</v>
      </c>
      <c r="T17" s="12">
        <v>0</v>
      </c>
      <c r="U17" s="12">
        <v>1.6499E-2</v>
      </c>
      <c r="V17" s="12">
        <v>2.8500000000000001E-2</v>
      </c>
      <c r="W17" s="12">
        <v>6.4460000000000003E-2</v>
      </c>
      <c r="X17" s="12">
        <v>0.10795100000000001</v>
      </c>
      <c r="Y17" s="12">
        <v>5.7854999999999997E-2</v>
      </c>
      <c r="Z17" s="12">
        <v>8.1499999999999989E-2</v>
      </c>
      <c r="AA17" s="12">
        <v>0.16018099999999999</v>
      </c>
      <c r="AB17" s="12">
        <v>8.2500000000000004E-2</v>
      </c>
      <c r="AC17" s="12">
        <v>0.16105200000000003</v>
      </c>
      <c r="AD17" s="12">
        <v>0.26318400000000003</v>
      </c>
      <c r="AE17" s="12">
        <f t="shared" si="0"/>
        <v>1.1744110000000001</v>
      </c>
    </row>
    <row r="18" spans="1:31" s="2" customFormat="1">
      <c r="A18" s="7"/>
      <c r="B18" s="8" t="s">
        <v>198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8.5000000000000006E-3</v>
      </c>
      <c r="J18" s="12">
        <v>0.05</v>
      </c>
      <c r="K18" s="12">
        <v>1.6500000000000001E-2</v>
      </c>
      <c r="L18" s="12">
        <v>0</v>
      </c>
      <c r="M18" s="12">
        <v>1.7999999999999999E-2</v>
      </c>
      <c r="N18" s="12">
        <v>0</v>
      </c>
      <c r="O18" s="12">
        <v>8.0000000000000002E-3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0.01</v>
      </c>
      <c r="W18" s="12">
        <v>0</v>
      </c>
      <c r="X18" s="12">
        <v>1.95E-2</v>
      </c>
      <c r="Y18" s="12">
        <v>2.6450000000000001E-2</v>
      </c>
      <c r="Z18" s="12">
        <v>0</v>
      </c>
      <c r="AA18" s="12">
        <v>1.11E-2</v>
      </c>
      <c r="AB18" s="12">
        <v>1.2E-2</v>
      </c>
      <c r="AC18" s="12">
        <v>5.4999999999999997E-3</v>
      </c>
      <c r="AD18" s="12">
        <v>0</v>
      </c>
      <c r="AE18" s="12">
        <f t="shared" si="0"/>
        <v>0.18555000000000002</v>
      </c>
    </row>
    <row r="19" spans="1:31" s="2" customFormat="1">
      <c r="A19" s="7"/>
      <c r="B19" s="8" t="s">
        <v>199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0.11650000000000001</v>
      </c>
      <c r="J19" s="13">
        <v>6.0000000000000001E-3</v>
      </c>
      <c r="K19" s="13">
        <v>0</v>
      </c>
      <c r="L19" s="13">
        <v>0</v>
      </c>
      <c r="M19" s="13">
        <v>0</v>
      </c>
      <c r="N19" s="13">
        <v>0</v>
      </c>
      <c r="O19" s="13">
        <v>1.04E-2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3.5000000000000001E-3</v>
      </c>
      <c r="AA19" s="13">
        <v>0</v>
      </c>
      <c r="AB19" s="13">
        <v>2.9881000000000001E-2</v>
      </c>
      <c r="AC19" s="13">
        <v>3.9734999999999999E-2</v>
      </c>
      <c r="AD19" s="13">
        <v>0</v>
      </c>
      <c r="AE19" s="12">
        <f t="shared" si="0"/>
        <v>0.206016</v>
      </c>
    </row>
    <row r="20" spans="1:31" s="2" customFormat="1">
      <c r="A20" s="7"/>
      <c r="B20" s="8" t="s">
        <v>200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6.4999999999999997E-3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4.4999999999999997E-3</v>
      </c>
      <c r="AB20" s="12">
        <v>8.6409999999999994E-3</v>
      </c>
      <c r="AC20" s="12">
        <v>3.3799999999999997E-2</v>
      </c>
      <c r="AD20" s="12">
        <v>3.1509999999999998</v>
      </c>
      <c r="AE20" s="12">
        <f t="shared" si="0"/>
        <v>3.2044409999999997</v>
      </c>
    </row>
    <row r="21" spans="1:31" s="2" customFormat="1">
      <c r="A21" s="7"/>
      <c r="B21" s="8" t="s">
        <v>201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2">
        <v>0</v>
      </c>
      <c r="U21" s="12">
        <v>0</v>
      </c>
      <c r="V21" s="12">
        <v>0</v>
      </c>
      <c r="W21" s="12">
        <v>0</v>
      </c>
      <c r="X21" s="12">
        <v>9.6000000000000002E-2</v>
      </c>
      <c r="Y21" s="12">
        <v>0.621</v>
      </c>
      <c r="Z21" s="12">
        <v>0</v>
      </c>
      <c r="AA21" s="12">
        <v>2.1000000000000001E-2</v>
      </c>
      <c r="AB21" s="12">
        <v>0</v>
      </c>
      <c r="AC21" s="12">
        <v>0</v>
      </c>
      <c r="AD21" s="12">
        <v>3.4200000000000001E-2</v>
      </c>
      <c r="AE21" s="12">
        <f t="shared" si="0"/>
        <v>0.7722</v>
      </c>
    </row>
    <row r="22" spans="1:31" s="2" customFormat="1">
      <c r="A22" s="7"/>
      <c r="B22" s="8" t="s">
        <v>207</v>
      </c>
      <c r="C22" s="13">
        <v>0</v>
      </c>
      <c r="D22" s="13">
        <v>0</v>
      </c>
      <c r="E22" s="13">
        <v>0</v>
      </c>
      <c r="F22" s="13">
        <v>5.0000000000000001E-3</v>
      </c>
      <c r="G22" s="13">
        <v>0</v>
      </c>
      <c r="H22" s="13">
        <v>5.7000000000000002E-2</v>
      </c>
      <c r="I22" s="13">
        <v>3.3E-3</v>
      </c>
      <c r="J22" s="14">
        <v>0</v>
      </c>
      <c r="K22" s="14">
        <v>1.7999999999999999E-2</v>
      </c>
      <c r="L22" s="14">
        <v>0.01</v>
      </c>
      <c r="M22" s="14">
        <v>4.5500000000000002E-3</v>
      </c>
      <c r="N22" s="14">
        <v>8.9999999999999993E-3</v>
      </c>
      <c r="O22" s="14">
        <v>1.0500000000000001E-2</v>
      </c>
      <c r="P22" s="14">
        <v>3.8E-3</v>
      </c>
      <c r="Q22" s="14">
        <v>0</v>
      </c>
      <c r="R22" s="14">
        <v>0</v>
      </c>
      <c r="S22" s="14">
        <v>0</v>
      </c>
      <c r="T22" s="12">
        <v>0</v>
      </c>
      <c r="U22" s="12">
        <v>0</v>
      </c>
      <c r="V22" s="12">
        <v>0</v>
      </c>
      <c r="W22" s="12">
        <v>3.15E-2</v>
      </c>
      <c r="X22" s="12">
        <v>3.0000000000000001E-3</v>
      </c>
      <c r="Y22" s="12">
        <v>0</v>
      </c>
      <c r="Z22" s="12">
        <v>1.617E-2</v>
      </c>
      <c r="AA22" s="12">
        <v>0.18103</v>
      </c>
      <c r="AB22" s="12">
        <v>0</v>
      </c>
      <c r="AC22" s="12">
        <v>9.3699999999999992E-2</v>
      </c>
      <c r="AD22" s="12">
        <v>2.0482E-2</v>
      </c>
      <c r="AE22" s="12">
        <f t="shared" si="0"/>
        <v>0.467032</v>
      </c>
    </row>
    <row r="23" spans="1:31" s="2" customFormat="1">
      <c r="A23" s="7"/>
      <c r="B23" s="8" t="s">
        <v>10</v>
      </c>
      <c r="C23" s="13">
        <f>SUM(C9:C14)</f>
        <v>71078.432633999997</v>
      </c>
      <c r="D23" s="13">
        <f t="shared" ref="D23:AD23" si="2">SUM(D9:D14)</f>
        <v>73604.229287999988</v>
      </c>
      <c r="E23" s="13">
        <f t="shared" si="2"/>
        <v>81258.078024999995</v>
      </c>
      <c r="F23" s="13">
        <f t="shared" si="2"/>
        <v>86824.780499999993</v>
      </c>
      <c r="G23" s="13">
        <f t="shared" si="2"/>
        <v>107540.375336</v>
      </c>
      <c r="H23" s="13">
        <f t="shared" si="2"/>
        <v>117927.70873199998</v>
      </c>
      <c r="I23" s="13">
        <f t="shared" si="2"/>
        <v>115033.952451</v>
      </c>
      <c r="J23" s="13">
        <f t="shared" si="2"/>
        <v>122258.82139399998</v>
      </c>
      <c r="K23" s="13">
        <f t="shared" si="2"/>
        <v>120454.49858699999</v>
      </c>
      <c r="L23" s="13">
        <f t="shared" si="2"/>
        <v>128324.181186</v>
      </c>
      <c r="M23" s="13">
        <f t="shared" si="2"/>
        <v>130855.50390900001</v>
      </c>
      <c r="N23" s="13">
        <f t="shared" si="2"/>
        <v>143544.17090499998</v>
      </c>
      <c r="O23" s="13">
        <f t="shared" si="2"/>
        <v>139771.13119000001</v>
      </c>
      <c r="P23" s="13">
        <f t="shared" si="2"/>
        <v>125886.64438000001</v>
      </c>
      <c r="Q23" s="13">
        <f t="shared" si="2"/>
        <v>84479.250743000011</v>
      </c>
      <c r="R23" s="13">
        <f t="shared" si="2"/>
        <v>120489.417179</v>
      </c>
      <c r="S23" s="13">
        <f t="shared" si="2"/>
        <v>129172.39746600001</v>
      </c>
      <c r="T23" s="13">
        <f t="shared" si="2"/>
        <v>154732.88781900003</v>
      </c>
      <c r="U23" s="13">
        <f t="shared" si="2"/>
        <v>161537.736091</v>
      </c>
      <c r="V23" s="13">
        <f t="shared" si="2"/>
        <v>166382.08294999998</v>
      </c>
      <c r="W23" s="13">
        <f t="shared" si="2"/>
        <v>175204.19936400006</v>
      </c>
      <c r="X23" s="13">
        <f t="shared" si="2"/>
        <v>176395.59022799999</v>
      </c>
      <c r="Y23" s="13">
        <f t="shared" si="2"/>
        <v>173699.31812999997</v>
      </c>
      <c r="Z23" s="13">
        <f t="shared" si="2"/>
        <v>174459.855603</v>
      </c>
      <c r="AA23" s="13">
        <f t="shared" si="2"/>
        <v>178366.605412</v>
      </c>
      <c r="AB23" s="13">
        <f t="shared" si="2"/>
        <v>140047.160275</v>
      </c>
      <c r="AC23" s="13">
        <f t="shared" si="2"/>
        <v>141423.80893300002</v>
      </c>
      <c r="AD23" s="13">
        <f t="shared" si="2"/>
        <v>146793.48220099998</v>
      </c>
      <c r="AE23" s="12">
        <f t="shared" si="0"/>
        <v>3687546.3009110009</v>
      </c>
    </row>
    <row r="24" spans="1:31" s="2" customFormat="1">
      <c r="A24" s="7"/>
      <c r="B24" s="8" t="s">
        <v>11</v>
      </c>
      <c r="C24" s="13">
        <f>C25-C23</f>
        <v>4156.3666390000144</v>
      </c>
      <c r="D24" s="13">
        <f t="shared" ref="D24:AD24" si="3">D25-D23</f>
        <v>4562.3292030000302</v>
      </c>
      <c r="E24" s="13">
        <f t="shared" si="3"/>
        <v>5126.7069870000123</v>
      </c>
      <c r="F24" s="13">
        <f t="shared" si="3"/>
        <v>5801.5066380000062</v>
      </c>
      <c r="G24" s="13">
        <f t="shared" si="3"/>
        <v>7163.4713019999763</v>
      </c>
      <c r="H24" s="13">
        <f t="shared" si="3"/>
        <v>8022.3527860000177</v>
      </c>
      <c r="I24" s="13">
        <f t="shared" si="3"/>
        <v>8963.0985670000227</v>
      </c>
      <c r="J24" s="13">
        <f t="shared" si="3"/>
        <v>9193.7022700000234</v>
      </c>
      <c r="K24" s="13">
        <f t="shared" si="3"/>
        <v>11721.429094000006</v>
      </c>
      <c r="L24" s="13">
        <f t="shared" si="3"/>
        <v>12404.548999000021</v>
      </c>
      <c r="M24" s="13">
        <f t="shared" si="3"/>
        <v>11977.251818999983</v>
      </c>
      <c r="N24" s="13">
        <f t="shared" si="3"/>
        <v>12873.314513000019</v>
      </c>
      <c r="O24" s="13">
        <f t="shared" si="3"/>
        <v>14116.829223999986</v>
      </c>
      <c r="P24" s="13">
        <f t="shared" si="3"/>
        <v>12847.324006999959</v>
      </c>
      <c r="Q24" s="13">
        <f t="shared" si="3"/>
        <v>6948.9375839999848</v>
      </c>
      <c r="R24" s="13">
        <f t="shared" si="3"/>
        <v>8802.0801200000133</v>
      </c>
      <c r="S24" s="13">
        <f t="shared" si="3"/>
        <v>10890.227377999996</v>
      </c>
      <c r="T24" s="13">
        <f t="shared" si="3"/>
        <v>12318.812177999993</v>
      </c>
      <c r="U24" s="13">
        <f t="shared" si="3"/>
        <v>14332.692449000024</v>
      </c>
      <c r="V24" s="13">
        <f t="shared" si="3"/>
        <v>15803.18791800004</v>
      </c>
      <c r="W24" s="13">
        <f t="shared" si="3"/>
        <v>21491.902245000005</v>
      </c>
      <c r="X24" s="13">
        <f t="shared" si="3"/>
        <v>23289.994244000001</v>
      </c>
      <c r="Y24" s="13">
        <f t="shared" si="3"/>
        <v>25556.511476000043</v>
      </c>
      <c r="Z24" s="13">
        <f t="shared" si="3"/>
        <v>26973.832595999993</v>
      </c>
      <c r="AA24" s="13">
        <f t="shared" si="3"/>
        <v>25172.065768999979</v>
      </c>
      <c r="AB24" s="13">
        <f t="shared" si="3"/>
        <v>19633.567817999981</v>
      </c>
      <c r="AC24" s="13">
        <f t="shared" si="3"/>
        <v>19396.694935000007</v>
      </c>
      <c r="AD24" s="13">
        <f t="shared" si="3"/>
        <v>22316.508360000007</v>
      </c>
      <c r="AE24" s="12">
        <f t="shared" si="0"/>
        <v>381857.24711800006</v>
      </c>
    </row>
    <row r="25" spans="1:31" s="2" customFormat="1">
      <c r="A25" s="7"/>
      <c r="B25" s="8" t="s">
        <v>12</v>
      </c>
      <c r="C25" s="13">
        <v>75234.799273000011</v>
      </c>
      <c r="D25" s="13">
        <v>78166.558491000018</v>
      </c>
      <c r="E25" s="13">
        <v>86384.785012000008</v>
      </c>
      <c r="F25" s="13">
        <v>92626.287138</v>
      </c>
      <c r="G25" s="13">
        <v>114703.84663799997</v>
      </c>
      <c r="H25" s="13">
        <v>125950.061518</v>
      </c>
      <c r="I25" s="13">
        <v>123997.05101800003</v>
      </c>
      <c r="J25" s="14">
        <v>131452.52366400001</v>
      </c>
      <c r="K25" s="14">
        <v>132175.927681</v>
      </c>
      <c r="L25" s="14">
        <v>140728.73018500002</v>
      </c>
      <c r="M25" s="14">
        <v>142832.75572799999</v>
      </c>
      <c r="N25" s="14">
        <v>156417.485418</v>
      </c>
      <c r="O25" s="14">
        <v>153887.960414</v>
      </c>
      <c r="P25" s="14">
        <v>138733.96838699997</v>
      </c>
      <c r="Q25" s="14">
        <v>91428.188326999996</v>
      </c>
      <c r="R25" s="14">
        <v>129291.49729900001</v>
      </c>
      <c r="S25" s="14">
        <v>140062.62484400001</v>
      </c>
      <c r="T25" s="12">
        <v>167051.69999700002</v>
      </c>
      <c r="U25" s="12">
        <v>175870.42854000002</v>
      </c>
      <c r="V25" s="12">
        <v>182185.27086800002</v>
      </c>
      <c r="W25" s="12">
        <v>196696.10160900006</v>
      </c>
      <c r="X25" s="12">
        <v>199685.58447199999</v>
      </c>
      <c r="Y25" s="12">
        <v>199255.82960600001</v>
      </c>
      <c r="Z25" s="12">
        <v>201433.688199</v>
      </c>
      <c r="AA25" s="12">
        <v>203538.67118099998</v>
      </c>
      <c r="AB25" s="12">
        <v>159680.72809299998</v>
      </c>
      <c r="AC25" s="12">
        <v>160820.50386800003</v>
      </c>
      <c r="AD25" s="12">
        <v>169109.99056099998</v>
      </c>
      <c r="AE25" s="12">
        <f t="shared" si="0"/>
        <v>4069403.5480290009</v>
      </c>
    </row>
    <row r="26" spans="1:31" s="2" customFormat="1">
      <c r="A26" s="5"/>
      <c r="B26" s="1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1" s="2" customFormat="1">
      <c r="A27" s="5"/>
      <c r="B27" s="98" t="s">
        <v>25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31" s="2" customFormat="1">
      <c r="A29" s="7">
        <v>1</v>
      </c>
      <c r="B29" s="8" t="s">
        <v>3</v>
      </c>
      <c r="C29" s="9">
        <f t="shared" ref="C29" si="4">C9/C$25*100</f>
        <v>42.981249437060612</v>
      </c>
      <c r="D29" s="9">
        <f t="shared" ref="D29:AE29" si="5">D9/D$25*100</f>
        <v>41.4306991879766</v>
      </c>
      <c r="E29" s="9">
        <f t="shared" si="5"/>
        <v>40.211522892804119</v>
      </c>
      <c r="F29" s="9">
        <f t="shared" si="5"/>
        <v>38.796794075811789</v>
      </c>
      <c r="G29" s="9">
        <f t="shared" si="5"/>
        <v>40.071387202086122</v>
      </c>
      <c r="H29" s="9">
        <f t="shared" si="5"/>
        <v>35.958401728551351</v>
      </c>
      <c r="I29" s="9">
        <f t="shared" si="5"/>
        <v>32.923789507763139</v>
      </c>
      <c r="J29" s="9">
        <f t="shared" si="5"/>
        <v>31.421686477147343</v>
      </c>
      <c r="K29" s="9">
        <f t="shared" si="5"/>
        <v>30.817162036726341</v>
      </c>
      <c r="L29" s="9">
        <f t="shared" si="5"/>
        <v>32.713601474609938</v>
      </c>
      <c r="M29" s="9">
        <f t="shared" si="5"/>
        <v>33.580480536508674</v>
      </c>
      <c r="N29" s="9">
        <f t="shared" si="5"/>
        <v>30.728771744766092</v>
      </c>
      <c r="O29" s="9">
        <f t="shared" si="5"/>
        <v>30.483179032199555</v>
      </c>
      <c r="P29" s="9">
        <f t="shared" si="5"/>
        <v>26.315164659717894</v>
      </c>
      <c r="Q29" s="9">
        <f t="shared" si="5"/>
        <v>26.909327289748429</v>
      </c>
      <c r="R29" s="9">
        <f t="shared" si="5"/>
        <v>28.398178822300622</v>
      </c>
      <c r="S29" s="9">
        <f t="shared" si="5"/>
        <v>28.326352261489529</v>
      </c>
      <c r="T29" s="9">
        <f t="shared" si="5"/>
        <v>27.991275089591873</v>
      </c>
      <c r="U29" s="9">
        <f t="shared" si="5"/>
        <v>25.481279572141073</v>
      </c>
      <c r="V29" s="9">
        <f t="shared" si="5"/>
        <v>24.507730058128676</v>
      </c>
      <c r="W29" s="9">
        <f t="shared" si="5"/>
        <v>22.513187107808854</v>
      </c>
      <c r="X29" s="9">
        <f t="shared" si="5"/>
        <v>23.645198839889545</v>
      </c>
      <c r="Y29" s="9">
        <f t="shared" si="5"/>
        <v>22.518977886230367</v>
      </c>
      <c r="Z29" s="9">
        <f t="shared" si="5"/>
        <v>20.215780751514909</v>
      </c>
      <c r="AA29" s="9">
        <f t="shared" si="5"/>
        <v>19.717651696424344</v>
      </c>
      <c r="AB29" s="9">
        <f t="shared" si="5"/>
        <v>18.063286160745175</v>
      </c>
      <c r="AC29" s="9">
        <f t="shared" si="5"/>
        <v>15.19721268692226</v>
      </c>
      <c r="AD29" s="9">
        <f t="shared" si="5"/>
        <v>16.437298684593831</v>
      </c>
      <c r="AE29" s="9">
        <f t="shared" si="5"/>
        <v>27.289395369030768</v>
      </c>
    </row>
    <row r="30" spans="1:31" s="2" customFormat="1">
      <c r="A30" s="7">
        <v>2</v>
      </c>
      <c r="B30" s="8" t="s">
        <v>6</v>
      </c>
      <c r="C30" s="9">
        <f t="shared" ref="C30:AE30" si="6">C10/C$25*100</f>
        <v>1.4528649116663135E-4</v>
      </c>
      <c r="D30" s="9">
        <f t="shared" si="6"/>
        <v>2.7832874339101107E-5</v>
      </c>
      <c r="E30" s="9">
        <f t="shared" si="6"/>
        <v>2.6613135631241573E-4</v>
      </c>
      <c r="F30" s="9">
        <f t="shared" si="6"/>
        <v>9.6068840444208872E-5</v>
      </c>
      <c r="G30" s="9">
        <f t="shared" si="6"/>
        <v>4.1581168720979198E-4</v>
      </c>
      <c r="H30" s="9">
        <f t="shared" si="6"/>
        <v>9.0575977990845467E-4</v>
      </c>
      <c r="I30" s="9">
        <f t="shared" si="6"/>
        <v>6.7622575949671511E-4</v>
      </c>
      <c r="J30" s="9">
        <f t="shared" si="6"/>
        <v>1.9970358322751111E-3</v>
      </c>
      <c r="K30" s="9">
        <f t="shared" si="6"/>
        <v>1.2079249436805775E-3</v>
      </c>
      <c r="L30" s="9">
        <f t="shared" si="6"/>
        <v>3.4521543636565999E-3</v>
      </c>
      <c r="M30" s="9">
        <f t="shared" si="6"/>
        <v>3.639097329955843E-3</v>
      </c>
      <c r="N30" s="9">
        <f t="shared" si="6"/>
        <v>4.4919556028046514E-3</v>
      </c>
      <c r="O30" s="9">
        <f t="shared" si="6"/>
        <v>9.6542822193700327E-3</v>
      </c>
      <c r="P30" s="9">
        <f t="shared" si="6"/>
        <v>2.3429072474398981E-2</v>
      </c>
      <c r="Q30" s="9">
        <f t="shared" si="6"/>
        <v>2.5359515948270114E-2</v>
      </c>
      <c r="R30" s="9">
        <f t="shared" si="6"/>
        <v>1.0735466979627401E-2</v>
      </c>
      <c r="S30" s="9">
        <f t="shared" si="6"/>
        <v>6.5864851599596371E-3</v>
      </c>
      <c r="T30" s="9">
        <f t="shared" si="6"/>
        <v>8.0140052452267272E-3</v>
      </c>
      <c r="U30" s="9">
        <f t="shared" si="6"/>
        <v>7.693997286714065E-3</v>
      </c>
      <c r="V30" s="9">
        <f t="shared" si="6"/>
        <v>2.1766622960827577E-2</v>
      </c>
      <c r="W30" s="9">
        <f t="shared" si="6"/>
        <v>5.7813124444148503E-2</v>
      </c>
      <c r="X30" s="9">
        <f t="shared" si="6"/>
        <v>0.54524010728108774</v>
      </c>
      <c r="Y30" s="9">
        <f t="shared" si="6"/>
        <v>0.7411518869586593</v>
      </c>
      <c r="Z30" s="9">
        <f t="shared" si="6"/>
        <v>0.80228323248664157</v>
      </c>
      <c r="AA30" s="9">
        <f t="shared" si="6"/>
        <v>0.45234878397198963</v>
      </c>
      <c r="AB30" s="9">
        <f t="shared" si="6"/>
        <v>0.413857894996015</v>
      </c>
      <c r="AC30" s="9">
        <f t="shared" si="6"/>
        <v>0.58029204831119374</v>
      </c>
      <c r="AD30" s="9">
        <f t="shared" si="6"/>
        <v>0.64389637678279177</v>
      </c>
      <c r="AE30" s="9">
        <f t="shared" si="6"/>
        <v>0.19863975851977592</v>
      </c>
    </row>
    <row r="31" spans="1:31" s="2" customFormat="1">
      <c r="A31" s="5">
        <v>3</v>
      </c>
      <c r="B31" s="8" t="s">
        <v>4</v>
      </c>
      <c r="C31" s="9">
        <f t="shared" ref="C31:AE31" si="7">C11/C$25*100</f>
        <v>30.046284116441441</v>
      </c>
      <c r="D31" s="9">
        <f t="shared" si="7"/>
        <v>26.381016603633999</v>
      </c>
      <c r="E31" s="9">
        <f t="shared" si="7"/>
        <v>27.044931744351285</v>
      </c>
      <c r="F31" s="9">
        <f t="shared" si="7"/>
        <v>26.894981137357831</v>
      </c>
      <c r="G31" s="9">
        <f t="shared" si="7"/>
        <v>25.561233330327333</v>
      </c>
      <c r="H31" s="9">
        <f t="shared" si="7"/>
        <v>25.441089759547758</v>
      </c>
      <c r="I31" s="9">
        <f t="shared" si="7"/>
        <v>24.943260332465655</v>
      </c>
      <c r="J31" s="9">
        <f t="shared" si="7"/>
        <v>26.485744883066747</v>
      </c>
      <c r="K31" s="9">
        <f t="shared" si="7"/>
        <v>24.287831802836429</v>
      </c>
      <c r="L31" s="9">
        <f t="shared" si="7"/>
        <v>23.092115237790882</v>
      </c>
      <c r="M31" s="9">
        <f t="shared" si="7"/>
        <v>24.526073041474415</v>
      </c>
      <c r="N31" s="9">
        <f t="shared" si="7"/>
        <v>27.928821776067757</v>
      </c>
      <c r="O31" s="9">
        <f t="shared" si="7"/>
        <v>28.424695420825497</v>
      </c>
      <c r="P31" s="9">
        <f t="shared" si="7"/>
        <v>29.76404864871532</v>
      </c>
      <c r="Q31" s="9">
        <f t="shared" si="7"/>
        <v>26.359280600426167</v>
      </c>
      <c r="R31" s="9">
        <f t="shared" si="7"/>
        <v>24.962618999888107</v>
      </c>
      <c r="S31" s="9">
        <f t="shared" si="7"/>
        <v>21.676776797390296</v>
      </c>
      <c r="T31" s="9">
        <f t="shared" si="7"/>
        <v>22.824841520131045</v>
      </c>
      <c r="U31" s="9">
        <f t="shared" si="7"/>
        <v>21.784746031528606</v>
      </c>
      <c r="V31" s="9">
        <f t="shared" si="7"/>
        <v>18.879643799482082</v>
      </c>
      <c r="W31" s="9">
        <f t="shared" si="7"/>
        <v>18.463485603894803</v>
      </c>
      <c r="X31" s="9">
        <f t="shared" si="7"/>
        <v>19.930898204913067</v>
      </c>
      <c r="Y31" s="9">
        <f t="shared" si="7"/>
        <v>18.40767979312136</v>
      </c>
      <c r="Z31" s="9">
        <f t="shared" si="7"/>
        <v>18.731057538759455</v>
      </c>
      <c r="AA31" s="9">
        <f t="shared" si="7"/>
        <v>17.276248391014587</v>
      </c>
      <c r="AB31" s="9">
        <f t="shared" si="7"/>
        <v>17.532512327157455</v>
      </c>
      <c r="AC31" s="9">
        <f t="shared" si="7"/>
        <v>17.254907828031978</v>
      </c>
      <c r="AD31" s="9">
        <f t="shared" si="7"/>
        <v>16.496394471701656</v>
      </c>
      <c r="AE31" s="9">
        <f t="shared" si="7"/>
        <v>22.456991636934784</v>
      </c>
    </row>
    <row r="32" spans="1:31" s="2" customFormat="1">
      <c r="A32" s="7">
        <v>4</v>
      </c>
      <c r="B32" s="8" t="s">
        <v>5</v>
      </c>
      <c r="C32" s="9">
        <f t="shared" ref="C32:AE32" si="8">C12/C$25*100</f>
        <v>2.193617194366964</v>
      </c>
      <c r="D32" s="9">
        <f t="shared" si="8"/>
        <v>2.3629890411673538</v>
      </c>
      <c r="E32" s="9">
        <f t="shared" si="8"/>
        <v>2.199649821130008</v>
      </c>
      <c r="F32" s="9">
        <f t="shared" si="8"/>
        <v>1.8407671339127967</v>
      </c>
      <c r="G32" s="9">
        <f t="shared" si="8"/>
        <v>2.5079252469001236</v>
      </c>
      <c r="H32" s="9">
        <f t="shared" si="8"/>
        <v>3.8476390575699919</v>
      </c>
      <c r="I32" s="9">
        <f t="shared" si="8"/>
        <v>5.1134464722710042</v>
      </c>
      <c r="J32" s="9">
        <f t="shared" si="8"/>
        <v>5.1699149758211664</v>
      </c>
      <c r="K32" s="9">
        <f t="shared" si="8"/>
        <v>6.0029830652291825</v>
      </c>
      <c r="L32" s="9">
        <f t="shared" si="8"/>
        <v>7.1367626552140333</v>
      </c>
      <c r="M32" s="9">
        <f t="shared" si="8"/>
        <v>6.1370764901384707</v>
      </c>
      <c r="N32" s="9">
        <f t="shared" si="8"/>
        <v>5.5587895475779181</v>
      </c>
      <c r="O32" s="9">
        <f t="shared" si="8"/>
        <v>5.3511883930660193</v>
      </c>
      <c r="P32" s="9">
        <f t="shared" si="8"/>
        <v>5.3455438514616311</v>
      </c>
      <c r="Q32" s="9">
        <f t="shared" si="8"/>
        <v>6.2300556723575422</v>
      </c>
      <c r="R32" s="9">
        <f t="shared" si="8"/>
        <v>5.0659848975626796</v>
      </c>
      <c r="S32" s="9">
        <f t="shared" si="8"/>
        <v>6.1490997070721729</v>
      </c>
      <c r="T32" s="9">
        <f t="shared" si="8"/>
        <v>6.3584738851449911</v>
      </c>
      <c r="U32" s="9">
        <f t="shared" si="8"/>
        <v>6.9067763641897804</v>
      </c>
      <c r="V32" s="9">
        <f t="shared" si="8"/>
        <v>8.0013245212132134</v>
      </c>
      <c r="W32" s="9">
        <f t="shared" si="8"/>
        <v>8.7844406206622025</v>
      </c>
      <c r="X32" s="9">
        <f t="shared" si="8"/>
        <v>8.0477807987453289</v>
      </c>
      <c r="Y32" s="9">
        <f t="shared" si="8"/>
        <v>7.1751203958599223</v>
      </c>
      <c r="Z32" s="9">
        <f t="shared" si="8"/>
        <v>6.4123873536185014</v>
      </c>
      <c r="AA32" s="9">
        <f t="shared" si="8"/>
        <v>7.2174844351500926</v>
      </c>
      <c r="AB32" s="9">
        <f t="shared" si="8"/>
        <v>9.4585469125638966</v>
      </c>
      <c r="AC32" s="9">
        <f t="shared" si="8"/>
        <v>9.3359195157872463</v>
      </c>
      <c r="AD32" s="9">
        <f t="shared" si="8"/>
        <v>9.4059725302050445</v>
      </c>
      <c r="AE32" s="9">
        <f t="shared" si="8"/>
        <v>6.3530925510501266</v>
      </c>
    </row>
    <row r="33" spans="1:31" s="2" customFormat="1">
      <c r="A33" s="7">
        <v>5</v>
      </c>
      <c r="B33" s="8" t="s">
        <v>7</v>
      </c>
      <c r="C33" s="9">
        <f t="shared" ref="C33:AE33" si="9">C13/C$25*100</f>
        <v>8.8438149703256101</v>
      </c>
      <c r="D33" s="9">
        <f t="shared" si="9"/>
        <v>9.4969385019742454</v>
      </c>
      <c r="E33" s="9">
        <f t="shared" si="9"/>
        <v>10.529491777674112</v>
      </c>
      <c r="F33" s="9">
        <f t="shared" si="9"/>
        <v>12.017623674600793</v>
      </c>
      <c r="G33" s="9">
        <f t="shared" si="9"/>
        <v>11.847373029160471</v>
      </c>
      <c r="H33" s="9">
        <f t="shared" si="9"/>
        <v>11.572969407336782</v>
      </c>
      <c r="I33" s="9">
        <f t="shared" si="9"/>
        <v>12.108071154708785</v>
      </c>
      <c r="J33" s="9">
        <f t="shared" si="9"/>
        <v>13.551365395260564</v>
      </c>
      <c r="K33" s="9">
        <f t="shared" si="9"/>
        <v>14.934295189242333</v>
      </c>
      <c r="L33" s="9">
        <f t="shared" si="9"/>
        <v>14.526477459951506</v>
      </c>
      <c r="M33" s="9">
        <f t="shared" si="9"/>
        <v>14.30155190725314</v>
      </c>
      <c r="N33" s="9">
        <f t="shared" si="9"/>
        <v>12.467543387419679</v>
      </c>
      <c r="O33" s="9">
        <f t="shared" si="9"/>
        <v>11.508228774594148</v>
      </c>
      <c r="P33" s="9">
        <f t="shared" si="9"/>
        <v>13.389336300957865</v>
      </c>
      <c r="Q33" s="9">
        <f t="shared" si="9"/>
        <v>12.580655093876803</v>
      </c>
      <c r="R33" s="9">
        <f t="shared" si="9"/>
        <v>13.363554119141316</v>
      </c>
      <c r="S33" s="9">
        <f t="shared" si="9"/>
        <v>14.135655679772979</v>
      </c>
      <c r="T33" s="9">
        <f t="shared" si="9"/>
        <v>14.197368289233761</v>
      </c>
      <c r="U33" s="9">
        <f t="shared" si="9"/>
        <v>14.738075169985027</v>
      </c>
      <c r="V33" s="9">
        <f t="shared" si="9"/>
        <v>14.289446526586699</v>
      </c>
      <c r="W33" s="9">
        <f t="shared" si="9"/>
        <v>13.495337591777373</v>
      </c>
      <c r="X33" s="9">
        <f t="shared" si="9"/>
        <v>10.985679368896049</v>
      </c>
      <c r="Y33" s="9">
        <f t="shared" si="9"/>
        <v>10.126935789482355</v>
      </c>
      <c r="Z33" s="9">
        <f t="shared" si="9"/>
        <v>8.9909416820626458</v>
      </c>
      <c r="AA33" s="9">
        <f t="shared" si="9"/>
        <v>8.5519683782945339</v>
      </c>
      <c r="AB33" s="9">
        <f t="shared" si="9"/>
        <v>7.2089587487950775</v>
      </c>
      <c r="AC33" s="9">
        <f t="shared" si="9"/>
        <v>7.9533981410097319</v>
      </c>
      <c r="AD33" s="9">
        <f t="shared" si="9"/>
        <v>9.293337137483352</v>
      </c>
      <c r="AE33" s="9">
        <f t="shared" si="9"/>
        <v>11.798739226773245</v>
      </c>
    </row>
    <row r="34" spans="1:31" s="2" customFormat="1">
      <c r="A34" s="5"/>
      <c r="B34" s="8" t="s">
        <v>8</v>
      </c>
      <c r="C34" s="9">
        <f t="shared" ref="C34:AE34" si="10">C14/C$25*100</f>
        <v>10.410362208291019</v>
      </c>
      <c r="D34" s="9">
        <f t="shared" si="10"/>
        <v>14.491652264957075</v>
      </c>
      <c r="E34" s="9">
        <f t="shared" si="10"/>
        <v>14.079403887282311</v>
      </c>
      <c r="F34" s="9">
        <f t="shared" si="10"/>
        <v>14.186389979577596</v>
      </c>
      <c r="G34" s="9">
        <f t="shared" si="10"/>
        <v>13.766476999533115</v>
      </c>
      <c r="H34" s="9">
        <f t="shared" si="10"/>
        <v>16.809523173574856</v>
      </c>
      <c r="I34" s="9">
        <f t="shared" si="10"/>
        <v>17.682279102603157</v>
      </c>
      <c r="J34" s="9">
        <f t="shared" si="10"/>
        <v>16.375357595279954</v>
      </c>
      <c r="K34" s="9">
        <f t="shared" si="10"/>
        <v>15.088468665135615</v>
      </c>
      <c r="L34" s="9">
        <f t="shared" si="10"/>
        <v>13.713080304661881</v>
      </c>
      <c r="M34" s="9">
        <f t="shared" si="10"/>
        <v>13.065671164770237</v>
      </c>
      <c r="N34" s="9">
        <f t="shared" si="10"/>
        <v>15.081482198719282</v>
      </c>
      <c r="O34" s="9">
        <f t="shared" si="10"/>
        <v>15.049607918445746</v>
      </c>
      <c r="P34" s="9">
        <f t="shared" si="10"/>
        <v>15.902074872866731</v>
      </c>
      <c r="Q34" s="9">
        <f t="shared" si="10"/>
        <v>20.294889498013145</v>
      </c>
      <c r="R34" s="9">
        <f t="shared" si="10"/>
        <v>21.39099344950807</v>
      </c>
      <c r="S34" s="9">
        <f t="shared" si="10"/>
        <v>21.930273257559772</v>
      </c>
      <c r="T34" s="9">
        <f t="shared" si="10"/>
        <v>21.245775899100323</v>
      </c>
      <c r="U34" s="9">
        <f t="shared" si="10"/>
        <v>22.931853880612596</v>
      </c>
      <c r="V34" s="9">
        <f t="shared" si="10"/>
        <v>25.625848318894072</v>
      </c>
      <c r="W34" s="9">
        <f t="shared" si="10"/>
        <v>25.759285417216244</v>
      </c>
      <c r="X34" s="9">
        <f t="shared" si="10"/>
        <v>25.181869893593106</v>
      </c>
      <c r="Y34" s="9">
        <f t="shared" si="10"/>
        <v>28.204154939970572</v>
      </c>
      <c r="Z34" s="9">
        <f t="shared" si="10"/>
        <v>31.456625193895725</v>
      </c>
      <c r="AA34" s="9">
        <f t="shared" si="10"/>
        <v>34.417082973242515</v>
      </c>
      <c r="AB34" s="9">
        <f t="shared" si="10"/>
        <v>35.027322991303379</v>
      </c>
      <c r="AC34" s="9">
        <f t="shared" si="10"/>
        <v>37.617186479937089</v>
      </c>
      <c r="AD34" s="9">
        <f t="shared" si="10"/>
        <v>34.526654932275413</v>
      </c>
      <c r="AE34" s="9">
        <f t="shared" si="10"/>
        <v>22.519524359727349</v>
      </c>
    </row>
    <row r="35" spans="1:31" s="2" customFormat="1">
      <c r="A35" s="5"/>
      <c r="B35" s="8" t="s">
        <v>233</v>
      </c>
      <c r="C35" s="9">
        <f t="shared" ref="C35:AE35" si="11">C15/C$25*100</f>
        <v>10.406911972462543</v>
      </c>
      <c r="D35" s="9">
        <f t="shared" si="11"/>
        <v>14.490858023772626</v>
      </c>
      <c r="E35" s="9">
        <f t="shared" si="11"/>
        <v>14.078204070671257</v>
      </c>
      <c r="F35" s="9">
        <f t="shared" si="11"/>
        <v>14.18446136184369</v>
      </c>
      <c r="G35" s="9">
        <f t="shared" si="11"/>
        <v>13.764338606556858</v>
      </c>
      <c r="H35" s="9">
        <f t="shared" si="11"/>
        <v>16.676155657929787</v>
      </c>
      <c r="I35" s="9">
        <f t="shared" si="11"/>
        <v>17.177736351091124</v>
      </c>
      <c r="J35" s="9">
        <f t="shared" si="11"/>
        <v>15.901441688885978</v>
      </c>
      <c r="K35" s="9">
        <f t="shared" si="11"/>
        <v>14.675067478863072</v>
      </c>
      <c r="L35" s="9">
        <f t="shared" si="11"/>
        <v>13.552308245749273</v>
      </c>
      <c r="M35" s="9">
        <f t="shared" si="11"/>
        <v>12.910033751722395</v>
      </c>
      <c r="N35" s="9">
        <f t="shared" si="11"/>
        <v>14.974634637173731</v>
      </c>
      <c r="O35" s="9">
        <f t="shared" si="11"/>
        <v>15.023901837935242</v>
      </c>
      <c r="P35" s="9">
        <f t="shared" si="11"/>
        <v>15.899020581946303</v>
      </c>
      <c r="Q35" s="9">
        <f t="shared" si="11"/>
        <v>20.289230884302569</v>
      </c>
      <c r="R35" s="9">
        <f t="shared" si="11"/>
        <v>21.37703118564918</v>
      </c>
      <c r="S35" s="9">
        <f t="shared" si="11"/>
        <v>21.921799725085837</v>
      </c>
      <c r="T35" s="9">
        <f t="shared" si="11"/>
        <v>21.243812466222924</v>
      </c>
      <c r="U35" s="9">
        <f t="shared" si="11"/>
        <v>22.92771840481921</v>
      </c>
      <c r="V35" s="9">
        <f t="shared" si="11"/>
        <v>25.617621589626342</v>
      </c>
      <c r="W35" s="9">
        <f t="shared" si="11"/>
        <v>25.751705824698632</v>
      </c>
      <c r="X35" s="9">
        <f t="shared" si="11"/>
        <v>25.012716769749382</v>
      </c>
      <c r="Y35" s="9">
        <f t="shared" si="11"/>
        <v>28.111006998268195</v>
      </c>
      <c r="Z35" s="9">
        <f t="shared" si="11"/>
        <v>31.406715170453829</v>
      </c>
      <c r="AA35" s="9">
        <f t="shared" si="11"/>
        <v>34.413890491458929</v>
      </c>
      <c r="AB35" s="9">
        <f t="shared" si="11"/>
        <v>35.0240502763913</v>
      </c>
      <c r="AC35" s="9">
        <f t="shared" si="11"/>
        <v>37.612338467517979</v>
      </c>
      <c r="AD35" s="9">
        <f t="shared" si="11"/>
        <v>34.512589243476619</v>
      </c>
      <c r="AE35" s="9">
        <f t="shared" si="11"/>
        <v>22.436619847501383</v>
      </c>
    </row>
    <row r="36" spans="1:31" s="2" customFormat="1">
      <c r="A36" s="7"/>
      <c r="B36" s="8" t="s">
        <v>9</v>
      </c>
      <c r="C36" s="9">
        <f t="shared" ref="C36:AE36" si="12">C16/C$25*100</f>
        <v>0</v>
      </c>
      <c r="D36" s="9">
        <f t="shared" si="12"/>
        <v>0</v>
      </c>
      <c r="E36" s="9">
        <f t="shared" si="12"/>
        <v>0</v>
      </c>
      <c r="F36" s="9">
        <f t="shared" si="12"/>
        <v>5.3980356489413327E-6</v>
      </c>
      <c r="G36" s="9">
        <f t="shared" si="12"/>
        <v>6.8001206834993402E-5</v>
      </c>
      <c r="H36" s="9">
        <f t="shared" si="12"/>
        <v>4.5256031885188014E-5</v>
      </c>
      <c r="I36" s="9">
        <f t="shared" si="12"/>
        <v>1.0347020267552599E-4</v>
      </c>
      <c r="J36" s="9">
        <f t="shared" si="12"/>
        <v>4.2600931833868123E-5</v>
      </c>
      <c r="K36" s="9">
        <f t="shared" si="12"/>
        <v>3.6542206169772183E-5</v>
      </c>
      <c r="L36" s="9">
        <f t="shared" si="12"/>
        <v>1.03035108615977E-5</v>
      </c>
      <c r="M36" s="9">
        <f t="shared" si="12"/>
        <v>1.5787695115917622E-5</v>
      </c>
      <c r="N36" s="9">
        <f t="shared" si="12"/>
        <v>1.5023895785819672E-5</v>
      </c>
      <c r="O36" s="9">
        <f t="shared" si="12"/>
        <v>2.5213148511174991E-5</v>
      </c>
      <c r="P36" s="9">
        <f t="shared" si="12"/>
        <v>2.4384078674685943E-5</v>
      </c>
      <c r="Q36" s="9">
        <f t="shared" si="12"/>
        <v>0</v>
      </c>
      <c r="R36" s="9">
        <f t="shared" si="12"/>
        <v>0</v>
      </c>
      <c r="S36" s="9">
        <f t="shared" si="12"/>
        <v>0</v>
      </c>
      <c r="T36" s="9">
        <f t="shared" si="12"/>
        <v>0</v>
      </c>
      <c r="U36" s="9">
        <f t="shared" si="12"/>
        <v>1.3077241120595268E-5</v>
      </c>
      <c r="V36" s="9">
        <f t="shared" si="12"/>
        <v>2.1132334033685237E-5</v>
      </c>
      <c r="W36" s="9">
        <f t="shared" si="12"/>
        <v>4.8785918589659146E-5</v>
      </c>
      <c r="X36" s="9">
        <f t="shared" si="12"/>
        <v>1.1340377954611596E-4</v>
      </c>
      <c r="Y36" s="9">
        <f t="shared" si="12"/>
        <v>3.5396956836577381E-4</v>
      </c>
      <c r="Z36" s="9">
        <f t="shared" si="12"/>
        <v>5.022496529977265E-5</v>
      </c>
      <c r="AA36" s="9">
        <f t="shared" si="12"/>
        <v>1.8562123738344818E-4</v>
      </c>
      <c r="AB36" s="9">
        <f t="shared" si="12"/>
        <v>8.3304980875667338E-5</v>
      </c>
      <c r="AC36" s="9">
        <f t="shared" si="12"/>
        <v>2.0755251474275274E-4</v>
      </c>
      <c r="AD36" s="9">
        <f t="shared" si="12"/>
        <v>2.0512484144150772E-3</v>
      </c>
      <c r="AE36" s="9">
        <f t="shared" si="12"/>
        <v>1.4767889026171289E-4</v>
      </c>
    </row>
    <row r="37" spans="1:31" s="2" customFormat="1">
      <c r="A37" s="7"/>
      <c r="B37" s="8" t="s">
        <v>197</v>
      </c>
      <c r="C37" s="9">
        <f t="shared" ref="C37:AE37" si="13">C17/C$25*100</f>
        <v>0</v>
      </c>
      <c r="D37" s="9">
        <f t="shared" si="13"/>
        <v>0</v>
      </c>
      <c r="E37" s="9">
        <f t="shared" si="13"/>
        <v>0</v>
      </c>
      <c r="F37" s="9">
        <f t="shared" si="13"/>
        <v>0</v>
      </c>
      <c r="G37" s="9">
        <f t="shared" si="13"/>
        <v>6.8001206834993402E-5</v>
      </c>
      <c r="H37" s="9">
        <f t="shared" si="13"/>
        <v>0</v>
      </c>
      <c r="I37" s="9">
        <f t="shared" si="13"/>
        <v>0</v>
      </c>
      <c r="J37" s="9">
        <f t="shared" si="13"/>
        <v>0</v>
      </c>
      <c r="K37" s="9">
        <f t="shared" si="13"/>
        <v>1.0440630334220624E-5</v>
      </c>
      <c r="L37" s="9">
        <f t="shared" si="13"/>
        <v>3.1976413018751488E-6</v>
      </c>
      <c r="M37" s="9">
        <f t="shared" si="13"/>
        <v>0</v>
      </c>
      <c r="N37" s="9">
        <f t="shared" si="13"/>
        <v>9.2700633572078817E-6</v>
      </c>
      <c r="O37" s="9">
        <f t="shared" si="13"/>
        <v>6.4332518108410421E-6</v>
      </c>
      <c r="P37" s="9">
        <f t="shared" si="13"/>
        <v>2.1645023456860806E-5</v>
      </c>
      <c r="Q37" s="9">
        <f t="shared" si="13"/>
        <v>0</v>
      </c>
      <c r="R37" s="9">
        <f t="shared" si="13"/>
        <v>0</v>
      </c>
      <c r="S37" s="9">
        <f t="shared" si="13"/>
        <v>0</v>
      </c>
      <c r="T37" s="9">
        <f t="shared" si="13"/>
        <v>0</v>
      </c>
      <c r="U37" s="9">
        <f t="shared" si="13"/>
        <v>9.3813383733510728E-6</v>
      </c>
      <c r="V37" s="9">
        <f t="shared" si="13"/>
        <v>1.5643416102857901E-5</v>
      </c>
      <c r="W37" s="9">
        <f t="shared" si="13"/>
        <v>3.2771366322315847E-5</v>
      </c>
      <c r="X37" s="9">
        <f t="shared" si="13"/>
        <v>5.4060487283265537E-5</v>
      </c>
      <c r="Y37" s="9">
        <f t="shared" si="13"/>
        <v>2.9035536934803869E-5</v>
      </c>
      <c r="Z37" s="9">
        <f t="shared" si="13"/>
        <v>4.045996512732501E-5</v>
      </c>
      <c r="AA37" s="9">
        <f t="shared" si="13"/>
        <v>7.8698067089942093E-5</v>
      </c>
      <c r="AB37" s="9">
        <f t="shared" si="13"/>
        <v>5.1665596083674547E-5</v>
      </c>
      <c r="AC37" s="9">
        <f t="shared" si="13"/>
        <v>1.0014394690131678E-4</v>
      </c>
      <c r="AD37" s="9">
        <f t="shared" si="13"/>
        <v>1.5562888929679554E-4</v>
      </c>
      <c r="AE37" s="9">
        <f t="shared" si="13"/>
        <v>2.8859536444077201E-5</v>
      </c>
    </row>
    <row r="38" spans="1:31" s="2" customFormat="1">
      <c r="A38" s="7"/>
      <c r="B38" s="8" t="s">
        <v>198</v>
      </c>
      <c r="C38" s="9">
        <f t="shared" ref="C38:AE38" si="14">C18/C$25*100</f>
        <v>0</v>
      </c>
      <c r="D38" s="9">
        <f t="shared" si="14"/>
        <v>0</v>
      </c>
      <c r="E38" s="9">
        <f t="shared" si="14"/>
        <v>0</v>
      </c>
      <c r="F38" s="9">
        <f t="shared" si="14"/>
        <v>0</v>
      </c>
      <c r="G38" s="9">
        <f t="shared" si="14"/>
        <v>0</v>
      </c>
      <c r="H38" s="9">
        <f t="shared" si="14"/>
        <v>0</v>
      </c>
      <c r="I38" s="9">
        <f t="shared" si="14"/>
        <v>6.8550017361026578E-6</v>
      </c>
      <c r="J38" s="9">
        <f t="shared" si="14"/>
        <v>3.8036546280239394E-5</v>
      </c>
      <c r="K38" s="9">
        <f t="shared" si="14"/>
        <v>1.2483362356133355E-5</v>
      </c>
      <c r="L38" s="9">
        <f t="shared" si="14"/>
        <v>0</v>
      </c>
      <c r="M38" s="9">
        <f t="shared" si="14"/>
        <v>1.260215131204067E-5</v>
      </c>
      <c r="N38" s="9">
        <f t="shared" si="14"/>
        <v>0</v>
      </c>
      <c r="O38" s="9">
        <f t="shared" si="14"/>
        <v>5.1985873218917509E-6</v>
      </c>
      <c r="P38" s="9">
        <f t="shared" si="14"/>
        <v>0</v>
      </c>
      <c r="Q38" s="9">
        <f t="shared" si="14"/>
        <v>0</v>
      </c>
      <c r="R38" s="9">
        <f t="shared" si="14"/>
        <v>0</v>
      </c>
      <c r="S38" s="9">
        <f t="shared" si="14"/>
        <v>0</v>
      </c>
      <c r="T38" s="9">
        <f t="shared" si="14"/>
        <v>0</v>
      </c>
      <c r="U38" s="9">
        <f t="shared" si="14"/>
        <v>0</v>
      </c>
      <c r="V38" s="9">
        <f t="shared" si="14"/>
        <v>5.488917930827334E-6</v>
      </c>
      <c r="W38" s="9">
        <f t="shared" si="14"/>
        <v>0</v>
      </c>
      <c r="X38" s="9">
        <f t="shared" si="14"/>
        <v>9.7653518913551311E-6</v>
      </c>
      <c r="Y38" s="9">
        <f t="shared" si="14"/>
        <v>1.3274392047801614E-5</v>
      </c>
      <c r="Z38" s="9">
        <f t="shared" si="14"/>
        <v>0</v>
      </c>
      <c r="AA38" s="9">
        <f t="shared" si="14"/>
        <v>5.4535091221702776E-6</v>
      </c>
      <c r="AB38" s="9">
        <f t="shared" si="14"/>
        <v>7.5149957939890257E-6</v>
      </c>
      <c r="AC38" s="9">
        <f t="shared" si="14"/>
        <v>3.4199619250753924E-6</v>
      </c>
      <c r="AD38" s="9">
        <f t="shared" si="14"/>
        <v>0</v>
      </c>
      <c r="AE38" s="9">
        <f t="shared" si="14"/>
        <v>4.5596362663484283E-6</v>
      </c>
    </row>
    <row r="39" spans="1:31" s="2" customFormat="1">
      <c r="A39" s="7"/>
      <c r="B39" s="8" t="s">
        <v>199</v>
      </c>
      <c r="C39" s="9">
        <f t="shared" ref="C39:AE39" si="15">C19/C$25*100</f>
        <v>0</v>
      </c>
      <c r="D39" s="9">
        <f t="shared" si="15"/>
        <v>0</v>
      </c>
      <c r="E39" s="9">
        <f t="shared" si="15"/>
        <v>0</v>
      </c>
      <c r="F39" s="9">
        <f t="shared" si="15"/>
        <v>0</v>
      </c>
      <c r="G39" s="9">
        <f t="shared" si="15"/>
        <v>0</v>
      </c>
      <c r="H39" s="9">
        <f t="shared" si="15"/>
        <v>0</v>
      </c>
      <c r="I39" s="9">
        <f t="shared" si="15"/>
        <v>9.3953847324230555E-5</v>
      </c>
      <c r="J39" s="9">
        <f t="shared" si="15"/>
        <v>4.5643855536287266E-6</v>
      </c>
      <c r="K39" s="9">
        <f t="shared" si="15"/>
        <v>0</v>
      </c>
      <c r="L39" s="9">
        <f t="shared" si="15"/>
        <v>0</v>
      </c>
      <c r="M39" s="9">
        <f t="shared" si="15"/>
        <v>0</v>
      </c>
      <c r="N39" s="9">
        <f t="shared" si="15"/>
        <v>0</v>
      </c>
      <c r="O39" s="9">
        <f t="shared" si="15"/>
        <v>6.7581635184592756E-6</v>
      </c>
      <c r="P39" s="9">
        <f t="shared" si="15"/>
        <v>0</v>
      </c>
      <c r="Q39" s="9">
        <f t="shared" si="15"/>
        <v>0</v>
      </c>
      <c r="R39" s="9">
        <f t="shared" si="15"/>
        <v>0</v>
      </c>
      <c r="S39" s="9">
        <f t="shared" si="15"/>
        <v>0</v>
      </c>
      <c r="T39" s="9">
        <f t="shared" si="15"/>
        <v>0</v>
      </c>
      <c r="U39" s="9">
        <f t="shared" si="15"/>
        <v>0</v>
      </c>
      <c r="V39" s="9">
        <f t="shared" si="15"/>
        <v>0</v>
      </c>
      <c r="W39" s="9">
        <f t="shared" si="15"/>
        <v>0</v>
      </c>
      <c r="X39" s="9">
        <f t="shared" si="15"/>
        <v>0</v>
      </c>
      <c r="Y39" s="9">
        <f t="shared" si="15"/>
        <v>0</v>
      </c>
      <c r="Z39" s="9">
        <f t="shared" si="15"/>
        <v>1.7375445146703993E-6</v>
      </c>
      <c r="AA39" s="9">
        <f t="shared" si="15"/>
        <v>0</v>
      </c>
      <c r="AB39" s="9">
        <f t="shared" si="15"/>
        <v>1.8712965776682171E-5</v>
      </c>
      <c r="AC39" s="9">
        <f t="shared" si="15"/>
        <v>2.4707670380521951E-5</v>
      </c>
      <c r="AD39" s="9">
        <f t="shared" si="15"/>
        <v>0</v>
      </c>
      <c r="AE39" s="9">
        <f t="shared" si="15"/>
        <v>5.0625600918784034E-6</v>
      </c>
    </row>
    <row r="40" spans="1:31" s="2" customFormat="1">
      <c r="A40" s="7"/>
      <c r="B40" s="8" t="s">
        <v>200</v>
      </c>
      <c r="C40" s="9">
        <f t="shared" ref="C40:AE40" si="16">C20/C$25*100</f>
        <v>0</v>
      </c>
      <c r="D40" s="9">
        <f t="shared" si="16"/>
        <v>0</v>
      </c>
      <c r="E40" s="9">
        <f t="shared" si="16"/>
        <v>0</v>
      </c>
      <c r="F40" s="9">
        <f t="shared" si="16"/>
        <v>0</v>
      </c>
      <c r="G40" s="9">
        <f t="shared" si="16"/>
        <v>0</v>
      </c>
      <c r="H40" s="9">
        <f t="shared" si="16"/>
        <v>0</v>
      </c>
      <c r="I40" s="9">
        <f t="shared" si="16"/>
        <v>0</v>
      </c>
      <c r="J40" s="9">
        <f t="shared" si="16"/>
        <v>0</v>
      </c>
      <c r="K40" s="9">
        <f t="shared" si="16"/>
        <v>0</v>
      </c>
      <c r="L40" s="9">
        <f t="shared" si="16"/>
        <v>0</v>
      </c>
      <c r="M40" s="9">
        <f t="shared" si="16"/>
        <v>0</v>
      </c>
      <c r="N40" s="9">
        <f t="shared" si="16"/>
        <v>0</v>
      </c>
      <c r="O40" s="9">
        <f t="shared" si="16"/>
        <v>0</v>
      </c>
      <c r="P40" s="9">
        <f t="shared" si="16"/>
        <v>0</v>
      </c>
      <c r="Q40" s="9">
        <f t="shared" si="16"/>
        <v>0</v>
      </c>
      <c r="R40" s="9">
        <f t="shared" si="16"/>
        <v>0</v>
      </c>
      <c r="S40" s="9">
        <f t="shared" si="16"/>
        <v>0</v>
      </c>
      <c r="T40" s="9">
        <f t="shared" si="16"/>
        <v>0</v>
      </c>
      <c r="U40" s="9">
        <f t="shared" si="16"/>
        <v>3.6959027472441949E-6</v>
      </c>
      <c r="V40" s="9">
        <f t="shared" si="16"/>
        <v>0</v>
      </c>
      <c r="W40" s="9">
        <f t="shared" si="16"/>
        <v>0</v>
      </c>
      <c r="X40" s="9">
        <f t="shared" si="16"/>
        <v>0</v>
      </c>
      <c r="Y40" s="9">
        <f t="shared" si="16"/>
        <v>0</v>
      </c>
      <c r="Z40" s="9">
        <f t="shared" si="16"/>
        <v>0</v>
      </c>
      <c r="AA40" s="9">
        <f t="shared" si="16"/>
        <v>2.2108820765555177E-6</v>
      </c>
      <c r="AB40" s="9">
        <f t="shared" si="16"/>
        <v>5.4114232213215962E-6</v>
      </c>
      <c r="AC40" s="9">
        <f t="shared" si="16"/>
        <v>2.1017220557736045E-5</v>
      </c>
      <c r="AD40" s="9">
        <f t="shared" si="16"/>
        <v>1.8632843568537698E-3</v>
      </c>
      <c r="AE40" s="9">
        <f t="shared" si="16"/>
        <v>7.8744734017643884E-5</v>
      </c>
    </row>
    <row r="41" spans="1:31" s="2" customFormat="1">
      <c r="A41" s="7"/>
      <c r="B41" s="8" t="s">
        <v>201</v>
      </c>
      <c r="C41" s="9">
        <f t="shared" ref="C41:AE41" si="17">C21/C$25*100</f>
        <v>0</v>
      </c>
      <c r="D41" s="9">
        <f t="shared" si="17"/>
        <v>0</v>
      </c>
      <c r="E41" s="9">
        <f t="shared" si="17"/>
        <v>0</v>
      </c>
      <c r="F41" s="9">
        <f t="shared" si="17"/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si="17"/>
        <v>0</v>
      </c>
      <c r="Q41" s="9">
        <f t="shared" si="17"/>
        <v>0</v>
      </c>
      <c r="R41" s="9">
        <f t="shared" si="17"/>
        <v>0</v>
      </c>
      <c r="S41" s="9">
        <f t="shared" si="17"/>
        <v>0</v>
      </c>
      <c r="T41" s="9">
        <f t="shared" si="17"/>
        <v>0</v>
      </c>
      <c r="U41" s="9">
        <f t="shared" si="17"/>
        <v>0</v>
      </c>
      <c r="V41" s="9">
        <f t="shared" si="17"/>
        <v>0</v>
      </c>
      <c r="W41" s="9">
        <f t="shared" si="17"/>
        <v>0</v>
      </c>
      <c r="X41" s="9">
        <f t="shared" si="17"/>
        <v>4.8075578542056035E-5</v>
      </c>
      <c r="Y41" s="9">
        <f t="shared" si="17"/>
        <v>3.1165963938316831E-4</v>
      </c>
      <c r="Z41" s="9">
        <f t="shared" si="17"/>
        <v>0</v>
      </c>
      <c r="AA41" s="9">
        <f t="shared" si="17"/>
        <v>1.0317449690592418E-5</v>
      </c>
      <c r="AB41" s="9">
        <f t="shared" si="17"/>
        <v>0</v>
      </c>
      <c r="AC41" s="9">
        <f t="shared" si="17"/>
        <v>0</v>
      </c>
      <c r="AD41" s="9">
        <f t="shared" si="17"/>
        <v>2.0223524279403026E-5</v>
      </c>
      <c r="AE41" s="9">
        <f t="shared" si="17"/>
        <v>1.8975753839257646E-5</v>
      </c>
    </row>
    <row r="42" spans="1:31" s="2" customFormat="1">
      <c r="A42" s="7"/>
      <c r="B42" s="8" t="s">
        <v>207</v>
      </c>
      <c r="C42" s="9">
        <f t="shared" ref="C42:AE42" si="18">C22/C$25*100</f>
        <v>0</v>
      </c>
      <c r="D42" s="9">
        <f t="shared" si="18"/>
        <v>0</v>
      </c>
      <c r="E42" s="9">
        <f t="shared" si="18"/>
        <v>0</v>
      </c>
      <c r="F42" s="9">
        <f t="shared" si="18"/>
        <v>5.3980356489413327E-6</v>
      </c>
      <c r="G42" s="9">
        <f t="shared" si="18"/>
        <v>0</v>
      </c>
      <c r="H42" s="9">
        <f t="shared" si="18"/>
        <v>4.5256031885188014E-5</v>
      </c>
      <c r="I42" s="9">
        <f t="shared" si="18"/>
        <v>2.6613536151927966E-6</v>
      </c>
      <c r="J42" s="9">
        <f t="shared" si="18"/>
        <v>0</v>
      </c>
      <c r="K42" s="9">
        <f t="shared" si="18"/>
        <v>1.3618213479418204E-5</v>
      </c>
      <c r="L42" s="9">
        <f t="shared" si="18"/>
        <v>7.1058695597225524E-6</v>
      </c>
      <c r="M42" s="9">
        <f t="shared" si="18"/>
        <v>3.1855438038769485E-6</v>
      </c>
      <c r="N42" s="9">
        <f t="shared" si="18"/>
        <v>5.7538324286117884E-6</v>
      </c>
      <c r="O42" s="9">
        <f t="shared" si="18"/>
        <v>6.8231458599829228E-6</v>
      </c>
      <c r="P42" s="9">
        <f t="shared" si="18"/>
        <v>2.7390552178251378E-6</v>
      </c>
      <c r="Q42" s="9">
        <f t="shared" si="18"/>
        <v>0</v>
      </c>
      <c r="R42" s="9">
        <f t="shared" si="18"/>
        <v>0</v>
      </c>
      <c r="S42" s="9">
        <f t="shared" si="18"/>
        <v>0</v>
      </c>
      <c r="T42" s="9">
        <f t="shared" si="18"/>
        <v>0</v>
      </c>
      <c r="U42" s="9">
        <f t="shared" si="18"/>
        <v>0</v>
      </c>
      <c r="V42" s="9">
        <f t="shared" si="18"/>
        <v>0</v>
      </c>
      <c r="W42" s="9">
        <f t="shared" si="18"/>
        <v>1.60145522673433E-5</v>
      </c>
      <c r="X42" s="9">
        <f t="shared" si="18"/>
        <v>1.5023618294392511E-6</v>
      </c>
      <c r="Y42" s="9">
        <f t="shared" si="18"/>
        <v>0</v>
      </c>
      <c r="Z42" s="9">
        <f t="shared" si="18"/>
        <v>8.0274556577772444E-6</v>
      </c>
      <c r="AA42" s="9">
        <f t="shared" si="18"/>
        <v>8.894132940418786E-5</v>
      </c>
      <c r="AB42" s="9">
        <f t="shared" si="18"/>
        <v>0</v>
      </c>
      <c r="AC42" s="9">
        <f t="shared" si="18"/>
        <v>5.8263714978102589E-5</v>
      </c>
      <c r="AD42" s="9">
        <f t="shared" si="18"/>
        <v>1.2111643985109147E-5</v>
      </c>
      <c r="AE42" s="9">
        <f t="shared" si="18"/>
        <v>1.1476669602507353E-5</v>
      </c>
    </row>
    <row r="43" spans="1:31" s="2" customFormat="1">
      <c r="A43" s="7"/>
      <c r="B43" s="8" t="s">
        <v>10</v>
      </c>
      <c r="C43" s="9">
        <f t="shared" ref="C43:AE43" si="19">C23/C$25*100</f>
        <v>94.475473212976809</v>
      </c>
      <c r="D43" s="9">
        <f t="shared" si="19"/>
        <v>94.163323432583596</v>
      </c>
      <c r="E43" s="9">
        <f t="shared" si="19"/>
        <v>94.065266254598143</v>
      </c>
      <c r="F43" s="9">
        <f t="shared" si="19"/>
        <v>93.736652070101229</v>
      </c>
      <c r="G43" s="9">
        <f t="shared" si="19"/>
        <v>93.754811619694351</v>
      </c>
      <c r="H43" s="9">
        <f t="shared" si="19"/>
        <v>93.630528886360636</v>
      </c>
      <c r="I43" s="9">
        <f t="shared" si="19"/>
        <v>92.771522795571244</v>
      </c>
      <c r="J43" s="9">
        <f t="shared" si="19"/>
        <v>93.006066362408049</v>
      </c>
      <c r="K43" s="9">
        <f t="shared" si="19"/>
        <v>91.131948684113567</v>
      </c>
      <c r="L43" s="9">
        <f t="shared" si="19"/>
        <v>91.185489286591888</v>
      </c>
      <c r="M43" s="9">
        <f t="shared" si="19"/>
        <v>91.614492237474877</v>
      </c>
      <c r="N43" s="9">
        <f t="shared" si="19"/>
        <v>91.769900610153528</v>
      </c>
      <c r="O43" s="9">
        <f t="shared" si="19"/>
        <v>90.826553821350345</v>
      </c>
      <c r="P43" s="9">
        <f t="shared" si="19"/>
        <v>90.739597406193838</v>
      </c>
      <c r="Q43" s="9">
        <f t="shared" si="19"/>
        <v>92.399567670370359</v>
      </c>
      <c r="R43" s="9">
        <f t="shared" si="19"/>
        <v>93.192065755380426</v>
      </c>
      <c r="S43" s="9">
        <f t="shared" si="19"/>
        <v>92.224744188444703</v>
      </c>
      <c r="T43" s="9">
        <f t="shared" si="19"/>
        <v>92.625748688447217</v>
      </c>
      <c r="U43" s="9">
        <f t="shared" si="19"/>
        <v>91.850425015743795</v>
      </c>
      <c r="V43" s="9">
        <f t="shared" si="19"/>
        <v>91.325759847265573</v>
      </c>
      <c r="W43" s="9">
        <f t="shared" si="19"/>
        <v>89.073549465803637</v>
      </c>
      <c r="X43" s="9">
        <f t="shared" si="19"/>
        <v>88.336667213318179</v>
      </c>
      <c r="Y43" s="9">
        <f t="shared" si="19"/>
        <v>87.174020691623227</v>
      </c>
      <c r="Z43" s="9">
        <f t="shared" si="19"/>
        <v>86.609075752337887</v>
      </c>
      <c r="AA43" s="9">
        <f t="shared" si="19"/>
        <v>87.632784658098061</v>
      </c>
      <c r="AB43" s="9">
        <f t="shared" si="19"/>
        <v>87.704485035560992</v>
      </c>
      <c r="AC43" s="9">
        <f t="shared" si="19"/>
        <v>87.93891669999951</v>
      </c>
      <c r="AD43" s="9">
        <f t="shared" si="19"/>
        <v>86.803554133042084</v>
      </c>
      <c r="AE43" s="9">
        <f t="shared" si="19"/>
        <v>90.616382902036079</v>
      </c>
    </row>
    <row r="44" spans="1:31" s="2" customFormat="1">
      <c r="A44" s="7"/>
      <c r="B44" s="8" t="s">
        <v>11</v>
      </c>
      <c r="C44" s="9">
        <f t="shared" ref="C44:AE44" si="20">C24/C$25*100</f>
        <v>5.5245267870231904</v>
      </c>
      <c r="D44" s="9">
        <f t="shared" si="20"/>
        <v>5.8366765674163972</v>
      </c>
      <c r="E44" s="9">
        <f t="shared" si="20"/>
        <v>5.9347337454018589</v>
      </c>
      <c r="F44" s="9">
        <f t="shared" si="20"/>
        <v>6.263347929898762</v>
      </c>
      <c r="G44" s="9">
        <f t="shared" si="20"/>
        <v>6.2451883803056409</v>
      </c>
      <c r="H44" s="9">
        <f t="shared" si="20"/>
        <v>6.3694711136393636</v>
      </c>
      <c r="I44" s="9">
        <f t="shared" si="20"/>
        <v>7.2284772044287529</v>
      </c>
      <c r="J44" s="9">
        <f t="shared" si="20"/>
        <v>6.9939336375919563</v>
      </c>
      <c r="K44" s="9">
        <f t="shared" si="20"/>
        <v>8.8680513158864223</v>
      </c>
      <c r="L44" s="9">
        <f t="shared" si="20"/>
        <v>8.8145107134081115</v>
      </c>
      <c r="M44" s="9">
        <f t="shared" si="20"/>
        <v>8.3855077625251191</v>
      </c>
      <c r="N44" s="9">
        <f t="shared" si="20"/>
        <v>8.230099389846476</v>
      </c>
      <c r="O44" s="9">
        <f t="shared" si="20"/>
        <v>9.1734461786496606</v>
      </c>
      <c r="P44" s="9">
        <f t="shared" si="20"/>
        <v>9.2604025938061572</v>
      </c>
      <c r="Q44" s="9">
        <f t="shared" si="20"/>
        <v>7.6004323296296441</v>
      </c>
      <c r="R44" s="9">
        <f t="shared" si="20"/>
        <v>6.8079342446195739</v>
      </c>
      <c r="S44" s="9">
        <f t="shared" si="20"/>
        <v>7.775255811555291</v>
      </c>
      <c r="T44" s="9">
        <f t="shared" si="20"/>
        <v>7.3742513115527819</v>
      </c>
      <c r="U44" s="9">
        <f t="shared" si="20"/>
        <v>8.1495749842562031</v>
      </c>
      <c r="V44" s="9">
        <f t="shared" si="20"/>
        <v>8.6742401527344306</v>
      </c>
      <c r="W44" s="9">
        <f t="shared" si="20"/>
        <v>10.926450534196361</v>
      </c>
      <c r="X44" s="9">
        <f t="shared" si="20"/>
        <v>11.663332786681822</v>
      </c>
      <c r="Y44" s="9">
        <f t="shared" si="20"/>
        <v>12.825979308376773</v>
      </c>
      <c r="Z44" s="9">
        <f t="shared" si="20"/>
        <v>13.390924247662117</v>
      </c>
      <c r="AA44" s="9">
        <f t="shared" si="20"/>
        <v>12.367215341901943</v>
      </c>
      <c r="AB44" s="9">
        <f t="shared" si="20"/>
        <v>12.295514964439011</v>
      </c>
      <c r="AC44" s="9">
        <f t="shared" si="20"/>
        <v>12.061083300000499</v>
      </c>
      <c r="AD44" s="9">
        <f t="shared" si="20"/>
        <v>13.196445866957918</v>
      </c>
      <c r="AE44" s="9">
        <f t="shared" si="20"/>
        <v>9.3836170979639277</v>
      </c>
    </row>
    <row r="45" spans="1:31" s="2" customFormat="1">
      <c r="A45" s="7"/>
      <c r="B45" s="8" t="s">
        <v>12</v>
      </c>
      <c r="C45" s="9">
        <f t="shared" ref="C45:AE45" si="21">C25/C$25*100</f>
        <v>100</v>
      </c>
      <c r="D45" s="9">
        <f t="shared" si="21"/>
        <v>100</v>
      </c>
      <c r="E45" s="9">
        <f t="shared" si="21"/>
        <v>100</v>
      </c>
      <c r="F45" s="9">
        <f t="shared" si="21"/>
        <v>100</v>
      </c>
      <c r="G45" s="9">
        <f t="shared" si="21"/>
        <v>100</v>
      </c>
      <c r="H45" s="9">
        <f t="shared" si="21"/>
        <v>100</v>
      </c>
      <c r="I45" s="9">
        <f t="shared" si="21"/>
        <v>100</v>
      </c>
      <c r="J45" s="9">
        <f t="shared" si="21"/>
        <v>100</v>
      </c>
      <c r="K45" s="9">
        <f t="shared" si="21"/>
        <v>100</v>
      </c>
      <c r="L45" s="9">
        <f t="shared" si="21"/>
        <v>100</v>
      </c>
      <c r="M45" s="9">
        <f t="shared" si="21"/>
        <v>100</v>
      </c>
      <c r="N45" s="9">
        <f t="shared" si="21"/>
        <v>100</v>
      </c>
      <c r="O45" s="9">
        <f t="shared" si="21"/>
        <v>100</v>
      </c>
      <c r="P45" s="9">
        <f t="shared" si="21"/>
        <v>100</v>
      </c>
      <c r="Q45" s="9">
        <f t="shared" si="21"/>
        <v>100</v>
      </c>
      <c r="R45" s="9">
        <f t="shared" si="21"/>
        <v>100</v>
      </c>
      <c r="S45" s="9">
        <f t="shared" si="21"/>
        <v>100</v>
      </c>
      <c r="T45" s="9">
        <f t="shared" si="21"/>
        <v>100</v>
      </c>
      <c r="U45" s="9">
        <f t="shared" si="21"/>
        <v>100</v>
      </c>
      <c r="V45" s="9">
        <f t="shared" si="21"/>
        <v>100</v>
      </c>
      <c r="W45" s="9">
        <f t="shared" si="21"/>
        <v>100</v>
      </c>
      <c r="X45" s="9">
        <f t="shared" si="21"/>
        <v>100</v>
      </c>
      <c r="Y45" s="9">
        <f t="shared" si="21"/>
        <v>100</v>
      </c>
      <c r="Z45" s="9">
        <f t="shared" si="21"/>
        <v>100</v>
      </c>
      <c r="AA45" s="9">
        <f t="shared" si="21"/>
        <v>100</v>
      </c>
      <c r="AB45" s="9">
        <f t="shared" si="21"/>
        <v>100</v>
      </c>
      <c r="AC45" s="9">
        <f t="shared" si="21"/>
        <v>100</v>
      </c>
      <c r="AD45" s="9">
        <f t="shared" si="21"/>
        <v>100</v>
      </c>
      <c r="AE45" s="9">
        <f t="shared" si="21"/>
        <v>100</v>
      </c>
    </row>
    <row r="46" spans="1:31" s="2" customFormat="1">
      <c r="A46" s="5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31" s="2" customFormat="1">
      <c r="A47" s="5"/>
      <c r="B47" s="98" t="s">
        <v>22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</row>
    <row r="48" spans="1:31" s="2" customForma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31" s="2" customFormat="1">
      <c r="A49" s="7">
        <v>1</v>
      </c>
      <c r="B49" s="8" t="s">
        <v>3</v>
      </c>
      <c r="C49" s="91" t="s">
        <v>23</v>
      </c>
      <c r="D49" s="9">
        <f t="shared" ref="D49:D64" si="22">IF(C9&gt;0,D9/C9*100-100,"--")</f>
        <v>0.14873113793399284</v>
      </c>
      <c r="E49" s="9">
        <f t="shared" ref="E49:E65" si="23">IF(D9&gt;0,E9/D9*100-100,"--")</f>
        <v>7.2616624775863698</v>
      </c>
      <c r="F49" s="9">
        <f t="shared" ref="F49:F65" si="24">IF(E9&gt;0,F9/E9*100-100,"--")</f>
        <v>3.4528162851475059</v>
      </c>
      <c r="G49" s="9">
        <f t="shared" ref="G49:G65" si="25">IF(F9&gt;0,G9/F9*100-100,"--")</f>
        <v>27.903451422444618</v>
      </c>
      <c r="H49" s="9">
        <f t="shared" ref="H49:H65" si="26">IF(G9&gt;0,H9/G9*100-100,"--")</f>
        <v>-1.4659339688586357</v>
      </c>
      <c r="I49" s="9">
        <f t="shared" ref="I49:I65" si="27">IF(H9&gt;0,I9/H9*100-100,"--")</f>
        <v>-9.8589922548011657</v>
      </c>
      <c r="J49" s="9">
        <f t="shared" ref="J49:J65" si="28">IF(I9&gt;0,J9/I9*100-100,"--")</f>
        <v>1.1759395678538169</v>
      </c>
      <c r="K49" s="9">
        <f t="shared" ref="K49:K65" si="29">IF(J9&gt;0,K9/J9*100-100,"--")</f>
        <v>-1.3841800841760801</v>
      </c>
      <c r="L49" s="9">
        <f t="shared" ref="L49:L65" si="30">IF(K9&gt;0,L9/K9*100-100,"--")</f>
        <v>13.022814673098267</v>
      </c>
      <c r="M49" s="9">
        <f t="shared" ref="M49:M65" si="31">IF(L9&gt;0,M9/L9*100-100,"--")</f>
        <v>4.1846157244004019</v>
      </c>
      <c r="N49" s="9">
        <f t="shared" ref="N49:N65" si="32">IF(M9&gt;0,N9/M9*100-100,"--")</f>
        <v>0.21108848878459696</v>
      </c>
      <c r="O49" s="9">
        <f t="shared" ref="O49:O65" si="33">IF(N9&gt;0,O9/N9*100-100,"--")</f>
        <v>-2.4034649860107038</v>
      </c>
      <c r="P49" s="9">
        <f t="shared" ref="P49:P65" si="34">IF(O9&gt;0,P9/O9*100-100,"--")</f>
        <v>-22.174127086153078</v>
      </c>
      <c r="Q49" s="9">
        <f t="shared" ref="Q49:Q65" si="35">IF(P9&gt;0,Q9/P9*100-100,"--")</f>
        <v>-32.61021758765439</v>
      </c>
      <c r="R49" s="9">
        <f t="shared" ref="R49:R65" si="36">IF(Q9&gt;0,R9/Q9*100-100,"--")</f>
        <v>49.237339952772231</v>
      </c>
      <c r="S49" s="9">
        <f t="shared" ref="S49:S65" si="37">IF(R9&gt;0,S9/R9*100-100,"--")</f>
        <v>8.0568885544041677</v>
      </c>
      <c r="T49" s="9">
        <f t="shared" ref="T49:T65" si="38">IF(S9&gt;0,T9/S9*100-100,"--")</f>
        <v>17.85843482734218</v>
      </c>
      <c r="U49" s="9">
        <f t="shared" ref="U49:U65" si="39">IF(T9&gt;0,U9/T9*100-100,"--")</f>
        <v>-4.1613974154067961</v>
      </c>
      <c r="V49" s="9">
        <f t="shared" ref="V49:V65" si="40">IF(U9&gt;0,V9/U9*100-100,"--")</f>
        <v>-0.3672090425834682</v>
      </c>
      <c r="W49" s="9">
        <f t="shared" ref="W49:W65" si="41">IF(V9&gt;0,W9/V9*100-100,"--")</f>
        <v>-0.82176331527466573</v>
      </c>
      <c r="X49" s="9">
        <f t="shared" ref="X49:X65" si="42">IF(W9&gt;0,X9/W9*100-100,"--")</f>
        <v>6.6244860775570942</v>
      </c>
      <c r="Y49" s="9">
        <f t="shared" ref="Y49:Y65" si="43">IF(X9&gt;0,Y9/X9*100-100,"--")</f>
        <v>-4.9679656027392269</v>
      </c>
      <c r="Z49" s="9">
        <f t="shared" ref="Z49:Z65" si="44">IF(Y9&gt;0,Z9/Y9*100-100,"--")</f>
        <v>-9.2465982922719689</v>
      </c>
      <c r="AA49" s="9">
        <f t="shared" ref="AA49:AA65" si="45">IF(Z9&gt;0,AA9/Z9*100-100,"--")</f>
        <v>-1.4448094110651937</v>
      </c>
      <c r="AB49" s="9">
        <f t="shared" ref="AB49:AB65" si="46">IF(AA9&gt;0,AB9/AA9*100-100,"--")</f>
        <v>-28.130083426494707</v>
      </c>
      <c r="AC49" s="9">
        <f t="shared" ref="AC49:AC65" si="47">IF(AB9&gt;0,AC9/AB9*100-100,"--")</f>
        <v>-15.266315051333606</v>
      </c>
      <c r="AD49" s="9">
        <f t="shared" ref="AD49:AD65" si="48">IF(AC9&gt;0,AD9/AC9*100-100,"--")</f>
        <v>13.735057670335877</v>
      </c>
      <c r="AE49" s="34">
        <f>IFERROR(POWER(AD9/C9,1/28)*100-100,"--")</f>
        <v>-0.53881261126377922</v>
      </c>
    </row>
    <row r="50" spans="1:31" s="2" customFormat="1">
      <c r="A50" s="7">
        <v>2</v>
      </c>
      <c r="B50" s="8" t="s">
        <v>6</v>
      </c>
      <c r="C50" s="91" t="s">
        <v>23</v>
      </c>
      <c r="D50" s="9">
        <f t="shared" si="22"/>
        <v>-80.096243573088387</v>
      </c>
      <c r="E50" s="9">
        <f t="shared" si="23"/>
        <v>956.70619599191036</v>
      </c>
      <c r="F50" s="9">
        <f t="shared" si="24"/>
        <v>-61.29353580081515</v>
      </c>
      <c r="G50" s="9">
        <f t="shared" si="25"/>
        <v>435.99145923470246</v>
      </c>
      <c r="H50" s="9">
        <f t="shared" si="26"/>
        <v>139.18654288062532</v>
      </c>
      <c r="I50" s="9">
        <f t="shared" si="27"/>
        <v>-26.499270252146516</v>
      </c>
      <c r="J50" s="9">
        <f t="shared" si="28"/>
        <v>213.07740011926063</v>
      </c>
      <c r="K50" s="9">
        <f t="shared" si="29"/>
        <v>-39.181244224148379</v>
      </c>
      <c r="L50" s="9">
        <f t="shared" si="30"/>
        <v>204.28508079113811</v>
      </c>
      <c r="M50" s="9">
        <f t="shared" si="31"/>
        <v>6.9913113427619464</v>
      </c>
      <c r="N50" s="9">
        <f t="shared" si="32"/>
        <v>35.175899602583655</v>
      </c>
      <c r="O50" s="9">
        <f t="shared" si="33"/>
        <v>111.44814468808474</v>
      </c>
      <c r="P50" s="9">
        <f t="shared" si="34"/>
        <v>118.78284780185854</v>
      </c>
      <c r="Q50" s="9">
        <f t="shared" si="35"/>
        <v>-28.668202350707816</v>
      </c>
      <c r="R50" s="9">
        <f t="shared" si="36"/>
        <v>-40.135434934894917</v>
      </c>
      <c r="S50" s="9">
        <f t="shared" si="37"/>
        <v>-33.536214505340979</v>
      </c>
      <c r="T50" s="9">
        <f t="shared" si="38"/>
        <v>45.119088965403876</v>
      </c>
      <c r="U50" s="9">
        <f t="shared" si="39"/>
        <v>1.075134685018881</v>
      </c>
      <c r="V50" s="9">
        <f t="shared" si="40"/>
        <v>193.06197126017241</v>
      </c>
      <c r="W50" s="9">
        <f t="shared" si="41"/>
        <v>186.75954085756553</v>
      </c>
      <c r="X50" s="9">
        <f t="shared" si="42"/>
        <v>857.44164756457405</v>
      </c>
      <c r="Y50" s="9">
        <f t="shared" si="43"/>
        <v>35.638739951530169</v>
      </c>
      <c r="Z50" s="9">
        <f t="shared" si="44"/>
        <v>9.4313017060851507</v>
      </c>
      <c r="AA50" s="9">
        <f t="shared" si="45"/>
        <v>-43.028121196122036</v>
      </c>
      <c r="AB50" s="9">
        <f t="shared" si="46"/>
        <v>-28.223316647679468</v>
      </c>
      <c r="AC50" s="9">
        <f t="shared" si="47"/>
        <v>41.216124716710084</v>
      </c>
      <c r="AD50" s="9">
        <f t="shared" si="48"/>
        <v>16.680211758106054</v>
      </c>
      <c r="AE50" s="34">
        <f t="shared" ref="AE50:AE65" si="49">IFERROR(POWER(AD10/C10,1/28)*100-100,"--")</f>
        <v>38.930596895097693</v>
      </c>
    </row>
    <row r="51" spans="1:31" s="2" customFormat="1">
      <c r="A51" s="5">
        <v>3</v>
      </c>
      <c r="B51" s="8" t="s">
        <v>4</v>
      </c>
      <c r="C51" s="91" t="s">
        <v>23</v>
      </c>
      <c r="D51" s="9">
        <f t="shared" si="22"/>
        <v>-8.7772873856734464</v>
      </c>
      <c r="E51" s="9">
        <f t="shared" si="23"/>
        <v>13.294969777105052</v>
      </c>
      <c r="F51" s="9">
        <f t="shared" si="24"/>
        <v>6.630722915623565</v>
      </c>
      <c r="G51" s="9">
        <f t="shared" si="25"/>
        <v>17.693990201396261</v>
      </c>
      <c r="H51" s="9">
        <f t="shared" si="26"/>
        <v>9.2884601970998517</v>
      </c>
      <c r="I51" s="9">
        <f t="shared" si="27"/>
        <v>-3.47707328131483</v>
      </c>
      <c r="J51" s="9">
        <f t="shared" si="28"/>
        <v>12.568413070128187</v>
      </c>
      <c r="K51" s="9">
        <f t="shared" si="29"/>
        <v>-7.7938276293484563</v>
      </c>
      <c r="L51" s="9">
        <f t="shared" si="30"/>
        <v>1.229098965554158</v>
      </c>
      <c r="M51" s="9">
        <f t="shared" si="31"/>
        <v>7.7976634549481219</v>
      </c>
      <c r="N51" s="9">
        <f t="shared" si="32"/>
        <v>24.70448750764848</v>
      </c>
      <c r="O51" s="9">
        <f t="shared" si="33"/>
        <v>0.12961561453057868</v>
      </c>
      <c r="P51" s="9">
        <f t="shared" si="34"/>
        <v>-5.5994876523042336</v>
      </c>
      <c r="Q51" s="9">
        <f t="shared" si="35"/>
        <v>-41.636832683728855</v>
      </c>
      <c r="R51" s="9">
        <f t="shared" si="36"/>
        <v>33.92030991986573</v>
      </c>
      <c r="S51" s="9">
        <f t="shared" si="37"/>
        <v>-5.9287632807682087</v>
      </c>
      <c r="T51" s="9">
        <f t="shared" si="38"/>
        <v>25.586137509597592</v>
      </c>
      <c r="U51" s="9">
        <f t="shared" si="39"/>
        <v>0.48162565135562829</v>
      </c>
      <c r="V51" s="9">
        <f t="shared" si="40"/>
        <v>-10.223693137788899</v>
      </c>
      <c r="W51" s="9">
        <f t="shared" si="41"/>
        <v>5.5850392709520804</v>
      </c>
      <c r="X51" s="9">
        <f t="shared" si="42"/>
        <v>9.588287433184945</v>
      </c>
      <c r="Y51" s="9">
        <f t="shared" si="43"/>
        <v>-7.8412654830052446</v>
      </c>
      <c r="Z51" s="9">
        <f t="shared" si="44"/>
        <v>2.8689519468045432</v>
      </c>
      <c r="AA51" s="9">
        <f t="shared" si="45"/>
        <v>-6.8029916024444077</v>
      </c>
      <c r="AB51" s="9">
        <f t="shared" si="46"/>
        <v>-20.384013129407791</v>
      </c>
      <c r="AC51" s="9">
        <f t="shared" si="47"/>
        <v>-0.88088742766754535</v>
      </c>
      <c r="AD51" s="9">
        <f t="shared" si="48"/>
        <v>0.53198002458935889</v>
      </c>
      <c r="AE51" s="34">
        <f t="shared" si="49"/>
        <v>0.75403685549150623</v>
      </c>
    </row>
    <row r="52" spans="1:31" s="2" customFormat="1">
      <c r="A52" s="7">
        <v>4</v>
      </c>
      <c r="B52" s="8" t="s">
        <v>5</v>
      </c>
      <c r="C52" s="91" t="s">
        <v>23</v>
      </c>
      <c r="D52" s="9">
        <f t="shared" si="22"/>
        <v>11.918811754762942</v>
      </c>
      <c r="E52" s="9">
        <f t="shared" si="23"/>
        <v>2.8745872204214038</v>
      </c>
      <c r="F52" s="9">
        <f t="shared" si="24"/>
        <v>-10.269042272767535</v>
      </c>
      <c r="G52" s="9">
        <f t="shared" si="25"/>
        <v>68.717239979949255</v>
      </c>
      <c r="H52" s="9">
        <f t="shared" si="26"/>
        <v>68.461296502890775</v>
      </c>
      <c r="I52" s="9">
        <f t="shared" si="27"/>
        <v>30.837537638690577</v>
      </c>
      <c r="J52" s="9">
        <f t="shared" si="28"/>
        <v>7.1833331121081443</v>
      </c>
      <c r="K52" s="9">
        <f t="shared" si="29"/>
        <v>16.75276011664522</v>
      </c>
      <c r="L52" s="9">
        <f t="shared" si="30"/>
        <v>26.579838554145383</v>
      </c>
      <c r="M52" s="9">
        <f t="shared" si="31"/>
        <v>-12.721890882907417</v>
      </c>
      <c r="N52" s="9">
        <f t="shared" si="32"/>
        <v>-0.8081065257440514</v>
      </c>
      <c r="O52" s="9">
        <f t="shared" si="33"/>
        <v>-5.2914140200202411</v>
      </c>
      <c r="P52" s="9">
        <f t="shared" si="34"/>
        <v>-9.9425136170153081</v>
      </c>
      <c r="Q52" s="9">
        <f t="shared" si="35"/>
        <v>-23.193613029832775</v>
      </c>
      <c r="R52" s="9">
        <f t="shared" si="36"/>
        <v>14.990460702752102</v>
      </c>
      <c r="S52" s="9">
        <f t="shared" si="37"/>
        <v>31.492184491912923</v>
      </c>
      <c r="T52" s="9">
        <f t="shared" si="38"/>
        <v>23.330358917354374</v>
      </c>
      <c r="U52" s="9">
        <f t="shared" si="39"/>
        <v>14.357439930170983</v>
      </c>
      <c r="V52" s="9">
        <f t="shared" si="40"/>
        <v>20.00709743655986</v>
      </c>
      <c r="W52" s="9">
        <f t="shared" si="41"/>
        <v>18.531755459514486</v>
      </c>
      <c r="X52" s="9">
        <f t="shared" si="42"/>
        <v>-6.9935670131328465</v>
      </c>
      <c r="Y52" s="9">
        <f t="shared" si="43"/>
        <v>-11.035370068145681</v>
      </c>
      <c r="Z52" s="9">
        <f t="shared" si="44"/>
        <v>-9.6534393240043954</v>
      </c>
      <c r="AA52" s="9">
        <f t="shared" si="45"/>
        <v>13.731544571683642</v>
      </c>
      <c r="AB52" s="9">
        <f t="shared" si="46"/>
        <v>2.8120776483714991</v>
      </c>
      <c r="AC52" s="9">
        <f t="shared" si="47"/>
        <v>-0.59194166683548133</v>
      </c>
      <c r="AD52" s="9">
        <f t="shared" si="48"/>
        <v>5.9435335337083757</v>
      </c>
      <c r="AE52" s="34">
        <f t="shared" si="49"/>
        <v>8.4282928593605959</v>
      </c>
    </row>
    <row r="53" spans="1:31" s="2" customFormat="1">
      <c r="A53" s="7">
        <v>5</v>
      </c>
      <c r="B53" s="8" t="s">
        <v>7</v>
      </c>
      <c r="C53" s="91" t="s">
        <v>23</v>
      </c>
      <c r="D53" s="9">
        <f t="shared" si="22"/>
        <v>11.569683913368365</v>
      </c>
      <c r="E53" s="9">
        <f t="shared" si="23"/>
        <v>22.529327392838965</v>
      </c>
      <c r="F53" s="9">
        <f t="shared" si="24"/>
        <v>22.37936337901975</v>
      </c>
      <c r="G53" s="9">
        <f t="shared" si="25"/>
        <v>22.080750129190491</v>
      </c>
      <c r="H53" s="9">
        <f t="shared" si="26"/>
        <v>7.2613215893558873</v>
      </c>
      <c r="I53" s="9">
        <f t="shared" si="27"/>
        <v>3.0014010297001903</v>
      </c>
      <c r="J53" s="9">
        <f t="shared" si="28"/>
        <v>18.64943180613065</v>
      </c>
      <c r="K53" s="9">
        <f t="shared" si="29"/>
        <v>10.81157166384223</v>
      </c>
      <c r="L53" s="9">
        <f t="shared" si="30"/>
        <v>3.5633249136144798</v>
      </c>
      <c r="M53" s="9">
        <f t="shared" si="31"/>
        <v>-7.6439977472958276E-2</v>
      </c>
      <c r="N53" s="9">
        <f t="shared" si="32"/>
        <v>-4.5325755690994072</v>
      </c>
      <c r="O53" s="9">
        <f t="shared" si="33"/>
        <v>-9.1872259333250383</v>
      </c>
      <c r="P53" s="9">
        <f t="shared" si="34"/>
        <v>4.8887062477694201</v>
      </c>
      <c r="Q53" s="9">
        <f t="shared" si="35"/>
        <v>-38.078493872114294</v>
      </c>
      <c r="R53" s="9">
        <f t="shared" si="36"/>
        <v>50.213363758631203</v>
      </c>
      <c r="S53" s="9">
        <f t="shared" si="37"/>
        <v>14.58988331839555</v>
      </c>
      <c r="T53" s="9">
        <f t="shared" si="38"/>
        <v>19.78999009537678</v>
      </c>
      <c r="U53" s="9">
        <f t="shared" si="39"/>
        <v>9.2885945908436156</v>
      </c>
      <c r="V53" s="9">
        <f t="shared" si="40"/>
        <v>0.4373119888772834</v>
      </c>
      <c r="W53" s="9">
        <f t="shared" si="41"/>
        <v>1.9649323488708035</v>
      </c>
      <c r="X53" s="9">
        <f t="shared" si="42"/>
        <v>-17.359273286256382</v>
      </c>
      <c r="Y53" s="9">
        <f t="shared" si="43"/>
        <v>-8.0153289803079844</v>
      </c>
      <c r="Z53" s="9">
        <f t="shared" si="44"/>
        <v>-10.247161436078557</v>
      </c>
      <c r="AA53" s="9">
        <f t="shared" si="45"/>
        <v>-3.8884157706265512</v>
      </c>
      <c r="AB53" s="9">
        <f t="shared" si="46"/>
        <v>-33.867944221681952</v>
      </c>
      <c r="AC53" s="9">
        <f t="shared" si="47"/>
        <v>11.11408065720731</v>
      </c>
      <c r="AD53" s="9">
        <f t="shared" si="48"/>
        <v>22.870270919638045</v>
      </c>
      <c r="AE53" s="34">
        <f t="shared" si="49"/>
        <v>3.1172967668062768</v>
      </c>
    </row>
    <row r="54" spans="1:31" s="2" customFormat="1">
      <c r="A54" s="5"/>
      <c r="B54" s="8" t="s">
        <v>8</v>
      </c>
      <c r="C54" s="91" t="s">
        <v>23</v>
      </c>
      <c r="D54" s="9">
        <f t="shared" si="22"/>
        <v>44.628635494074331</v>
      </c>
      <c r="E54" s="9">
        <f t="shared" si="23"/>
        <v>7.3699197563290824</v>
      </c>
      <c r="F54" s="9">
        <f t="shared" si="24"/>
        <v>8.0400125843625148</v>
      </c>
      <c r="G54" s="9">
        <f t="shared" si="25"/>
        <v>20.169608303951819</v>
      </c>
      <c r="H54" s="9">
        <f t="shared" si="26"/>
        <v>34.076598144744736</v>
      </c>
      <c r="I54" s="9">
        <f t="shared" si="27"/>
        <v>3.5609008854321473</v>
      </c>
      <c r="J54" s="9">
        <f t="shared" si="28"/>
        <v>-1.8229173219157104</v>
      </c>
      <c r="K54" s="9">
        <f t="shared" si="29"/>
        <v>-7.3516238956923559</v>
      </c>
      <c r="L54" s="9">
        <f t="shared" si="30"/>
        <v>-3.2345644457497258</v>
      </c>
      <c r="M54" s="9">
        <f t="shared" si="31"/>
        <v>-3.2965984375914132</v>
      </c>
      <c r="N54" s="9">
        <f t="shared" si="32"/>
        <v>26.406610636041108</v>
      </c>
      <c r="O54" s="9">
        <f t="shared" si="33"/>
        <v>-1.8250918617386702</v>
      </c>
      <c r="P54" s="9">
        <f t="shared" si="34"/>
        <v>-4.7408342367854317</v>
      </c>
      <c r="Q54" s="9">
        <f t="shared" si="35"/>
        <v>-15.893375774426232</v>
      </c>
      <c r="R54" s="9">
        <f t="shared" si="36"/>
        <v>49.050732431608424</v>
      </c>
      <c r="S54" s="9">
        <f t="shared" si="37"/>
        <v>11.061973015162636</v>
      </c>
      <c r="T54" s="9">
        <f t="shared" si="38"/>
        <v>15.546605570288335</v>
      </c>
      <c r="U54" s="9">
        <f t="shared" si="39"/>
        <v>13.634051656837471</v>
      </c>
      <c r="V54" s="9">
        <f t="shared" si="40"/>
        <v>15.7602687022097</v>
      </c>
      <c r="W54" s="9">
        <f t="shared" si="41"/>
        <v>8.5270629424999385</v>
      </c>
      <c r="X54" s="9">
        <f t="shared" si="42"/>
        <v>-0.75580216661991528</v>
      </c>
      <c r="Y54" s="9">
        <f t="shared" si="43"/>
        <v>11.760783730423881</v>
      </c>
      <c r="Z54" s="9">
        <f t="shared" si="44"/>
        <v>12.75092259012915</v>
      </c>
      <c r="AA54" s="9">
        <f t="shared" si="45"/>
        <v>10.554585676677021</v>
      </c>
      <c r="AB54" s="9">
        <f t="shared" si="46"/>
        <v>-20.156703842101152</v>
      </c>
      <c r="AC54" s="9">
        <f t="shared" si="47"/>
        <v>8.1603981418971472</v>
      </c>
      <c r="AD54" s="9">
        <f t="shared" si="48"/>
        <v>-3.4847275099201482</v>
      </c>
      <c r="AE54" s="34">
        <f t="shared" si="49"/>
        <v>7.4381549508830176</v>
      </c>
    </row>
    <row r="55" spans="1:31" s="2" customFormat="1">
      <c r="A55" s="5"/>
      <c r="B55" s="8" t="s">
        <v>233</v>
      </c>
      <c r="C55" s="91" t="s">
        <v>23</v>
      </c>
      <c r="D55" s="9">
        <f t="shared" si="22"/>
        <v>44.668655412905508</v>
      </c>
      <c r="E55" s="9">
        <f t="shared" si="23"/>
        <v>7.3666543454543643</v>
      </c>
      <c r="F55" s="9">
        <f t="shared" si="24"/>
        <v>8.034531183181187</v>
      </c>
      <c r="G55" s="9">
        <f t="shared" si="25"/>
        <v>20.167278511543515</v>
      </c>
      <c r="H55" s="9">
        <f t="shared" si="26"/>
        <v>33.033492900795693</v>
      </c>
      <c r="I55" s="9">
        <f t="shared" si="27"/>
        <v>1.4105096158978654</v>
      </c>
      <c r="J55" s="9">
        <f t="shared" si="28"/>
        <v>-1.8640479979530085</v>
      </c>
      <c r="K55" s="9">
        <f t="shared" si="29"/>
        <v>-7.2044725022332017</v>
      </c>
      <c r="L55" s="9">
        <f t="shared" si="30"/>
        <v>-1.675088095585906</v>
      </c>
      <c r="M55" s="9">
        <f t="shared" si="31"/>
        <v>-3.3149885708801463</v>
      </c>
      <c r="N55" s="9">
        <f t="shared" si="32"/>
        <v>27.024162977291539</v>
      </c>
      <c r="O55" s="9">
        <f t="shared" si="33"/>
        <v>-1.2934787311209703</v>
      </c>
      <c r="P55" s="9">
        <f t="shared" si="34"/>
        <v>-4.5961722443238102</v>
      </c>
      <c r="Q55" s="9">
        <f t="shared" si="35"/>
        <v>-15.900673504118203</v>
      </c>
      <c r="R55" s="9">
        <f t="shared" si="36"/>
        <v>48.994987221298572</v>
      </c>
      <c r="S55" s="9">
        <f t="shared" si="37"/>
        <v>11.091571666351953</v>
      </c>
      <c r="T55" s="9">
        <f t="shared" si="38"/>
        <v>15.580585931213747</v>
      </c>
      <c r="U55" s="9">
        <f t="shared" si="39"/>
        <v>13.624059754727995</v>
      </c>
      <c r="V55" s="9">
        <f t="shared" si="40"/>
        <v>15.743978890621861</v>
      </c>
      <c r="W55" s="9">
        <f t="shared" si="41"/>
        <v>8.5299708236714338</v>
      </c>
      <c r="X55" s="9">
        <f t="shared" si="42"/>
        <v>-1.393436389692738</v>
      </c>
      <c r="Y55" s="9">
        <f t="shared" si="43"/>
        <v>12.144985835111029</v>
      </c>
      <c r="Z55" s="9">
        <f t="shared" si="44"/>
        <v>12.945044506708726</v>
      </c>
      <c r="AA55" s="9">
        <f t="shared" si="45"/>
        <v>10.720002454943184</v>
      </c>
      <c r="AB55" s="9">
        <f t="shared" si="46"/>
        <v>-20.156757706336819</v>
      </c>
      <c r="AC55" s="9">
        <f t="shared" si="47"/>
        <v>8.1565641042137997</v>
      </c>
      <c r="AD55" s="9">
        <f t="shared" si="48"/>
        <v>-3.5116113257179506</v>
      </c>
      <c r="AE55" s="34">
        <f t="shared" si="49"/>
        <v>7.4378633671169609</v>
      </c>
    </row>
    <row r="56" spans="1:31" s="2" customFormat="1">
      <c r="A56" s="7"/>
      <c r="B56" s="8" t="s">
        <v>9</v>
      </c>
      <c r="C56" s="91" t="s">
        <v>23</v>
      </c>
      <c r="D56" s="9" t="str">
        <f t="shared" si="22"/>
        <v>--</v>
      </c>
      <c r="E56" s="9" t="str">
        <f t="shared" si="23"/>
        <v>--</v>
      </c>
      <c r="F56" s="9" t="str">
        <f t="shared" si="24"/>
        <v>--</v>
      </c>
      <c r="G56" s="9">
        <f t="shared" si="25"/>
        <v>1460</v>
      </c>
      <c r="H56" s="9">
        <f t="shared" si="26"/>
        <v>-26.92307692307692</v>
      </c>
      <c r="I56" s="9">
        <f t="shared" si="27"/>
        <v>125.08771929824559</v>
      </c>
      <c r="J56" s="9">
        <f t="shared" si="28"/>
        <v>-56.352299298519092</v>
      </c>
      <c r="K56" s="9">
        <f t="shared" si="29"/>
        <v>-13.75</v>
      </c>
      <c r="L56" s="9">
        <f t="shared" si="30"/>
        <v>-69.979296066252587</v>
      </c>
      <c r="M56" s="9">
        <f t="shared" si="31"/>
        <v>55.517241379310349</v>
      </c>
      <c r="N56" s="9">
        <f t="shared" si="32"/>
        <v>4.2128603104212772</v>
      </c>
      <c r="O56" s="9">
        <f t="shared" si="33"/>
        <v>65.106382978723389</v>
      </c>
      <c r="P56" s="9">
        <f t="shared" si="34"/>
        <v>-12.8118556701031</v>
      </c>
      <c r="Q56" s="9">
        <f t="shared" si="35"/>
        <v>-100</v>
      </c>
      <c r="R56" s="9" t="str">
        <f t="shared" si="36"/>
        <v>--</v>
      </c>
      <c r="S56" s="9" t="str">
        <f t="shared" si="37"/>
        <v>--</v>
      </c>
      <c r="T56" s="9" t="str">
        <f t="shared" si="38"/>
        <v>--</v>
      </c>
      <c r="U56" s="9" t="str">
        <f t="shared" si="39"/>
        <v>--</v>
      </c>
      <c r="V56" s="9">
        <f t="shared" si="40"/>
        <v>67.398582547067264</v>
      </c>
      <c r="W56" s="9">
        <f t="shared" si="41"/>
        <v>149.24675324675326</v>
      </c>
      <c r="X56" s="9">
        <f t="shared" si="42"/>
        <v>135.98478532721967</v>
      </c>
      <c r="Y56" s="9">
        <f t="shared" si="43"/>
        <v>211.4603159182339</v>
      </c>
      <c r="Z56" s="9">
        <f t="shared" si="44"/>
        <v>-85.655851014809201</v>
      </c>
      <c r="AA56" s="9">
        <f t="shared" si="45"/>
        <v>273.44173173865772</v>
      </c>
      <c r="AB56" s="9">
        <f t="shared" si="46"/>
        <v>-64.791390404196818</v>
      </c>
      <c r="AC56" s="9">
        <f t="shared" si="47"/>
        <v>150.92616258964685</v>
      </c>
      <c r="AD56" s="9">
        <f t="shared" si="48"/>
        <v>939.2453870282543</v>
      </c>
      <c r="AE56" s="34" t="str">
        <f t="shared" si="49"/>
        <v>--</v>
      </c>
    </row>
    <row r="57" spans="1:31" s="2" customFormat="1">
      <c r="A57" s="7"/>
      <c r="B57" s="8" t="s">
        <v>197</v>
      </c>
      <c r="C57" s="91" t="s">
        <v>23</v>
      </c>
      <c r="D57" s="9" t="str">
        <f t="shared" si="22"/>
        <v>--</v>
      </c>
      <c r="E57" s="9" t="str">
        <f t="shared" si="23"/>
        <v>--</v>
      </c>
      <c r="F57" s="9" t="str">
        <f t="shared" si="24"/>
        <v>--</v>
      </c>
      <c r="G57" s="9" t="str">
        <f t="shared" si="25"/>
        <v>--</v>
      </c>
      <c r="H57" s="9">
        <f t="shared" si="26"/>
        <v>-100</v>
      </c>
      <c r="I57" s="9" t="str">
        <f t="shared" si="27"/>
        <v>--</v>
      </c>
      <c r="J57" s="9" t="str">
        <f t="shared" si="28"/>
        <v>--</v>
      </c>
      <c r="K57" s="9" t="str">
        <f t="shared" si="29"/>
        <v>--</v>
      </c>
      <c r="L57" s="9">
        <f t="shared" si="30"/>
        <v>-67.391304347826093</v>
      </c>
      <c r="M57" s="9">
        <f t="shared" si="31"/>
        <v>-100</v>
      </c>
      <c r="N57" s="9" t="str">
        <f t="shared" si="32"/>
        <v>--</v>
      </c>
      <c r="O57" s="9">
        <f t="shared" si="33"/>
        <v>-31.724137931034477</v>
      </c>
      <c r="P57" s="9">
        <f t="shared" si="34"/>
        <v>203.32323232323233</v>
      </c>
      <c r="Q57" s="9">
        <f t="shared" si="35"/>
        <v>-100</v>
      </c>
      <c r="R57" s="9" t="str">
        <f t="shared" si="36"/>
        <v>--</v>
      </c>
      <c r="S57" s="9" t="str">
        <f t="shared" si="37"/>
        <v>--</v>
      </c>
      <c r="T57" s="9" t="str">
        <f t="shared" si="38"/>
        <v>--</v>
      </c>
      <c r="U57" s="9" t="str">
        <f t="shared" si="39"/>
        <v>--</v>
      </c>
      <c r="V57" s="9">
        <f t="shared" si="40"/>
        <v>72.73774168131402</v>
      </c>
      <c r="W57" s="9">
        <f t="shared" si="41"/>
        <v>126.17543859649123</v>
      </c>
      <c r="X57" s="9">
        <f t="shared" si="42"/>
        <v>67.469748681352769</v>
      </c>
      <c r="Y57" s="9">
        <f t="shared" si="43"/>
        <v>-46.406239868088306</v>
      </c>
      <c r="Z57" s="9">
        <f t="shared" si="44"/>
        <v>40.869414916601841</v>
      </c>
      <c r="AA57" s="9">
        <f t="shared" si="45"/>
        <v>96.541104294478544</v>
      </c>
      <c r="AB57" s="9">
        <f t="shared" si="46"/>
        <v>-48.495764166786316</v>
      </c>
      <c r="AC57" s="9">
        <f t="shared" si="47"/>
        <v>95.214545454545487</v>
      </c>
      <c r="AD57" s="9">
        <f t="shared" si="48"/>
        <v>63.415542806050212</v>
      </c>
      <c r="AE57" s="34" t="str">
        <f t="shared" si="49"/>
        <v>--</v>
      </c>
    </row>
    <row r="58" spans="1:31" s="2" customFormat="1">
      <c r="A58" s="7"/>
      <c r="B58" s="8" t="s">
        <v>198</v>
      </c>
      <c r="C58" s="91" t="s">
        <v>23</v>
      </c>
      <c r="D58" s="9" t="str">
        <f t="shared" si="22"/>
        <v>--</v>
      </c>
      <c r="E58" s="9" t="str">
        <f t="shared" si="23"/>
        <v>--</v>
      </c>
      <c r="F58" s="9" t="str">
        <f t="shared" si="24"/>
        <v>--</v>
      </c>
      <c r="G58" s="9" t="str">
        <f t="shared" si="25"/>
        <v>--</v>
      </c>
      <c r="H58" s="9" t="str">
        <f t="shared" si="26"/>
        <v>--</v>
      </c>
      <c r="I58" s="9" t="str">
        <f t="shared" si="27"/>
        <v>--</v>
      </c>
      <c r="J58" s="9">
        <f t="shared" si="28"/>
        <v>488.23529411764696</v>
      </c>
      <c r="K58" s="9">
        <f t="shared" si="29"/>
        <v>-67</v>
      </c>
      <c r="L58" s="9">
        <f t="shared" si="30"/>
        <v>-100</v>
      </c>
      <c r="M58" s="9" t="str">
        <f t="shared" si="31"/>
        <v>--</v>
      </c>
      <c r="N58" s="9">
        <f t="shared" si="32"/>
        <v>-100</v>
      </c>
      <c r="O58" s="9" t="str">
        <f t="shared" si="33"/>
        <v>--</v>
      </c>
      <c r="P58" s="9">
        <f t="shared" si="34"/>
        <v>-100</v>
      </c>
      <c r="Q58" s="9" t="str">
        <f t="shared" si="35"/>
        <v>--</v>
      </c>
      <c r="R58" s="9" t="str">
        <f t="shared" si="36"/>
        <v>--</v>
      </c>
      <c r="S58" s="9" t="str">
        <f t="shared" si="37"/>
        <v>--</v>
      </c>
      <c r="T58" s="9" t="str">
        <f t="shared" si="38"/>
        <v>--</v>
      </c>
      <c r="U58" s="9" t="str">
        <f t="shared" si="39"/>
        <v>--</v>
      </c>
      <c r="V58" s="9" t="str">
        <f t="shared" si="40"/>
        <v>--</v>
      </c>
      <c r="W58" s="9">
        <f t="shared" si="41"/>
        <v>-100</v>
      </c>
      <c r="X58" s="9" t="str">
        <f t="shared" si="42"/>
        <v>--</v>
      </c>
      <c r="Y58" s="9">
        <f t="shared" si="43"/>
        <v>35.641025641025635</v>
      </c>
      <c r="Z58" s="9">
        <f t="shared" si="44"/>
        <v>-100</v>
      </c>
      <c r="AA58" s="9" t="str">
        <f t="shared" si="45"/>
        <v>--</v>
      </c>
      <c r="AB58" s="9">
        <f t="shared" si="46"/>
        <v>8.1081081081081123</v>
      </c>
      <c r="AC58" s="9">
        <f t="shared" si="47"/>
        <v>-54.166666666666671</v>
      </c>
      <c r="AD58" s="9">
        <f t="shared" si="48"/>
        <v>-100</v>
      </c>
      <c r="AE58" s="34" t="str">
        <f t="shared" si="49"/>
        <v>--</v>
      </c>
    </row>
    <row r="59" spans="1:31" s="2" customFormat="1">
      <c r="A59" s="7"/>
      <c r="B59" s="8" t="s">
        <v>199</v>
      </c>
      <c r="C59" s="91" t="s">
        <v>23</v>
      </c>
      <c r="D59" s="9" t="str">
        <f t="shared" si="22"/>
        <v>--</v>
      </c>
      <c r="E59" s="9" t="str">
        <f t="shared" si="23"/>
        <v>--</v>
      </c>
      <c r="F59" s="9" t="str">
        <f t="shared" si="24"/>
        <v>--</v>
      </c>
      <c r="G59" s="9" t="str">
        <f t="shared" si="25"/>
        <v>--</v>
      </c>
      <c r="H59" s="9" t="str">
        <f t="shared" si="26"/>
        <v>--</v>
      </c>
      <c r="I59" s="9" t="str">
        <f t="shared" si="27"/>
        <v>--</v>
      </c>
      <c r="J59" s="9">
        <f t="shared" si="28"/>
        <v>-94.849785407725321</v>
      </c>
      <c r="K59" s="9">
        <f t="shared" si="29"/>
        <v>-100</v>
      </c>
      <c r="L59" s="9" t="str">
        <f t="shared" si="30"/>
        <v>--</v>
      </c>
      <c r="M59" s="9" t="str">
        <f t="shared" si="31"/>
        <v>--</v>
      </c>
      <c r="N59" s="9" t="str">
        <f t="shared" si="32"/>
        <v>--</v>
      </c>
      <c r="O59" s="9" t="str">
        <f t="shared" si="33"/>
        <v>--</v>
      </c>
      <c r="P59" s="9">
        <f t="shared" si="34"/>
        <v>-100</v>
      </c>
      <c r="Q59" s="9" t="str">
        <f t="shared" si="35"/>
        <v>--</v>
      </c>
      <c r="R59" s="9" t="str">
        <f t="shared" si="36"/>
        <v>--</v>
      </c>
      <c r="S59" s="9" t="str">
        <f t="shared" si="37"/>
        <v>--</v>
      </c>
      <c r="T59" s="9" t="str">
        <f t="shared" si="38"/>
        <v>--</v>
      </c>
      <c r="U59" s="9" t="str">
        <f t="shared" si="39"/>
        <v>--</v>
      </c>
      <c r="V59" s="9" t="str">
        <f t="shared" si="40"/>
        <v>--</v>
      </c>
      <c r="W59" s="9" t="str">
        <f t="shared" si="41"/>
        <v>--</v>
      </c>
      <c r="X59" s="9" t="str">
        <f t="shared" si="42"/>
        <v>--</v>
      </c>
      <c r="Y59" s="9" t="str">
        <f t="shared" si="43"/>
        <v>--</v>
      </c>
      <c r="Z59" s="9" t="str">
        <f t="shared" si="44"/>
        <v>--</v>
      </c>
      <c r="AA59" s="9">
        <f t="shared" si="45"/>
        <v>-100</v>
      </c>
      <c r="AB59" s="9" t="str">
        <f t="shared" si="46"/>
        <v>--</v>
      </c>
      <c r="AC59" s="9">
        <f t="shared" si="47"/>
        <v>32.977477326729343</v>
      </c>
      <c r="AD59" s="9">
        <f t="shared" si="48"/>
        <v>-100</v>
      </c>
      <c r="AE59" s="34" t="str">
        <f t="shared" si="49"/>
        <v>--</v>
      </c>
    </row>
    <row r="60" spans="1:31" s="2" customFormat="1">
      <c r="A60" s="7"/>
      <c r="B60" s="8" t="s">
        <v>200</v>
      </c>
      <c r="C60" s="91" t="s">
        <v>23</v>
      </c>
      <c r="D60" s="9" t="str">
        <f t="shared" si="22"/>
        <v>--</v>
      </c>
      <c r="E60" s="9" t="str">
        <f t="shared" si="23"/>
        <v>--</v>
      </c>
      <c r="F60" s="9" t="str">
        <f t="shared" si="24"/>
        <v>--</v>
      </c>
      <c r="G60" s="9" t="str">
        <f t="shared" si="25"/>
        <v>--</v>
      </c>
      <c r="H60" s="9" t="str">
        <f t="shared" si="26"/>
        <v>--</v>
      </c>
      <c r="I60" s="9" t="str">
        <f t="shared" si="27"/>
        <v>--</v>
      </c>
      <c r="J60" s="9" t="str">
        <f t="shared" si="28"/>
        <v>--</v>
      </c>
      <c r="K60" s="9" t="str">
        <f t="shared" si="29"/>
        <v>--</v>
      </c>
      <c r="L60" s="9" t="str">
        <f t="shared" si="30"/>
        <v>--</v>
      </c>
      <c r="M60" s="9" t="str">
        <f t="shared" si="31"/>
        <v>--</v>
      </c>
      <c r="N60" s="9" t="str">
        <f t="shared" si="32"/>
        <v>--</v>
      </c>
      <c r="O60" s="9" t="str">
        <f t="shared" si="33"/>
        <v>--</v>
      </c>
      <c r="P60" s="9" t="str">
        <f t="shared" si="34"/>
        <v>--</v>
      </c>
      <c r="Q60" s="9" t="str">
        <f t="shared" si="35"/>
        <v>--</v>
      </c>
      <c r="R60" s="9" t="str">
        <f t="shared" si="36"/>
        <v>--</v>
      </c>
      <c r="S60" s="9" t="str">
        <f t="shared" si="37"/>
        <v>--</v>
      </c>
      <c r="T60" s="9" t="str">
        <f t="shared" si="38"/>
        <v>--</v>
      </c>
      <c r="U60" s="9" t="str">
        <f t="shared" si="39"/>
        <v>--</v>
      </c>
      <c r="V60" s="9">
        <f t="shared" si="40"/>
        <v>-100</v>
      </c>
      <c r="W60" s="9" t="str">
        <f t="shared" si="41"/>
        <v>--</v>
      </c>
      <c r="X60" s="9" t="str">
        <f t="shared" si="42"/>
        <v>--</v>
      </c>
      <c r="Y60" s="9" t="str">
        <f t="shared" si="43"/>
        <v>--</v>
      </c>
      <c r="Z60" s="9" t="str">
        <f t="shared" si="44"/>
        <v>--</v>
      </c>
      <c r="AA60" s="9" t="str">
        <f t="shared" si="45"/>
        <v>--</v>
      </c>
      <c r="AB60" s="9">
        <f t="shared" si="46"/>
        <v>92.02222222222224</v>
      </c>
      <c r="AC60" s="9">
        <f t="shared" si="47"/>
        <v>291.15843073718321</v>
      </c>
      <c r="AD60" s="9">
        <f t="shared" si="48"/>
        <v>9222.4852071005935</v>
      </c>
      <c r="AE60" s="34" t="str">
        <f t="shared" si="49"/>
        <v>--</v>
      </c>
    </row>
    <row r="61" spans="1:31" s="2" customFormat="1">
      <c r="A61" s="7"/>
      <c r="B61" s="8" t="s">
        <v>201</v>
      </c>
      <c r="C61" s="91" t="s">
        <v>23</v>
      </c>
      <c r="D61" s="9" t="str">
        <f t="shared" si="22"/>
        <v>--</v>
      </c>
      <c r="E61" s="9" t="str">
        <f t="shared" si="23"/>
        <v>--</v>
      </c>
      <c r="F61" s="9" t="str">
        <f t="shared" si="24"/>
        <v>--</v>
      </c>
      <c r="G61" s="9" t="str">
        <f t="shared" si="25"/>
        <v>--</v>
      </c>
      <c r="H61" s="9" t="str">
        <f t="shared" si="26"/>
        <v>--</v>
      </c>
      <c r="I61" s="9" t="str">
        <f t="shared" si="27"/>
        <v>--</v>
      </c>
      <c r="J61" s="9" t="str">
        <f t="shared" si="28"/>
        <v>--</v>
      </c>
      <c r="K61" s="9" t="str">
        <f t="shared" si="29"/>
        <v>--</v>
      </c>
      <c r="L61" s="9" t="str">
        <f t="shared" si="30"/>
        <v>--</v>
      </c>
      <c r="M61" s="9" t="str">
        <f t="shared" si="31"/>
        <v>--</v>
      </c>
      <c r="N61" s="9" t="str">
        <f t="shared" si="32"/>
        <v>--</v>
      </c>
      <c r="O61" s="9" t="str">
        <f t="shared" si="33"/>
        <v>--</v>
      </c>
      <c r="P61" s="9" t="str">
        <f t="shared" si="34"/>
        <v>--</v>
      </c>
      <c r="Q61" s="9" t="str">
        <f t="shared" si="35"/>
        <v>--</v>
      </c>
      <c r="R61" s="9" t="str">
        <f t="shared" si="36"/>
        <v>--</v>
      </c>
      <c r="S61" s="9" t="str">
        <f t="shared" si="37"/>
        <v>--</v>
      </c>
      <c r="T61" s="9" t="str">
        <f t="shared" si="38"/>
        <v>--</v>
      </c>
      <c r="U61" s="9" t="str">
        <f t="shared" si="39"/>
        <v>--</v>
      </c>
      <c r="V61" s="9" t="str">
        <f t="shared" si="40"/>
        <v>--</v>
      </c>
      <c r="W61" s="9" t="str">
        <f t="shared" si="41"/>
        <v>--</v>
      </c>
      <c r="X61" s="9" t="str">
        <f t="shared" si="42"/>
        <v>--</v>
      </c>
      <c r="Y61" s="9">
        <f t="shared" si="43"/>
        <v>546.875</v>
      </c>
      <c r="Z61" s="9">
        <f t="shared" si="44"/>
        <v>-100</v>
      </c>
      <c r="AA61" s="9" t="str">
        <f t="shared" si="45"/>
        <v>--</v>
      </c>
      <c r="AB61" s="9">
        <f t="shared" si="46"/>
        <v>-100</v>
      </c>
      <c r="AC61" s="9" t="str">
        <f t="shared" si="47"/>
        <v>--</v>
      </c>
      <c r="AD61" s="9" t="str">
        <f t="shared" si="48"/>
        <v>--</v>
      </c>
      <c r="AE61" s="34" t="str">
        <f t="shared" si="49"/>
        <v>--</v>
      </c>
    </row>
    <row r="62" spans="1:31" s="2" customFormat="1">
      <c r="A62" s="7"/>
      <c r="B62" s="8" t="s">
        <v>207</v>
      </c>
      <c r="C62" s="91" t="s">
        <v>23</v>
      </c>
      <c r="D62" s="9" t="str">
        <f t="shared" si="22"/>
        <v>--</v>
      </c>
      <c r="E62" s="9" t="str">
        <f t="shared" si="23"/>
        <v>--</v>
      </c>
      <c r="F62" s="9" t="str">
        <f t="shared" si="24"/>
        <v>--</v>
      </c>
      <c r="G62" s="9">
        <f t="shared" si="25"/>
        <v>-100</v>
      </c>
      <c r="H62" s="9" t="str">
        <f t="shared" si="26"/>
        <v>--</v>
      </c>
      <c r="I62" s="9">
        <f t="shared" si="27"/>
        <v>-94.21052631578948</v>
      </c>
      <c r="J62" s="9">
        <f t="shared" si="28"/>
        <v>-100</v>
      </c>
      <c r="K62" s="9" t="str">
        <f t="shared" si="29"/>
        <v>--</v>
      </c>
      <c r="L62" s="9">
        <f t="shared" si="30"/>
        <v>-44.444444444444443</v>
      </c>
      <c r="M62" s="9">
        <f t="shared" si="31"/>
        <v>-54.5</v>
      </c>
      <c r="N62" s="9">
        <f t="shared" si="32"/>
        <v>97.802197802197782</v>
      </c>
      <c r="O62" s="9">
        <f t="shared" si="33"/>
        <v>16.666666666666671</v>
      </c>
      <c r="P62" s="9">
        <f t="shared" si="34"/>
        <v>-63.80952380952381</v>
      </c>
      <c r="Q62" s="9">
        <f t="shared" si="35"/>
        <v>-100</v>
      </c>
      <c r="R62" s="9" t="str">
        <f t="shared" si="36"/>
        <v>--</v>
      </c>
      <c r="S62" s="9" t="str">
        <f t="shared" si="37"/>
        <v>--</v>
      </c>
      <c r="T62" s="9" t="str">
        <f t="shared" si="38"/>
        <v>--</v>
      </c>
      <c r="U62" s="9" t="str">
        <f t="shared" si="39"/>
        <v>--</v>
      </c>
      <c r="V62" s="9" t="str">
        <f t="shared" si="40"/>
        <v>--</v>
      </c>
      <c r="W62" s="9" t="str">
        <f t="shared" si="41"/>
        <v>--</v>
      </c>
      <c r="X62" s="9">
        <f t="shared" si="42"/>
        <v>-90.476190476190482</v>
      </c>
      <c r="Y62" s="9">
        <f t="shared" si="43"/>
        <v>-100</v>
      </c>
      <c r="Z62" s="9" t="str">
        <f t="shared" si="44"/>
        <v>--</v>
      </c>
      <c r="AA62" s="9">
        <f t="shared" si="45"/>
        <v>1019.5423623995052</v>
      </c>
      <c r="AB62" s="9">
        <f t="shared" si="46"/>
        <v>-100</v>
      </c>
      <c r="AC62" s="9" t="str">
        <f t="shared" si="47"/>
        <v>--</v>
      </c>
      <c r="AD62" s="9">
        <f t="shared" si="48"/>
        <v>-78.140875133404478</v>
      </c>
      <c r="AE62" s="34" t="str">
        <f t="shared" si="49"/>
        <v>--</v>
      </c>
    </row>
    <row r="63" spans="1:31" s="2" customFormat="1">
      <c r="A63" s="7"/>
      <c r="B63" s="8" t="s">
        <v>10</v>
      </c>
      <c r="C63" s="91" t="s">
        <v>23</v>
      </c>
      <c r="D63" s="9">
        <f t="shared" si="22"/>
        <v>3.5535345398032661</v>
      </c>
      <c r="E63" s="9">
        <f t="shared" si="23"/>
        <v>10.398653461952406</v>
      </c>
      <c r="F63" s="9">
        <f t="shared" si="24"/>
        <v>6.8506450193017514</v>
      </c>
      <c r="G63" s="9">
        <f t="shared" si="25"/>
        <v>23.859081147921842</v>
      </c>
      <c r="H63" s="9">
        <f t="shared" si="26"/>
        <v>9.6590079433382243</v>
      </c>
      <c r="I63" s="9">
        <f t="shared" si="27"/>
        <v>-2.4538391461299938</v>
      </c>
      <c r="J63" s="9">
        <f t="shared" si="28"/>
        <v>6.2806404448960222</v>
      </c>
      <c r="K63" s="9">
        <f t="shared" si="29"/>
        <v>-1.4758221831578453</v>
      </c>
      <c r="L63" s="9">
        <f t="shared" si="30"/>
        <v>6.5333239449882399</v>
      </c>
      <c r="M63" s="9">
        <f t="shared" si="31"/>
        <v>1.9725999414958153</v>
      </c>
      <c r="N63" s="9">
        <f t="shared" si="32"/>
        <v>9.6967010304923633</v>
      </c>
      <c r="O63" s="9">
        <f t="shared" si="33"/>
        <v>-2.6284868909772854</v>
      </c>
      <c r="P63" s="9">
        <f t="shared" si="34"/>
        <v>-9.9337300140512639</v>
      </c>
      <c r="Q63" s="9">
        <f t="shared" si="35"/>
        <v>-32.892602579832143</v>
      </c>
      <c r="R63" s="9">
        <f t="shared" si="36"/>
        <v>42.626048549541366</v>
      </c>
      <c r="S63" s="9">
        <f t="shared" si="37"/>
        <v>7.2064256681568111</v>
      </c>
      <c r="T63" s="9">
        <f t="shared" si="38"/>
        <v>19.787888786168821</v>
      </c>
      <c r="U63" s="9">
        <f t="shared" si="39"/>
        <v>4.3978034456126665</v>
      </c>
      <c r="V63" s="9">
        <f t="shared" si="40"/>
        <v>2.9988948565374187</v>
      </c>
      <c r="W63" s="9">
        <f t="shared" si="41"/>
        <v>5.3023235781050033</v>
      </c>
      <c r="X63" s="9">
        <f t="shared" si="42"/>
        <v>0.68000131750535786</v>
      </c>
      <c r="Y63" s="9">
        <f t="shared" si="43"/>
        <v>-1.5285371332213913</v>
      </c>
      <c r="Z63" s="9">
        <f t="shared" si="44"/>
        <v>0.43784712639507006</v>
      </c>
      <c r="AA63" s="9">
        <f t="shared" si="45"/>
        <v>2.2393402742979305</v>
      </c>
      <c r="AB63" s="9">
        <f t="shared" si="46"/>
        <v>-21.483531095121677</v>
      </c>
      <c r="AC63" s="9">
        <f t="shared" si="47"/>
        <v>0.98298934108824199</v>
      </c>
      <c r="AD63" s="9">
        <f t="shared" si="48"/>
        <v>3.7968665308285097</v>
      </c>
      <c r="AE63" s="34">
        <f t="shared" si="49"/>
        <v>2.6239886859719945</v>
      </c>
    </row>
    <row r="64" spans="1:31" s="2" customFormat="1">
      <c r="A64" s="7"/>
      <c r="B64" s="8" t="s">
        <v>11</v>
      </c>
      <c r="C64" s="91" t="s">
        <v>23</v>
      </c>
      <c r="D64" s="9">
        <f t="shared" si="22"/>
        <v>9.767246233544185</v>
      </c>
      <c r="E64" s="9">
        <f t="shared" si="23"/>
        <v>12.370387117809628</v>
      </c>
      <c r="F64" s="9">
        <f t="shared" si="24"/>
        <v>13.162438436819372</v>
      </c>
      <c r="G64" s="9">
        <f t="shared" si="25"/>
        <v>23.476051118843316</v>
      </c>
      <c r="H64" s="9">
        <f t="shared" si="26"/>
        <v>11.989738602850949</v>
      </c>
      <c r="I64" s="9">
        <f t="shared" si="27"/>
        <v>11.726557109801021</v>
      </c>
      <c r="J64" s="9">
        <f t="shared" si="28"/>
        <v>2.5728123067733293</v>
      </c>
      <c r="K64" s="9">
        <f t="shared" si="29"/>
        <v>27.494112271268676</v>
      </c>
      <c r="L64" s="9">
        <f t="shared" si="30"/>
        <v>5.8279574915459023</v>
      </c>
      <c r="M64" s="9">
        <f t="shared" si="31"/>
        <v>-3.4446813022745459</v>
      </c>
      <c r="N64" s="9">
        <f t="shared" si="32"/>
        <v>7.4813714159251248</v>
      </c>
      <c r="O64" s="9">
        <f t="shared" si="33"/>
        <v>9.6596312452726494</v>
      </c>
      <c r="P64" s="9">
        <f t="shared" si="34"/>
        <v>-8.9928495758930325</v>
      </c>
      <c r="Q64" s="9">
        <f t="shared" si="35"/>
        <v>-45.911400847259678</v>
      </c>
      <c r="R64" s="9">
        <f t="shared" si="36"/>
        <v>26.667998001117638</v>
      </c>
      <c r="S64" s="9">
        <f t="shared" si="37"/>
        <v>23.723338455592</v>
      </c>
      <c r="T64" s="9">
        <f t="shared" si="38"/>
        <v>13.118043824190167</v>
      </c>
      <c r="U64" s="9">
        <f t="shared" si="39"/>
        <v>16.348006949863176</v>
      </c>
      <c r="V64" s="9">
        <f t="shared" si="40"/>
        <v>10.259729455805157</v>
      </c>
      <c r="W64" s="9">
        <f t="shared" si="41"/>
        <v>35.99725799957389</v>
      </c>
      <c r="X64" s="9">
        <f t="shared" si="42"/>
        <v>8.3663697075409686</v>
      </c>
      <c r="Y64" s="9">
        <f t="shared" si="43"/>
        <v>9.7317208765903587</v>
      </c>
      <c r="Z64" s="9">
        <f t="shared" si="44"/>
        <v>5.5458317201506446</v>
      </c>
      <c r="AA64" s="9">
        <f t="shared" si="45"/>
        <v>-6.6796841738656099</v>
      </c>
      <c r="AB64" s="9">
        <f t="shared" si="46"/>
        <v>-22.002556332983985</v>
      </c>
      <c r="AC64" s="9">
        <f t="shared" si="47"/>
        <v>-1.2064688659531981</v>
      </c>
      <c r="AD64" s="9">
        <f t="shared" si="48"/>
        <v>15.053149182293922</v>
      </c>
      <c r="AE64" s="34">
        <f t="shared" si="49"/>
        <v>6.1862539152449187</v>
      </c>
    </row>
    <row r="65" spans="1:31" s="2" customFormat="1">
      <c r="A65" s="7"/>
      <c r="B65" s="8" t="s">
        <v>12</v>
      </c>
      <c r="C65" s="91" t="s">
        <v>23</v>
      </c>
      <c r="D65" s="9">
        <f t="shared" ref="D65" si="50">IF(C25&gt;0,D25/C25*100-100,"--")</f>
        <v>3.8968127067923888</v>
      </c>
      <c r="E65" s="9">
        <f t="shared" si="23"/>
        <v>10.513737178215706</v>
      </c>
      <c r="F65" s="9">
        <f t="shared" si="24"/>
        <v>7.2252331531912404</v>
      </c>
      <c r="G65" s="9">
        <f t="shared" si="25"/>
        <v>23.835090644524655</v>
      </c>
      <c r="H65" s="9">
        <f t="shared" si="26"/>
        <v>9.80456646366234</v>
      </c>
      <c r="I65" s="9">
        <f t="shared" si="27"/>
        <v>-1.5506229028088683</v>
      </c>
      <c r="J65" s="9">
        <f t="shared" si="28"/>
        <v>6.0126209331524478</v>
      </c>
      <c r="K65" s="9">
        <f t="shared" si="29"/>
        <v>0.55031580743862207</v>
      </c>
      <c r="L65" s="9">
        <f t="shared" si="30"/>
        <v>6.4707716859319362</v>
      </c>
      <c r="M65" s="9">
        <f t="shared" si="31"/>
        <v>1.4950931058882304</v>
      </c>
      <c r="N65" s="9">
        <f t="shared" si="32"/>
        <v>9.5109343936972977</v>
      </c>
      <c r="O65" s="9">
        <f t="shared" si="33"/>
        <v>-1.6171625552221798</v>
      </c>
      <c r="P65" s="9">
        <f t="shared" si="34"/>
        <v>-9.8474188534513729</v>
      </c>
      <c r="Q65" s="9">
        <f t="shared" si="35"/>
        <v>-34.098195712271391</v>
      </c>
      <c r="R65" s="9">
        <f t="shared" si="36"/>
        <v>41.413167716480331</v>
      </c>
      <c r="S65" s="9">
        <f t="shared" si="37"/>
        <v>8.3308862299665805</v>
      </c>
      <c r="T65" s="9">
        <f t="shared" si="38"/>
        <v>19.269291278140827</v>
      </c>
      <c r="U65" s="9">
        <f t="shared" si="39"/>
        <v>5.2790414842580873</v>
      </c>
      <c r="V65" s="9">
        <f t="shared" si="40"/>
        <v>3.5906220166875613</v>
      </c>
      <c r="W65" s="9">
        <f t="shared" si="41"/>
        <v>7.9648759045475543</v>
      </c>
      <c r="X65" s="9">
        <f t="shared" si="42"/>
        <v>1.5198485575187277</v>
      </c>
      <c r="Y65" s="9">
        <f t="shared" si="43"/>
        <v>-0.21521576889804805</v>
      </c>
      <c r="Z65" s="9">
        <f t="shared" si="44"/>
        <v>1.092996173465238</v>
      </c>
      <c r="AA65" s="9">
        <f t="shared" si="45"/>
        <v>1.0450004668138888</v>
      </c>
      <c r="AB65" s="9">
        <f t="shared" si="46"/>
        <v>-21.547720063966921</v>
      </c>
      <c r="AC65" s="9">
        <f t="shared" si="47"/>
        <v>0.71378417960133334</v>
      </c>
      <c r="AD65" s="9">
        <f t="shared" si="48"/>
        <v>5.154496157905271</v>
      </c>
      <c r="AE65" s="34">
        <f t="shared" si="49"/>
        <v>2.9348693928086931</v>
      </c>
    </row>
    <row r="66" spans="1:31" ht="12.75" customHeight="1" thickBo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ht="12.75" customHeight="1" thickTop="1">
      <c r="A67" s="99" t="s">
        <v>202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</row>
    <row r="68" spans="1:31" ht="12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</row>
    <row r="69" spans="1:31" ht="12.75" customHeight="1"/>
    <row r="70" spans="1:31" ht="12.75" customHeight="1">
      <c r="A70" s="20" t="s">
        <v>0</v>
      </c>
    </row>
    <row r="71" spans="1:31" ht="12.75" customHeight="1">
      <c r="A71" s="24" t="s">
        <v>14</v>
      </c>
    </row>
    <row r="72" spans="1:31" ht="12.75" customHeight="1">
      <c r="A72" s="24" t="s">
        <v>15</v>
      </c>
    </row>
    <row r="73" spans="1:31" ht="12.75" customHeight="1">
      <c r="A73" s="24" t="s">
        <v>16</v>
      </c>
    </row>
    <row r="74" spans="1:31" ht="12.75" customHeight="1"/>
    <row r="75" spans="1:31" ht="12.75" customHeight="1"/>
    <row r="76" spans="1:31" ht="12.75" customHeight="1"/>
    <row r="77" spans="1:31" ht="12.75" customHeight="1"/>
    <row r="78" spans="1:31" ht="12.75" customHeight="1"/>
    <row r="79" spans="1:31" ht="12.75" customHeight="1"/>
    <row r="80" spans="1:3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</sheetData>
  <mergeCells count="7">
    <mergeCell ref="A68:AE68"/>
    <mergeCell ref="A2:AE2"/>
    <mergeCell ref="A4:AE4"/>
    <mergeCell ref="B7:AE7"/>
    <mergeCell ref="B27:AE27"/>
    <mergeCell ref="B47:AE47"/>
    <mergeCell ref="A67:AE67"/>
  </mergeCells>
  <hyperlinks>
    <hyperlink ref="A1" location="ÍNDICE!A1" display="INDICE" xr:uid="{00000000-0004-0000-0C00-000000000000}"/>
    <hyperlink ref="A70" location="ÍNDICE!A1" display="INDICE" xr:uid="{00000000-0004-0000-0C00-000001000000}"/>
    <hyperlink ref="A71" location="NOTAS!A1" display="NOTAS!A1" xr:uid="{00000000-0004-0000-0C00-000002000000}"/>
    <hyperlink ref="A72" location="'D2'!A1" display="'D2'!A1" xr:uid="{00000000-0004-0000-0C00-000003000000}"/>
    <hyperlink ref="A73" location="'D3'!A1" display="'D3" xr:uid="{00000000-0004-0000-0C00-000004000000}"/>
  </hyperlinks>
  <pageMargins left="0.75" right="0.75" top="1" bottom="1" header="0" footer="0"/>
  <pageSetup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AV190"/>
  <sheetViews>
    <sheetView showGridLines="0" zoomScaleNormal="100" workbookViewId="0"/>
  </sheetViews>
  <sheetFormatPr baseColWidth="10" defaultColWidth="221.796875" defaultRowHeight="13"/>
  <cols>
    <col min="1" max="1" width="7.19921875" style="22" bestFit="1" customWidth="1"/>
    <col min="2" max="2" width="28.59765625" style="20" bestFit="1" customWidth="1"/>
    <col min="3" max="9" width="12" style="20" customWidth="1"/>
    <col min="10" max="10" width="11.796875" style="20" customWidth="1"/>
    <col min="11" max="23" width="12" style="20" customWidth="1"/>
    <col min="24" max="24" width="12.19921875" style="20" customWidth="1"/>
    <col min="25" max="31" width="12" style="20" customWidth="1"/>
    <col min="32" max="33" width="16.59765625" style="19" customWidth="1"/>
    <col min="34" max="48" width="17.3984375" style="19" customWidth="1"/>
    <col min="49" max="77" width="7.3984375" style="20" customWidth="1"/>
    <col min="78" max="16384" width="221.796875" style="20"/>
  </cols>
  <sheetData>
    <row r="1" spans="1:31" s="2" customFormat="1">
      <c r="A1" s="1" t="s">
        <v>0</v>
      </c>
    </row>
    <row r="2" spans="1:31" s="2" customFormat="1">
      <c r="A2" s="96" t="s">
        <v>35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1" s="2" customFormat="1">
      <c r="A4" s="96" t="s">
        <v>210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s="2" customFormat="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1" s="2" customFormat="1">
      <c r="A9" s="7">
        <v>1</v>
      </c>
      <c r="B9" s="8" t="s">
        <v>3</v>
      </c>
      <c r="C9" s="12">
        <v>11403.82346</v>
      </c>
      <c r="D9" s="12">
        <v>12134.673252000001</v>
      </c>
      <c r="E9" s="12">
        <v>14294.186723999997</v>
      </c>
      <c r="F9" s="12">
        <v>13822.560097</v>
      </c>
      <c r="G9" s="12">
        <v>14882.458418</v>
      </c>
      <c r="H9" s="12">
        <v>14726.995797</v>
      </c>
      <c r="I9" s="12">
        <v>13112.380736999999</v>
      </c>
      <c r="J9" s="12">
        <v>15753.158181000003</v>
      </c>
      <c r="K9" s="12">
        <v>17594.559230999996</v>
      </c>
      <c r="L9" s="12">
        <v>18455.151437</v>
      </c>
      <c r="M9" s="12">
        <v>20680.398358000006</v>
      </c>
      <c r="N9" s="12">
        <v>23094.549744</v>
      </c>
      <c r="O9" s="12">
        <v>25731.821932999992</v>
      </c>
      <c r="P9" s="12">
        <v>23283.978245000006</v>
      </c>
      <c r="Q9" s="12">
        <v>15916.569997999997</v>
      </c>
      <c r="R9" s="12">
        <v>22047.328661999996</v>
      </c>
      <c r="S9" s="12">
        <v>23958.880299000004</v>
      </c>
      <c r="T9" s="12">
        <v>25111.082935999999</v>
      </c>
      <c r="U9" s="12">
        <v>26167.774848999998</v>
      </c>
      <c r="V9" s="12">
        <v>27142.289231000002</v>
      </c>
      <c r="W9" s="12">
        <v>25696.049083999998</v>
      </c>
      <c r="X9" s="12">
        <v>26219.135425999997</v>
      </c>
      <c r="Y9" s="12">
        <v>27976.148889</v>
      </c>
      <c r="Z9" s="12">
        <v>27969.487035000002</v>
      </c>
      <c r="AA9" s="12">
        <v>29276.421169999998</v>
      </c>
      <c r="AB9" s="12">
        <v>21374.522378999998</v>
      </c>
      <c r="AC9" s="12">
        <v>24712.233794</v>
      </c>
      <c r="AD9" s="12">
        <v>24192.677822999998</v>
      </c>
      <c r="AE9" s="12">
        <f>SUM(C9:AD9)</f>
        <v>586731.29718899995</v>
      </c>
    </row>
    <row r="10" spans="1:31" s="2" customFormat="1">
      <c r="A10" s="7">
        <v>2</v>
      </c>
      <c r="B10" s="8" t="s">
        <v>6</v>
      </c>
      <c r="C10" s="12">
        <v>55.562686999999997</v>
      </c>
      <c r="D10" s="12">
        <v>25.895056000000007</v>
      </c>
      <c r="E10" s="12">
        <v>62.274355</v>
      </c>
      <c r="F10" s="12">
        <v>24.947030000000002</v>
      </c>
      <c r="G10" s="12">
        <v>14.075472999999999</v>
      </c>
      <c r="H10" s="12">
        <v>18.288105999999999</v>
      </c>
      <c r="I10" s="12">
        <v>23.287993999999998</v>
      </c>
      <c r="J10" s="12">
        <v>28.179789</v>
      </c>
      <c r="K10" s="12">
        <v>67.896738999999997</v>
      </c>
      <c r="L10" s="12">
        <v>130.71066500000001</v>
      </c>
      <c r="M10" s="12">
        <v>378.45693699999998</v>
      </c>
      <c r="N10" s="12">
        <v>518.96260100000006</v>
      </c>
      <c r="O10" s="12">
        <v>693.50864000000013</v>
      </c>
      <c r="P10" s="12">
        <v>956.97425600000008</v>
      </c>
      <c r="Q10" s="12">
        <v>1020.8869950000001</v>
      </c>
      <c r="R10" s="12">
        <v>3403.9294800000002</v>
      </c>
      <c r="S10" s="12">
        <v>5280.7381159999995</v>
      </c>
      <c r="T10" s="12">
        <v>5745.2587709999998</v>
      </c>
      <c r="U10" s="12">
        <v>8509.8391090000005</v>
      </c>
      <c r="V10" s="12">
        <v>11111.541213</v>
      </c>
      <c r="W10" s="12">
        <v>9040.6823029999996</v>
      </c>
      <c r="X10" s="12">
        <v>8842.0049469999994</v>
      </c>
      <c r="Y10" s="12">
        <v>8534.1612519999999</v>
      </c>
      <c r="Z10" s="12">
        <v>5393.9383100000005</v>
      </c>
      <c r="AA10" s="12">
        <v>5303.981823000001</v>
      </c>
      <c r="AB10" s="12">
        <v>5129.3354179999997</v>
      </c>
      <c r="AC10" s="12">
        <v>6015.6009900000008</v>
      </c>
      <c r="AD10" s="12">
        <v>4984.4850839999999</v>
      </c>
      <c r="AE10" s="12">
        <f t="shared" ref="AE10:AE25" si="0">SUM(C10:AD10)</f>
        <v>91315.404139000006</v>
      </c>
    </row>
    <row r="11" spans="1:31" s="2" customFormat="1">
      <c r="A11" s="5">
        <v>3</v>
      </c>
      <c r="B11" s="8" t="s">
        <v>4</v>
      </c>
      <c r="C11" s="12">
        <v>3144.1355360000002</v>
      </c>
      <c r="D11" s="12">
        <v>2667.7237829999995</v>
      </c>
      <c r="E11" s="12">
        <v>1615.9153209999997</v>
      </c>
      <c r="F11" s="12">
        <v>1161.6564200000003</v>
      </c>
      <c r="G11" s="12">
        <v>823.08336700000007</v>
      </c>
      <c r="H11" s="12">
        <v>806.33553299999983</v>
      </c>
      <c r="I11" s="12">
        <v>603.05324900000005</v>
      </c>
      <c r="J11" s="12">
        <v>466.66935200000006</v>
      </c>
      <c r="K11" s="12">
        <v>469.30750399999994</v>
      </c>
      <c r="L11" s="12">
        <v>479.60514599999999</v>
      </c>
      <c r="M11" s="12">
        <v>555.24383499999999</v>
      </c>
      <c r="N11" s="12">
        <v>476.90964600000007</v>
      </c>
      <c r="O11" s="12">
        <v>550.6718820000001</v>
      </c>
      <c r="P11" s="12">
        <v>604.35185899999999</v>
      </c>
      <c r="Q11" s="12">
        <v>309.25174099999998</v>
      </c>
      <c r="R11" s="12">
        <v>388.23946000000007</v>
      </c>
      <c r="S11" s="12">
        <v>625.60907600000007</v>
      </c>
      <c r="T11" s="12">
        <v>803.61662800000011</v>
      </c>
      <c r="U11" s="12">
        <v>656.25032999999996</v>
      </c>
      <c r="V11" s="12">
        <v>648.97989499999994</v>
      </c>
      <c r="W11" s="12">
        <v>571.10183399999994</v>
      </c>
      <c r="X11" s="12">
        <v>519.453756</v>
      </c>
      <c r="Y11" s="12">
        <v>493.22639300000003</v>
      </c>
      <c r="Z11" s="12">
        <v>574.66902099999993</v>
      </c>
      <c r="AA11" s="12">
        <v>946.49837700000023</v>
      </c>
      <c r="AB11" s="12">
        <v>660.932186</v>
      </c>
      <c r="AC11" s="12">
        <v>761.78156000000024</v>
      </c>
      <c r="AD11" s="12">
        <v>711.09642499999995</v>
      </c>
      <c r="AE11" s="12">
        <f t="shared" si="0"/>
        <v>23095.369115000001</v>
      </c>
    </row>
    <row r="12" spans="1:31" s="2" customFormat="1">
      <c r="A12" s="7">
        <v>4</v>
      </c>
      <c r="B12" s="8" t="s">
        <v>5</v>
      </c>
      <c r="C12" s="12">
        <v>82.297117</v>
      </c>
      <c r="D12" s="12">
        <v>173.18745600000003</v>
      </c>
      <c r="E12" s="12">
        <v>89.691243</v>
      </c>
      <c r="F12" s="12">
        <v>6.5995870000000005</v>
      </c>
      <c r="G12" s="12">
        <v>15.862684</v>
      </c>
      <c r="H12" s="12">
        <v>30.215620999999999</v>
      </c>
      <c r="I12" s="12">
        <v>34.759948999999985</v>
      </c>
      <c r="J12" s="12">
        <v>92.532416999999995</v>
      </c>
      <c r="K12" s="12">
        <v>85.813922999999988</v>
      </c>
      <c r="L12" s="12">
        <v>54.051100999999996</v>
      </c>
      <c r="M12" s="12">
        <v>118.23072299999998</v>
      </c>
      <c r="N12" s="12">
        <v>159.27632999999997</v>
      </c>
      <c r="O12" s="12">
        <v>383.34615200000002</v>
      </c>
      <c r="P12" s="12">
        <v>374.94286899999992</v>
      </c>
      <c r="Q12" s="12">
        <v>159.09594099999998</v>
      </c>
      <c r="R12" s="12">
        <v>382.32503899999989</v>
      </c>
      <c r="S12" s="12">
        <v>431.21492599999999</v>
      </c>
      <c r="T12" s="12">
        <v>619.50794699999994</v>
      </c>
      <c r="U12" s="12">
        <v>766.13467600000001</v>
      </c>
      <c r="V12" s="12">
        <v>1001.3519139999999</v>
      </c>
      <c r="W12" s="12">
        <v>1289.9439470000002</v>
      </c>
      <c r="X12" s="12">
        <v>1585.574934</v>
      </c>
      <c r="Y12" s="12">
        <v>1462.1422939999998</v>
      </c>
      <c r="Z12" s="12">
        <v>1502.211041</v>
      </c>
      <c r="AA12" s="12">
        <v>1542.4221290000003</v>
      </c>
      <c r="AB12" s="12">
        <v>1902.3437199999998</v>
      </c>
      <c r="AC12" s="12">
        <v>1969.702153</v>
      </c>
      <c r="AD12" s="12">
        <v>2579.1305549999997</v>
      </c>
      <c r="AE12" s="12">
        <f t="shared" si="0"/>
        <v>18893.908388000003</v>
      </c>
    </row>
    <row r="13" spans="1:31" s="2" customFormat="1">
      <c r="A13" s="7">
        <v>5</v>
      </c>
      <c r="B13" s="8" t="s">
        <v>7</v>
      </c>
      <c r="C13" s="12">
        <v>774.19000700000004</v>
      </c>
      <c r="D13" s="12">
        <v>1267.5577420000002</v>
      </c>
      <c r="E13" s="12">
        <v>1179.1386230000003</v>
      </c>
      <c r="F13" s="12">
        <v>1340.7306520000002</v>
      </c>
      <c r="G13" s="12">
        <v>1192.0918110000007</v>
      </c>
      <c r="H13" s="12">
        <v>1207.0712729999998</v>
      </c>
      <c r="I13" s="12">
        <v>1797.350614</v>
      </c>
      <c r="J13" s="12">
        <v>2807.8110369999999</v>
      </c>
      <c r="K13" s="12">
        <v>3945.9240140000006</v>
      </c>
      <c r="L13" s="12">
        <v>4021.1280620000011</v>
      </c>
      <c r="M13" s="12">
        <v>3672.9467050000007</v>
      </c>
      <c r="N13" s="12">
        <v>5199.4158839999991</v>
      </c>
      <c r="O13" s="12">
        <v>7221.3698109999996</v>
      </c>
      <c r="P13" s="12">
        <v>8464.8537920000017</v>
      </c>
      <c r="Q13" s="12">
        <v>4694.6366779999989</v>
      </c>
      <c r="R13" s="12">
        <v>4042.247977</v>
      </c>
      <c r="S13" s="12">
        <v>5629.3281040000002</v>
      </c>
      <c r="T13" s="12">
        <v>6156.2826939999986</v>
      </c>
      <c r="U13" s="12">
        <v>4994.8837929999981</v>
      </c>
      <c r="V13" s="12">
        <v>5601.100128000001</v>
      </c>
      <c r="W13" s="12">
        <v>6151.6604090000001</v>
      </c>
      <c r="X13" s="12">
        <v>6628.1933920000001</v>
      </c>
      <c r="Y13" s="12">
        <v>5842.4697430000006</v>
      </c>
      <c r="Z13" s="12">
        <v>5651.6542609999969</v>
      </c>
      <c r="AA13" s="12">
        <v>6654.5081829999999</v>
      </c>
      <c r="AB13" s="12">
        <v>4930.7454930000004</v>
      </c>
      <c r="AC13" s="12">
        <v>5098.0084289999995</v>
      </c>
      <c r="AD13" s="12">
        <v>4699.1074010000002</v>
      </c>
      <c r="AE13" s="12">
        <f t="shared" si="0"/>
        <v>120866.406712</v>
      </c>
    </row>
    <row r="14" spans="1:31" s="2" customFormat="1">
      <c r="A14" s="5"/>
      <c r="B14" s="8" t="s">
        <v>8</v>
      </c>
      <c r="C14" s="12">
        <v>2076.9118810000009</v>
      </c>
      <c r="D14" s="12">
        <v>2594.7865139999999</v>
      </c>
      <c r="E14" s="12">
        <v>3493.6753439999998</v>
      </c>
      <c r="F14" s="12">
        <v>3427.4109940000003</v>
      </c>
      <c r="G14" s="12">
        <v>3115.393051999999</v>
      </c>
      <c r="H14" s="12">
        <v>4571.9756670000006</v>
      </c>
      <c r="I14" s="12">
        <v>4568.3728230000006</v>
      </c>
      <c r="J14" s="12">
        <v>4536.479464</v>
      </c>
      <c r="K14" s="12">
        <v>3909.1320669999996</v>
      </c>
      <c r="L14" s="12">
        <v>4848.7476129999995</v>
      </c>
      <c r="M14" s="12">
        <v>5928.2657899999986</v>
      </c>
      <c r="N14" s="12">
        <v>5950.9722239999992</v>
      </c>
      <c r="O14" s="12">
        <v>7028.367197999999</v>
      </c>
      <c r="P14" s="12">
        <v>6992.258146000001</v>
      </c>
      <c r="Q14" s="12">
        <v>3854.5196659999997</v>
      </c>
      <c r="R14" s="12">
        <v>5785.0286680000008</v>
      </c>
      <c r="S14" s="12">
        <v>5785.0286680000008</v>
      </c>
      <c r="T14" s="12">
        <v>6315.7974339999973</v>
      </c>
      <c r="U14" s="12">
        <v>7151.7202290000005</v>
      </c>
      <c r="V14" s="12">
        <v>7525.4430520000033</v>
      </c>
      <c r="W14" s="12">
        <v>7327.3120480000007</v>
      </c>
      <c r="X14" s="12">
        <v>6348.2847059999995</v>
      </c>
      <c r="Y14" s="12">
        <v>6865.3178020000005</v>
      </c>
      <c r="Z14" s="12">
        <v>6299.3020060000008</v>
      </c>
      <c r="AA14" s="12">
        <v>6246.0193930000005</v>
      </c>
      <c r="AB14" s="12">
        <v>3804.9595289999993</v>
      </c>
      <c r="AC14" s="12">
        <v>5181.305394</v>
      </c>
      <c r="AD14" s="12">
        <v>6244.6142599999994</v>
      </c>
      <c r="AE14" s="12">
        <f t="shared" si="0"/>
        <v>147777.40163199999</v>
      </c>
    </row>
    <row r="15" spans="1:31" s="2" customFormat="1">
      <c r="A15" s="5"/>
      <c r="B15" s="8" t="s">
        <v>234</v>
      </c>
      <c r="C15" s="12">
        <v>382.64582100000013</v>
      </c>
      <c r="D15" s="12">
        <v>1255.2388620000002</v>
      </c>
      <c r="E15" s="12">
        <v>1985.7405239999996</v>
      </c>
      <c r="F15" s="12">
        <v>2209.3642760000002</v>
      </c>
      <c r="G15" s="12">
        <v>2437.5553569999997</v>
      </c>
      <c r="H15" s="12">
        <v>3832.168909</v>
      </c>
      <c r="I15" s="12">
        <v>3856.1925849999998</v>
      </c>
      <c r="J15" s="12">
        <v>3924.0583740000002</v>
      </c>
      <c r="K15" s="12">
        <v>3312.010988</v>
      </c>
      <c r="L15" s="12">
        <v>4134.8629069999997</v>
      </c>
      <c r="M15" s="12">
        <v>4654.2726459999994</v>
      </c>
      <c r="N15" s="12">
        <v>4277.6868010000007</v>
      </c>
      <c r="O15" s="12">
        <v>4816.4710530000002</v>
      </c>
      <c r="P15" s="12">
        <v>4853.7625739999994</v>
      </c>
      <c r="Q15" s="12">
        <v>2352.854362</v>
      </c>
      <c r="R15" s="12">
        <v>3281.7086029999991</v>
      </c>
      <c r="S15" s="12">
        <v>3622.5740940000001</v>
      </c>
      <c r="T15" s="12">
        <v>4162.5669009999983</v>
      </c>
      <c r="U15" s="12">
        <v>4657.7765219999992</v>
      </c>
      <c r="V15" s="12">
        <v>4654.8694639999994</v>
      </c>
      <c r="W15" s="12">
        <v>3878.833482</v>
      </c>
      <c r="X15" s="12">
        <v>4571.2703200000005</v>
      </c>
      <c r="Y15" s="12">
        <v>4047.5987829999999</v>
      </c>
      <c r="Z15" s="12">
        <v>3834.839806</v>
      </c>
      <c r="AA15" s="12">
        <v>3790.998474</v>
      </c>
      <c r="AB15" s="12">
        <v>2372.1363920000003</v>
      </c>
      <c r="AC15" s="12">
        <v>2926.4790669999998</v>
      </c>
      <c r="AD15" s="12">
        <v>3694.34719</v>
      </c>
      <c r="AE15" s="12">
        <f t="shared" si="0"/>
        <v>97780.885137000005</v>
      </c>
    </row>
    <row r="16" spans="1:31" s="2" customFormat="1">
      <c r="A16" s="7"/>
      <c r="B16" s="8" t="s">
        <v>9</v>
      </c>
      <c r="C16" s="12">
        <f>SUM(C17:C22)</f>
        <v>244.83997200000002</v>
      </c>
      <c r="D16" s="12">
        <f t="shared" ref="D16:AD16" si="1">SUM(D17:D22)</f>
        <v>211.44771699999998</v>
      </c>
      <c r="E16" s="12">
        <f t="shared" si="1"/>
        <v>209.87519199999997</v>
      </c>
      <c r="F16" s="12">
        <f t="shared" si="1"/>
        <v>251.64985500000003</v>
      </c>
      <c r="G16" s="12">
        <f t="shared" si="1"/>
        <v>178.04175500000002</v>
      </c>
      <c r="H16" s="12">
        <f t="shared" si="1"/>
        <v>173.74095099999997</v>
      </c>
      <c r="I16" s="12">
        <f t="shared" si="1"/>
        <v>164.98988499999999</v>
      </c>
      <c r="J16" s="12">
        <f t="shared" si="1"/>
        <v>158.07575000000003</v>
      </c>
      <c r="K16" s="12">
        <f t="shared" si="1"/>
        <v>187.267122</v>
      </c>
      <c r="L16" s="12">
        <f t="shared" si="1"/>
        <v>206.23839699999999</v>
      </c>
      <c r="M16" s="12">
        <f t="shared" si="1"/>
        <v>220.86022499999996</v>
      </c>
      <c r="N16" s="12">
        <f t="shared" si="1"/>
        <v>252.14973299999997</v>
      </c>
      <c r="O16" s="12">
        <f t="shared" si="1"/>
        <v>329.74352199999998</v>
      </c>
      <c r="P16" s="12">
        <f t="shared" si="1"/>
        <v>389.06975700000004</v>
      </c>
      <c r="Q16" s="12">
        <f t="shared" si="1"/>
        <v>321.64004599999998</v>
      </c>
      <c r="R16" s="12">
        <f t="shared" si="1"/>
        <v>414.100773</v>
      </c>
      <c r="S16" s="12">
        <f t="shared" si="1"/>
        <v>462.43080400000008</v>
      </c>
      <c r="T16" s="12">
        <f t="shared" si="1"/>
        <v>553.85615899999993</v>
      </c>
      <c r="U16" s="12">
        <f t="shared" si="1"/>
        <v>498.89013199999999</v>
      </c>
      <c r="V16" s="12">
        <f t="shared" si="1"/>
        <v>522.03664900000001</v>
      </c>
      <c r="W16" s="12">
        <f t="shared" si="1"/>
        <v>543.75970600000005</v>
      </c>
      <c r="X16" s="12">
        <f t="shared" si="1"/>
        <v>565.44773200000009</v>
      </c>
      <c r="Y16" s="12">
        <f t="shared" si="1"/>
        <v>564.33367100000009</v>
      </c>
      <c r="Z16" s="12">
        <f t="shared" si="1"/>
        <v>523.96614799999998</v>
      </c>
      <c r="AA16" s="12">
        <f t="shared" si="1"/>
        <v>446.68974699999995</v>
      </c>
      <c r="AB16" s="12">
        <f t="shared" si="1"/>
        <v>333.51429199999995</v>
      </c>
      <c r="AC16" s="12">
        <f t="shared" si="1"/>
        <v>589.91620699999999</v>
      </c>
      <c r="AD16" s="12">
        <f t="shared" si="1"/>
        <v>659.64406500000007</v>
      </c>
      <c r="AE16" s="12">
        <f t="shared" si="0"/>
        <v>10178.215963999999</v>
      </c>
    </row>
    <row r="17" spans="1:31" s="2" customFormat="1">
      <c r="A17" s="7"/>
      <c r="B17" s="8" t="s">
        <v>197</v>
      </c>
      <c r="C17" s="12">
        <v>56.887876999999996</v>
      </c>
      <c r="D17" s="12">
        <v>53.453080999999997</v>
      </c>
      <c r="E17" s="12">
        <v>57.82059000000001</v>
      </c>
      <c r="F17" s="12">
        <v>70.831463000000014</v>
      </c>
      <c r="G17" s="12">
        <v>52.929019000000004</v>
      </c>
      <c r="H17" s="12">
        <v>45.269320999999991</v>
      </c>
      <c r="I17" s="12">
        <v>58.050342999999991</v>
      </c>
      <c r="J17" s="12">
        <v>42.575033000000005</v>
      </c>
      <c r="K17" s="12">
        <v>40.375238999999993</v>
      </c>
      <c r="L17" s="12">
        <v>45.743960000000001</v>
      </c>
      <c r="M17" s="12">
        <v>47.091594999999998</v>
      </c>
      <c r="N17" s="12">
        <v>57.296002999999999</v>
      </c>
      <c r="O17" s="12">
        <v>85.345098000000021</v>
      </c>
      <c r="P17" s="12">
        <v>96.213100999999995</v>
      </c>
      <c r="Q17" s="12">
        <v>46.427106000000002</v>
      </c>
      <c r="R17" s="12">
        <v>76.048848000000007</v>
      </c>
      <c r="S17" s="12">
        <v>105.14296700000001</v>
      </c>
      <c r="T17" s="12">
        <v>115.15434000000002</v>
      </c>
      <c r="U17" s="12">
        <v>88.503727999999981</v>
      </c>
      <c r="V17" s="12">
        <v>108.08936399999997</v>
      </c>
      <c r="W17" s="12">
        <v>118.565332</v>
      </c>
      <c r="X17" s="12">
        <v>113.05916399999998</v>
      </c>
      <c r="Y17" s="12">
        <v>106.373744</v>
      </c>
      <c r="Z17" s="12">
        <v>89.678633000000005</v>
      </c>
      <c r="AA17" s="12">
        <v>60.723653999999996</v>
      </c>
      <c r="AB17" s="12">
        <v>50.225007999999995</v>
      </c>
      <c r="AC17" s="12">
        <v>73.701820999999981</v>
      </c>
      <c r="AD17" s="12">
        <v>78.81464600000001</v>
      </c>
      <c r="AE17" s="12">
        <f t="shared" si="0"/>
        <v>2040.3900779999994</v>
      </c>
    </row>
    <row r="18" spans="1:31" s="2" customFormat="1">
      <c r="A18" s="7"/>
      <c r="B18" s="8" t="s">
        <v>198</v>
      </c>
      <c r="C18" s="12">
        <v>32.562885000000001</v>
      </c>
      <c r="D18" s="12">
        <v>24.167690999999998</v>
      </c>
      <c r="E18" s="12">
        <v>16.896661999999999</v>
      </c>
      <c r="F18" s="12">
        <v>16.176067</v>
      </c>
      <c r="G18" s="12">
        <v>12.150857000000002</v>
      </c>
      <c r="H18" s="12">
        <v>17.368584999999999</v>
      </c>
      <c r="I18" s="12">
        <v>15.428258</v>
      </c>
      <c r="J18" s="12">
        <v>18.263146000000003</v>
      </c>
      <c r="K18" s="12">
        <v>24.670779999999997</v>
      </c>
      <c r="L18" s="12">
        <v>30.510979999999996</v>
      </c>
      <c r="M18" s="12">
        <v>22.981782000000003</v>
      </c>
      <c r="N18" s="12">
        <v>28.520375999999999</v>
      </c>
      <c r="O18" s="12">
        <v>26.462214000000003</v>
      </c>
      <c r="P18" s="12">
        <v>20.589746000000002</v>
      </c>
      <c r="Q18" s="12">
        <v>30.887948999999999</v>
      </c>
      <c r="R18" s="12">
        <v>24.258796000000004</v>
      </c>
      <c r="S18" s="12">
        <v>27.810010000000005</v>
      </c>
      <c r="T18" s="12">
        <v>47.093371999999995</v>
      </c>
      <c r="U18" s="12">
        <v>55.993467000000003</v>
      </c>
      <c r="V18" s="12">
        <v>50.179794000000001</v>
      </c>
      <c r="W18" s="12">
        <v>55.267272000000006</v>
      </c>
      <c r="X18" s="12">
        <v>58.943699000000002</v>
      </c>
      <c r="Y18" s="12">
        <v>53.545805000000001</v>
      </c>
      <c r="Z18" s="12">
        <v>42.762391000000008</v>
      </c>
      <c r="AA18" s="12">
        <v>49.458313999999994</v>
      </c>
      <c r="AB18" s="12">
        <v>42.129128000000001</v>
      </c>
      <c r="AC18" s="12">
        <v>101.60329</v>
      </c>
      <c r="AD18" s="12">
        <v>113.27723700000003</v>
      </c>
      <c r="AE18" s="12">
        <f t="shared" si="0"/>
        <v>1059.9605530000001</v>
      </c>
    </row>
    <row r="19" spans="1:31" s="2" customFormat="1">
      <c r="A19" s="7"/>
      <c r="B19" s="8" t="s">
        <v>199</v>
      </c>
      <c r="C19" s="13">
        <v>77.867742000000007</v>
      </c>
      <c r="D19" s="13">
        <v>57.529979000000004</v>
      </c>
      <c r="E19" s="13">
        <v>61.564991999999997</v>
      </c>
      <c r="F19" s="13">
        <v>78.184891000000022</v>
      </c>
      <c r="G19" s="13">
        <v>51.344935999999997</v>
      </c>
      <c r="H19" s="13">
        <v>44.508176999999996</v>
      </c>
      <c r="I19" s="13">
        <v>38.334678999999994</v>
      </c>
      <c r="J19" s="13">
        <v>44.029519999999998</v>
      </c>
      <c r="K19" s="13">
        <v>57.814351000000009</v>
      </c>
      <c r="L19" s="13">
        <v>64.888721000000004</v>
      </c>
      <c r="M19" s="13">
        <v>65.078018999999998</v>
      </c>
      <c r="N19" s="13">
        <v>71.153688000000002</v>
      </c>
      <c r="O19" s="13">
        <v>63.452075999999991</v>
      </c>
      <c r="P19" s="13">
        <v>78.376559999999998</v>
      </c>
      <c r="Q19" s="13">
        <v>83.301818000000011</v>
      </c>
      <c r="R19" s="13">
        <v>107.00052999999998</v>
      </c>
      <c r="S19" s="13">
        <v>123.39764800000002</v>
      </c>
      <c r="T19" s="13">
        <v>135.46469599999995</v>
      </c>
      <c r="U19" s="13">
        <v>118.76082399999999</v>
      </c>
      <c r="V19" s="13">
        <v>118.70344900000002</v>
      </c>
      <c r="W19" s="13">
        <v>139.22591300000002</v>
      </c>
      <c r="X19" s="13">
        <v>156.35576100000006</v>
      </c>
      <c r="Y19" s="13">
        <v>171.44669000000002</v>
      </c>
      <c r="Z19" s="13">
        <v>161.11167799999996</v>
      </c>
      <c r="AA19" s="13">
        <v>149.68740999999997</v>
      </c>
      <c r="AB19" s="13">
        <v>133.35474599999998</v>
      </c>
      <c r="AC19" s="13">
        <v>213.81809899999999</v>
      </c>
      <c r="AD19" s="13">
        <v>217.36524299999996</v>
      </c>
      <c r="AE19" s="12">
        <f t="shared" si="0"/>
        <v>2883.1228360000005</v>
      </c>
    </row>
    <row r="20" spans="1:31" s="2" customFormat="1">
      <c r="A20" s="7"/>
      <c r="B20" s="8" t="s">
        <v>200</v>
      </c>
      <c r="C20" s="13">
        <v>25.462290000000003</v>
      </c>
      <c r="D20" s="13">
        <v>29.921799000000007</v>
      </c>
      <c r="E20" s="13">
        <v>31.996131999999999</v>
      </c>
      <c r="F20" s="13">
        <v>38.079517999999993</v>
      </c>
      <c r="G20" s="13">
        <v>26.786514000000004</v>
      </c>
      <c r="H20" s="13">
        <v>29.615385999999997</v>
      </c>
      <c r="I20" s="13">
        <v>20.872356</v>
      </c>
      <c r="J20" s="12">
        <v>22.805913000000004</v>
      </c>
      <c r="K20" s="12">
        <v>28.589663999999999</v>
      </c>
      <c r="L20" s="12">
        <v>26.147777000000001</v>
      </c>
      <c r="M20" s="12">
        <v>24.886015</v>
      </c>
      <c r="N20" s="12">
        <v>34.534131000000002</v>
      </c>
      <c r="O20" s="12">
        <v>52.644331999999999</v>
      </c>
      <c r="P20" s="12">
        <v>54.416437000000002</v>
      </c>
      <c r="Q20" s="12">
        <v>52.850074000000021</v>
      </c>
      <c r="R20" s="12">
        <v>57.522297999999999</v>
      </c>
      <c r="S20" s="12">
        <v>57.555779999999999</v>
      </c>
      <c r="T20" s="12">
        <v>73.491952999999995</v>
      </c>
      <c r="U20" s="12">
        <v>57.810685999999997</v>
      </c>
      <c r="V20" s="12">
        <v>49.033177000000002</v>
      </c>
      <c r="W20" s="12">
        <v>49.765441000000003</v>
      </c>
      <c r="X20" s="12">
        <v>62.208330000000004</v>
      </c>
      <c r="Y20" s="12">
        <v>74.886410000000012</v>
      </c>
      <c r="Z20" s="12">
        <v>72.197564999999997</v>
      </c>
      <c r="AA20" s="12">
        <v>70.845875000000007</v>
      </c>
      <c r="AB20" s="12">
        <v>52.608436999999995</v>
      </c>
      <c r="AC20" s="12">
        <v>115.111715</v>
      </c>
      <c r="AD20" s="12">
        <v>123.80845700000002</v>
      </c>
      <c r="AE20" s="12">
        <f t="shared" si="0"/>
        <v>1416.4544620000004</v>
      </c>
    </row>
    <row r="21" spans="1:31" s="2" customFormat="1">
      <c r="A21" s="7"/>
      <c r="B21" s="8" t="s">
        <v>201</v>
      </c>
      <c r="C21" s="13">
        <v>6.9226859999999997</v>
      </c>
      <c r="D21" s="13">
        <v>10.400155</v>
      </c>
      <c r="E21" s="13">
        <v>10.410437999999999</v>
      </c>
      <c r="F21" s="13">
        <v>10.082246000000001</v>
      </c>
      <c r="G21" s="13">
        <v>6.7181050000000004</v>
      </c>
      <c r="H21" s="13">
        <v>6.8498200000000002</v>
      </c>
      <c r="I21" s="13">
        <v>6.9115729999999997</v>
      </c>
      <c r="J21" s="14">
        <v>4.3592320000000004</v>
      </c>
      <c r="K21" s="14">
        <v>3.379184</v>
      </c>
      <c r="L21" s="14">
        <v>5.8280680000000009</v>
      </c>
      <c r="M21" s="14">
        <v>7.5101790000000017</v>
      </c>
      <c r="N21" s="14">
        <v>6.4366150000000015</v>
      </c>
      <c r="O21" s="14">
        <v>8.083933</v>
      </c>
      <c r="P21" s="14">
        <v>9.4450769999999995</v>
      </c>
      <c r="Q21" s="14">
        <v>7.7859089999999984</v>
      </c>
      <c r="R21" s="14">
        <v>10.070870000000001</v>
      </c>
      <c r="S21" s="14">
        <v>14.546935999999997</v>
      </c>
      <c r="T21" s="12">
        <v>15.778065000000002</v>
      </c>
      <c r="U21" s="12">
        <v>17.431193</v>
      </c>
      <c r="V21" s="12">
        <v>22.401177000000001</v>
      </c>
      <c r="W21" s="12">
        <v>22.849598000000004</v>
      </c>
      <c r="X21" s="12">
        <v>24.601078999999999</v>
      </c>
      <c r="Y21" s="12">
        <v>19.525986</v>
      </c>
      <c r="Z21" s="12">
        <v>7.5222430000000005</v>
      </c>
      <c r="AA21" s="12">
        <v>3.9747789999999998</v>
      </c>
      <c r="AB21" s="12">
        <v>4.306152</v>
      </c>
      <c r="AC21" s="12">
        <v>10.724944000000001</v>
      </c>
      <c r="AD21" s="12">
        <v>14.744981000000001</v>
      </c>
      <c r="AE21" s="12">
        <f t="shared" si="0"/>
        <v>299.601223</v>
      </c>
    </row>
    <row r="22" spans="1:31" s="2" customFormat="1">
      <c r="A22" s="7"/>
      <c r="B22" s="8" t="s">
        <v>207</v>
      </c>
      <c r="C22" s="13">
        <v>45.136492000000004</v>
      </c>
      <c r="D22" s="13">
        <v>35.975012</v>
      </c>
      <c r="E22" s="13">
        <v>31.186378000000001</v>
      </c>
      <c r="F22" s="13">
        <v>38.295670000000001</v>
      </c>
      <c r="G22" s="13">
        <v>28.112324000000005</v>
      </c>
      <c r="H22" s="13">
        <v>30.129661999999989</v>
      </c>
      <c r="I22" s="13">
        <v>25.392676000000005</v>
      </c>
      <c r="J22" s="14">
        <v>26.042906000000002</v>
      </c>
      <c r="K22" s="14">
        <v>32.437903999999996</v>
      </c>
      <c r="L22" s="14">
        <v>33.118890999999998</v>
      </c>
      <c r="M22" s="14">
        <v>53.312635</v>
      </c>
      <c r="N22" s="14">
        <v>54.208919999999985</v>
      </c>
      <c r="O22" s="14">
        <v>93.75586899999999</v>
      </c>
      <c r="P22" s="14">
        <v>130.02883600000001</v>
      </c>
      <c r="Q22" s="14">
        <v>100.38718999999998</v>
      </c>
      <c r="R22" s="14">
        <v>139.19943100000003</v>
      </c>
      <c r="S22" s="14">
        <v>133.97746299999997</v>
      </c>
      <c r="T22" s="12">
        <v>166.87373299999999</v>
      </c>
      <c r="U22" s="12">
        <v>160.39023400000002</v>
      </c>
      <c r="V22" s="12">
        <v>173.62968800000002</v>
      </c>
      <c r="W22" s="12">
        <v>158.08614999999998</v>
      </c>
      <c r="X22" s="12">
        <v>150.27969900000002</v>
      </c>
      <c r="Y22" s="12">
        <v>138.55503600000003</v>
      </c>
      <c r="Z22" s="12">
        <v>150.69363799999999</v>
      </c>
      <c r="AA22" s="12">
        <v>111.99971499999999</v>
      </c>
      <c r="AB22" s="12">
        <v>50.890820999999995</v>
      </c>
      <c r="AC22" s="12">
        <v>74.956338000000002</v>
      </c>
      <c r="AD22" s="12">
        <v>111.63350100000002</v>
      </c>
      <c r="AE22" s="12">
        <f t="shared" si="0"/>
        <v>2478.6868119999999</v>
      </c>
    </row>
    <row r="23" spans="1:31" s="2" customFormat="1">
      <c r="A23" s="7"/>
      <c r="B23" s="8" t="s">
        <v>10</v>
      </c>
      <c r="C23" s="13">
        <f>SUM(C9:C14)</f>
        <v>17536.920687999998</v>
      </c>
      <c r="D23" s="13">
        <f t="shared" ref="D23:AD23" si="2">SUM(D9:D14)</f>
        <v>18863.823802999999</v>
      </c>
      <c r="E23" s="13">
        <f t="shared" si="2"/>
        <v>20734.881609999997</v>
      </c>
      <c r="F23" s="13">
        <f t="shared" si="2"/>
        <v>19783.904780000001</v>
      </c>
      <c r="G23" s="13">
        <f t="shared" si="2"/>
        <v>20042.964805</v>
      </c>
      <c r="H23" s="13">
        <f t="shared" si="2"/>
        <v>21360.881996999997</v>
      </c>
      <c r="I23" s="13">
        <f t="shared" si="2"/>
        <v>20139.205366000002</v>
      </c>
      <c r="J23" s="13">
        <f t="shared" si="2"/>
        <v>23684.830240000003</v>
      </c>
      <c r="K23" s="13">
        <f t="shared" si="2"/>
        <v>26072.633477999996</v>
      </c>
      <c r="L23" s="13">
        <f t="shared" si="2"/>
        <v>27989.394024000001</v>
      </c>
      <c r="M23" s="13">
        <f t="shared" si="2"/>
        <v>31333.542348000006</v>
      </c>
      <c r="N23" s="13">
        <f t="shared" si="2"/>
        <v>35400.086428999995</v>
      </c>
      <c r="O23" s="13">
        <f t="shared" si="2"/>
        <v>41609.085615999989</v>
      </c>
      <c r="P23" s="13">
        <f t="shared" si="2"/>
        <v>40677.35916700001</v>
      </c>
      <c r="Q23" s="13">
        <f t="shared" si="2"/>
        <v>25954.961018999995</v>
      </c>
      <c r="R23" s="13">
        <f t="shared" si="2"/>
        <v>36049.099285999997</v>
      </c>
      <c r="S23" s="13">
        <f t="shared" si="2"/>
        <v>41710.799189000005</v>
      </c>
      <c r="T23" s="13">
        <f t="shared" si="2"/>
        <v>44751.546409999995</v>
      </c>
      <c r="U23" s="13">
        <f t="shared" si="2"/>
        <v>48246.602986000005</v>
      </c>
      <c r="V23" s="13">
        <f t="shared" si="2"/>
        <v>53030.705433000003</v>
      </c>
      <c r="W23" s="13">
        <f t="shared" si="2"/>
        <v>50076.749625000004</v>
      </c>
      <c r="X23" s="13">
        <f t="shared" si="2"/>
        <v>50142.647160999994</v>
      </c>
      <c r="Y23" s="13">
        <f t="shared" si="2"/>
        <v>51173.466372999996</v>
      </c>
      <c r="Z23" s="13">
        <f t="shared" si="2"/>
        <v>47391.261674000001</v>
      </c>
      <c r="AA23" s="13">
        <f t="shared" si="2"/>
        <v>49969.851074999999</v>
      </c>
      <c r="AB23" s="13">
        <f t="shared" si="2"/>
        <v>37802.838724999994</v>
      </c>
      <c r="AC23" s="13">
        <f t="shared" si="2"/>
        <v>43738.632320000004</v>
      </c>
      <c r="AD23" s="13">
        <f t="shared" si="2"/>
        <v>43411.111548000001</v>
      </c>
      <c r="AE23" s="12">
        <f t="shared" si="0"/>
        <v>988679.78717499995</v>
      </c>
    </row>
    <row r="24" spans="1:31" s="2" customFormat="1">
      <c r="A24" s="7"/>
      <c r="B24" s="8" t="s">
        <v>11</v>
      </c>
      <c r="C24" s="13">
        <f>C25-C23</f>
        <v>4985.111324999998</v>
      </c>
      <c r="D24" s="13">
        <f t="shared" ref="D24:AD24" si="3">D25-D23</f>
        <v>4976.0064629999979</v>
      </c>
      <c r="E24" s="13">
        <f t="shared" si="3"/>
        <v>4637.2484640000002</v>
      </c>
      <c r="F24" s="13">
        <f t="shared" si="3"/>
        <v>4381.1147729999939</v>
      </c>
      <c r="G24" s="13">
        <f t="shared" si="3"/>
        <v>3542.4923619999972</v>
      </c>
      <c r="H24" s="13">
        <f t="shared" si="3"/>
        <v>3086.9083890000002</v>
      </c>
      <c r="I24" s="13">
        <f t="shared" si="3"/>
        <v>3793.8131539999995</v>
      </c>
      <c r="J24" s="13">
        <f t="shared" si="3"/>
        <v>3834.8167990000038</v>
      </c>
      <c r="K24" s="13">
        <f t="shared" si="3"/>
        <v>4501.1484160000073</v>
      </c>
      <c r="L24" s="13">
        <f t="shared" si="3"/>
        <v>6418.2312020000027</v>
      </c>
      <c r="M24" s="13">
        <f t="shared" si="3"/>
        <v>9806.6289869999928</v>
      </c>
      <c r="N24" s="13">
        <f t="shared" si="3"/>
        <v>10409.328539000009</v>
      </c>
      <c r="O24" s="13">
        <f t="shared" si="3"/>
        <v>15150.052679000015</v>
      </c>
      <c r="P24" s="13">
        <f t="shared" si="3"/>
        <v>19690.496950000001</v>
      </c>
      <c r="Q24" s="13">
        <f t="shared" si="3"/>
        <v>10335.731327999994</v>
      </c>
      <c r="R24" s="13">
        <f t="shared" si="3"/>
        <v>14565.408055000007</v>
      </c>
      <c r="S24" s="13">
        <f t="shared" si="3"/>
        <v>19338.414284999999</v>
      </c>
      <c r="T24" s="13">
        <f t="shared" si="3"/>
        <v>23229.632253999996</v>
      </c>
      <c r="U24" s="13">
        <f t="shared" si="3"/>
        <v>23306.602812999983</v>
      </c>
      <c r="V24" s="13">
        <f t="shared" si="3"/>
        <v>22327.511053999995</v>
      </c>
      <c r="W24" s="13">
        <f t="shared" si="3"/>
        <v>18011.882889000008</v>
      </c>
      <c r="X24" s="13">
        <f t="shared" si="3"/>
        <v>17054.648122999999</v>
      </c>
      <c r="Y24" s="13">
        <f t="shared" si="3"/>
        <v>13305.100938999996</v>
      </c>
      <c r="Z24" s="13">
        <f t="shared" si="3"/>
        <v>15344.439831000003</v>
      </c>
      <c r="AA24" s="13">
        <f t="shared" si="3"/>
        <v>15503.149755000006</v>
      </c>
      <c r="AB24" s="13">
        <f t="shared" si="3"/>
        <v>11224.442748000009</v>
      </c>
      <c r="AC24" s="13">
        <f t="shared" si="3"/>
        <v>14263.693814999991</v>
      </c>
      <c r="AD24" s="13">
        <f t="shared" si="3"/>
        <v>15590.928800000009</v>
      </c>
      <c r="AE24" s="12">
        <f t="shared" si="0"/>
        <v>332614.98519100004</v>
      </c>
    </row>
    <row r="25" spans="1:31" s="2" customFormat="1">
      <c r="A25" s="7"/>
      <c r="B25" s="8" t="s">
        <v>12</v>
      </c>
      <c r="C25" s="13">
        <v>22522.032012999996</v>
      </c>
      <c r="D25" s="13">
        <v>23839.830265999997</v>
      </c>
      <c r="E25" s="13">
        <v>25372.130073999997</v>
      </c>
      <c r="F25" s="13">
        <v>24165.019552999995</v>
      </c>
      <c r="G25" s="13">
        <v>23585.457166999997</v>
      </c>
      <c r="H25" s="13">
        <v>24447.790385999997</v>
      </c>
      <c r="I25" s="13">
        <v>23933.018520000001</v>
      </c>
      <c r="J25" s="14">
        <v>27519.647039000007</v>
      </c>
      <c r="K25" s="14">
        <v>30573.781894000003</v>
      </c>
      <c r="L25" s="14">
        <v>34407.625226000004</v>
      </c>
      <c r="M25" s="14">
        <v>41140.171334999999</v>
      </c>
      <c r="N25" s="14">
        <v>45809.414968000005</v>
      </c>
      <c r="O25" s="14">
        <v>56759.138295000004</v>
      </c>
      <c r="P25" s="14">
        <v>60367.85611700001</v>
      </c>
      <c r="Q25" s="14">
        <v>36290.692346999989</v>
      </c>
      <c r="R25" s="14">
        <v>50614.507341000004</v>
      </c>
      <c r="S25" s="14">
        <v>61049.213474000004</v>
      </c>
      <c r="T25" s="12">
        <v>67981.178663999992</v>
      </c>
      <c r="U25" s="12">
        <v>71553.205798999988</v>
      </c>
      <c r="V25" s="12">
        <v>75358.216486999998</v>
      </c>
      <c r="W25" s="12">
        <v>68088.632514000012</v>
      </c>
      <c r="X25" s="12">
        <v>67197.295283999993</v>
      </c>
      <c r="Y25" s="12">
        <v>64478.567311999992</v>
      </c>
      <c r="Z25" s="12">
        <v>62735.701505000005</v>
      </c>
      <c r="AA25" s="12">
        <v>65473.000830000004</v>
      </c>
      <c r="AB25" s="12">
        <v>49027.281473000003</v>
      </c>
      <c r="AC25" s="12">
        <v>58002.326134999996</v>
      </c>
      <c r="AD25" s="12">
        <v>59002.04034800001</v>
      </c>
      <c r="AE25" s="12">
        <f t="shared" si="0"/>
        <v>1321294.7723659999</v>
      </c>
    </row>
    <row r="26" spans="1:31" s="2" customFormat="1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31" s="2" customFormat="1">
      <c r="A27" s="5"/>
      <c r="B27" s="98" t="s">
        <v>25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31" s="2" customFormat="1">
      <c r="A29" s="7">
        <v>1</v>
      </c>
      <c r="B29" s="8" t="s">
        <v>3</v>
      </c>
      <c r="C29" s="9">
        <f>C9/C$25*100</f>
        <v>50.634078902905259</v>
      </c>
      <c r="D29" s="9">
        <f t="shared" ref="D29:AE38" si="4">D9/D$25*100</f>
        <v>50.900837449779523</v>
      </c>
      <c r="E29" s="9">
        <f t="shared" si="4"/>
        <v>56.338142214744181</v>
      </c>
      <c r="F29" s="9">
        <f t="shared" si="4"/>
        <v>57.200698996678369</v>
      </c>
      <c r="G29" s="9">
        <f t="shared" si="4"/>
        <v>63.100148165976833</v>
      </c>
      <c r="H29" s="9">
        <f t="shared" si="4"/>
        <v>60.23855556874129</v>
      </c>
      <c r="I29" s="9">
        <f t="shared" si="4"/>
        <v>54.787826809403228</v>
      </c>
      <c r="J29" s="9">
        <f t="shared" si="4"/>
        <v>57.243314780437075</v>
      </c>
      <c r="K29" s="9">
        <f t="shared" si="4"/>
        <v>57.547866639464928</v>
      </c>
      <c r="L29" s="9">
        <f t="shared" si="4"/>
        <v>53.636806712991138</v>
      </c>
      <c r="M29" s="9">
        <f t="shared" si="4"/>
        <v>50.268138626846593</v>
      </c>
      <c r="N29" s="9">
        <f t="shared" si="4"/>
        <v>50.414417560522459</v>
      </c>
      <c r="O29" s="9">
        <f t="shared" si="4"/>
        <v>45.335117314962382</v>
      </c>
      <c r="P29" s="9">
        <f t="shared" si="4"/>
        <v>38.570159258054346</v>
      </c>
      <c r="Q29" s="9">
        <f t="shared" si="4"/>
        <v>43.858546003506483</v>
      </c>
      <c r="R29" s="9">
        <f t="shared" si="4"/>
        <v>43.559307045038999</v>
      </c>
      <c r="S29" s="9">
        <f t="shared" si="4"/>
        <v>39.245190782357504</v>
      </c>
      <c r="T29" s="9">
        <f t="shared" si="4"/>
        <v>36.938287081064964</v>
      </c>
      <c r="U29" s="9">
        <f t="shared" si="4"/>
        <v>36.571072612047402</v>
      </c>
      <c r="V29" s="9">
        <f t="shared" si="4"/>
        <v>36.017690566870442</v>
      </c>
      <c r="W29" s="9">
        <f t="shared" si="4"/>
        <v>37.739117581362088</v>
      </c>
      <c r="X29" s="9">
        <f t="shared" si="4"/>
        <v>39.018141005807571</v>
      </c>
      <c r="Y29" s="9">
        <f t="shared" si="4"/>
        <v>43.388291730535101</v>
      </c>
      <c r="Z29" s="9">
        <f t="shared" si="4"/>
        <v>44.583046597113203</v>
      </c>
      <c r="AA29" s="9">
        <f t="shared" si="4"/>
        <v>44.715257890830351</v>
      </c>
      <c r="AB29" s="9">
        <f t="shared" si="4"/>
        <v>43.597200857998295</v>
      </c>
      <c r="AC29" s="9">
        <f t="shared" si="4"/>
        <v>42.605590914547896</v>
      </c>
      <c r="AD29" s="9">
        <f t="shared" si="4"/>
        <v>41.003120706180894</v>
      </c>
      <c r="AE29" s="9">
        <f t="shared" si="4"/>
        <v>44.405783588953369</v>
      </c>
    </row>
    <row r="30" spans="1:31" s="2" customFormat="1">
      <c r="A30" s="7">
        <v>2</v>
      </c>
      <c r="B30" s="8" t="s">
        <v>6</v>
      </c>
      <c r="C30" s="9">
        <f t="shared" ref="C30:R45" si="5">C10/C$25*100</f>
        <v>0.24670370314689422</v>
      </c>
      <c r="D30" s="9">
        <f t="shared" si="5"/>
        <v>0.10862097469263923</v>
      </c>
      <c r="E30" s="9">
        <f t="shared" si="5"/>
        <v>0.24544393717977753</v>
      </c>
      <c r="F30" s="9">
        <f t="shared" si="5"/>
        <v>0.10323612586070893</v>
      </c>
      <c r="G30" s="9">
        <f t="shared" si="5"/>
        <v>5.9678610002497398E-2</v>
      </c>
      <c r="H30" s="9">
        <f t="shared" si="5"/>
        <v>7.4804739860959646E-2</v>
      </c>
      <c r="I30" s="9">
        <f t="shared" si="5"/>
        <v>9.7304876025307963E-2</v>
      </c>
      <c r="J30" s="9">
        <f t="shared" si="5"/>
        <v>0.10239880242673338</v>
      </c>
      <c r="K30" s="9">
        <f t="shared" si="5"/>
        <v>0.22207504205858319</v>
      </c>
      <c r="L30" s="9">
        <f t="shared" si="5"/>
        <v>0.37988865590534548</v>
      </c>
      <c r="M30" s="9">
        <f t="shared" si="5"/>
        <v>0.91992066323269717</v>
      </c>
      <c r="N30" s="9">
        <f t="shared" si="5"/>
        <v>1.1328732343831927</v>
      </c>
      <c r="O30" s="9">
        <f t="shared" si="5"/>
        <v>1.2218449060934604</v>
      </c>
      <c r="P30" s="9">
        <f t="shared" si="5"/>
        <v>1.5852381011266514</v>
      </c>
      <c r="Q30" s="9">
        <f t="shared" si="5"/>
        <v>2.8130821678423912</v>
      </c>
      <c r="R30" s="9">
        <f t="shared" si="5"/>
        <v>6.7252052006889054</v>
      </c>
      <c r="S30" s="9">
        <f t="shared" si="4"/>
        <v>8.6499691240887007</v>
      </c>
      <c r="T30" s="9">
        <f t="shared" si="4"/>
        <v>8.4512491308751763</v>
      </c>
      <c r="U30" s="9">
        <f t="shared" si="4"/>
        <v>11.893022840800421</v>
      </c>
      <c r="V30" s="9">
        <f t="shared" si="4"/>
        <v>14.744963098903549</v>
      </c>
      <c r="W30" s="9">
        <f t="shared" si="4"/>
        <v>13.277814473864053</v>
      </c>
      <c r="X30" s="9">
        <f t="shared" si="4"/>
        <v>13.158275060968599</v>
      </c>
      <c r="Y30" s="9">
        <f t="shared" si="4"/>
        <v>13.235655827625257</v>
      </c>
      <c r="Z30" s="9">
        <f t="shared" si="4"/>
        <v>8.597876776065231</v>
      </c>
      <c r="AA30" s="9">
        <f t="shared" si="4"/>
        <v>8.1010214222068981</v>
      </c>
      <c r="AB30" s="9">
        <f t="shared" si="4"/>
        <v>10.46220647747886</v>
      </c>
      <c r="AC30" s="9">
        <f t="shared" si="4"/>
        <v>10.371309895397527</v>
      </c>
      <c r="AD30" s="9">
        <f t="shared" si="4"/>
        <v>8.4479876536489282</v>
      </c>
      <c r="AE30" s="9">
        <f t="shared" si="4"/>
        <v>6.9110546752171338</v>
      </c>
    </row>
    <row r="31" spans="1:31" s="2" customFormat="1">
      <c r="A31" s="5">
        <v>3</v>
      </c>
      <c r="B31" s="8" t="s">
        <v>4</v>
      </c>
      <c r="C31" s="9">
        <f t="shared" si="5"/>
        <v>13.96026581520338</v>
      </c>
      <c r="D31" s="9">
        <f t="shared" si="4"/>
        <v>11.190196210434713</v>
      </c>
      <c r="E31" s="9">
        <f t="shared" si="4"/>
        <v>6.3688595174588967</v>
      </c>
      <c r="F31" s="9">
        <f t="shared" si="4"/>
        <v>4.8071817920618445</v>
      </c>
      <c r="G31" s="9">
        <f t="shared" si="4"/>
        <v>3.4897918712028679</v>
      </c>
      <c r="H31" s="9">
        <f t="shared" si="4"/>
        <v>3.2981939073796505</v>
      </c>
      <c r="I31" s="9">
        <f t="shared" si="4"/>
        <v>2.5197542403439384</v>
      </c>
      <c r="J31" s="9">
        <f t="shared" si="4"/>
        <v>1.6957679411318409</v>
      </c>
      <c r="K31" s="9">
        <f t="shared" si="4"/>
        <v>1.5349998427642997</v>
      </c>
      <c r="L31" s="9">
        <f t="shared" si="4"/>
        <v>1.3938920307629601</v>
      </c>
      <c r="M31" s="9">
        <f t="shared" si="4"/>
        <v>1.349639092357465</v>
      </c>
      <c r="N31" s="9">
        <f t="shared" si="4"/>
        <v>1.0410734263538259</v>
      </c>
      <c r="O31" s="9">
        <f t="shared" si="4"/>
        <v>0.97019070151829567</v>
      </c>
      <c r="P31" s="9">
        <f t="shared" si="4"/>
        <v>1.0011153250642113</v>
      </c>
      <c r="Q31" s="9">
        <f t="shared" si="4"/>
        <v>0.8521516703044234</v>
      </c>
      <c r="R31" s="9">
        <f t="shared" si="4"/>
        <v>0.76705174147869026</v>
      </c>
      <c r="S31" s="9">
        <f t="shared" si="4"/>
        <v>1.0247618935605749</v>
      </c>
      <c r="T31" s="9">
        <f t="shared" si="4"/>
        <v>1.1821163501326024</v>
      </c>
      <c r="U31" s="9">
        <f t="shared" si="4"/>
        <v>0.91715014396905137</v>
      </c>
      <c r="V31" s="9">
        <f t="shared" si="4"/>
        <v>0.86119327825646597</v>
      </c>
      <c r="W31" s="9">
        <f t="shared" si="4"/>
        <v>0.83876237914247009</v>
      </c>
      <c r="X31" s="9">
        <f t="shared" si="4"/>
        <v>0.77302777411590917</v>
      </c>
      <c r="Y31" s="9">
        <f t="shared" si="4"/>
        <v>0.76494626596364612</v>
      </c>
      <c r="Z31" s="9">
        <f t="shared" si="4"/>
        <v>0.91601593225860245</v>
      </c>
      <c r="AA31" s="9">
        <f t="shared" si="4"/>
        <v>1.4456315809589571</v>
      </c>
      <c r="AB31" s="9">
        <f t="shared" si="4"/>
        <v>1.3480906265708092</v>
      </c>
      <c r="AC31" s="9">
        <f t="shared" si="4"/>
        <v>1.3133638092840607</v>
      </c>
      <c r="AD31" s="9">
        <f t="shared" si="4"/>
        <v>1.2052064993106701</v>
      </c>
      <c r="AE31" s="9">
        <f t="shared" si="4"/>
        <v>1.7479346469859915</v>
      </c>
    </row>
    <row r="32" spans="1:31" s="2" customFormat="1">
      <c r="A32" s="7">
        <v>4</v>
      </c>
      <c r="B32" s="8" t="s">
        <v>5</v>
      </c>
      <c r="C32" s="9">
        <f t="shared" si="5"/>
        <v>0.36540715754465264</v>
      </c>
      <c r="D32" s="9">
        <f t="shared" si="4"/>
        <v>0.7264626218710849</v>
      </c>
      <c r="E32" s="9">
        <f t="shared" si="4"/>
        <v>0.35350300797925827</v>
      </c>
      <c r="F32" s="9">
        <f t="shared" si="4"/>
        <v>2.7310497247997001E-2</v>
      </c>
      <c r="G32" s="9">
        <f t="shared" si="4"/>
        <v>6.725620744886196E-2</v>
      </c>
      <c r="H32" s="9">
        <f t="shared" si="4"/>
        <v>0.12359244137377316</v>
      </c>
      <c r="I32" s="9">
        <f t="shared" si="4"/>
        <v>0.14523846614229746</v>
      </c>
      <c r="J32" s="9">
        <f t="shared" si="4"/>
        <v>0.33624129288019522</v>
      </c>
      <c r="K32" s="9">
        <f t="shared" si="4"/>
        <v>0.28067814213340964</v>
      </c>
      <c r="L32" s="9">
        <f t="shared" si="4"/>
        <v>0.15709047237342166</v>
      </c>
      <c r="M32" s="9">
        <f t="shared" si="4"/>
        <v>0.28738510113937032</v>
      </c>
      <c r="N32" s="9">
        <f t="shared" si="4"/>
        <v>0.34769343837126465</v>
      </c>
      <c r="O32" s="9">
        <f t="shared" si="4"/>
        <v>0.67539107096305151</v>
      </c>
      <c r="P32" s="9">
        <f t="shared" si="4"/>
        <v>0.62109687690965287</v>
      </c>
      <c r="Q32" s="9">
        <f t="shared" si="4"/>
        <v>0.43839323724875651</v>
      </c>
      <c r="R32" s="9">
        <f t="shared" si="4"/>
        <v>0.75536651265653942</v>
      </c>
      <c r="S32" s="9">
        <f t="shared" si="4"/>
        <v>0.7063398551132003</v>
      </c>
      <c r="T32" s="9">
        <f t="shared" si="4"/>
        <v>0.91129333026416859</v>
      </c>
      <c r="U32" s="9">
        <f t="shared" si="4"/>
        <v>1.0707202667510773</v>
      </c>
      <c r="V32" s="9">
        <f t="shared" si="4"/>
        <v>1.3287892955544436</v>
      </c>
      <c r="W32" s="9">
        <f t="shared" si="4"/>
        <v>1.8945070555423023</v>
      </c>
      <c r="X32" s="9">
        <f t="shared" si="4"/>
        <v>2.35958147913363</v>
      </c>
      <c r="Y32" s="9">
        <f t="shared" si="4"/>
        <v>2.2676407912802414</v>
      </c>
      <c r="Z32" s="9">
        <f t="shared" si="4"/>
        <v>2.3945074414769629</v>
      </c>
      <c r="AA32" s="9">
        <f t="shared" si="4"/>
        <v>2.3558140140924411</v>
      </c>
      <c r="AB32" s="9">
        <f t="shared" si="4"/>
        <v>3.88017377844547</v>
      </c>
      <c r="AC32" s="9">
        <f t="shared" si="4"/>
        <v>3.3959019995431432</v>
      </c>
      <c r="AD32" s="9">
        <f t="shared" si="4"/>
        <v>4.371256552803982</v>
      </c>
      <c r="AE32" s="9">
        <f t="shared" si="4"/>
        <v>1.4299540710486043</v>
      </c>
    </row>
    <row r="33" spans="1:31" s="2" customFormat="1">
      <c r="A33" s="7">
        <v>5</v>
      </c>
      <c r="B33" s="8" t="s">
        <v>7</v>
      </c>
      <c r="C33" s="9">
        <f t="shared" si="5"/>
        <v>3.4374784946275181</v>
      </c>
      <c r="D33" s="9">
        <f t="shared" si="4"/>
        <v>5.3169746925915478</v>
      </c>
      <c r="E33" s="9">
        <f t="shared" si="4"/>
        <v>4.6473773371054818</v>
      </c>
      <c r="F33" s="9">
        <f t="shared" si="4"/>
        <v>5.5482291212694408</v>
      </c>
      <c r="G33" s="9">
        <f t="shared" si="4"/>
        <v>5.0543510882966336</v>
      </c>
      <c r="H33" s="9">
        <f t="shared" si="4"/>
        <v>4.9373430234056155</v>
      </c>
      <c r="I33" s="9">
        <f t="shared" si="4"/>
        <v>7.5099202906562565</v>
      </c>
      <c r="J33" s="9">
        <f t="shared" si="4"/>
        <v>10.20293259219806</v>
      </c>
      <c r="K33" s="9">
        <f t="shared" si="4"/>
        <v>12.906234589101896</v>
      </c>
      <c r="L33" s="9">
        <f t="shared" si="4"/>
        <v>11.686735238447813</v>
      </c>
      <c r="M33" s="9">
        <f t="shared" si="4"/>
        <v>8.9278838318187592</v>
      </c>
      <c r="N33" s="9">
        <f t="shared" si="4"/>
        <v>11.350103221427368</v>
      </c>
      <c r="O33" s="9">
        <f t="shared" si="4"/>
        <v>12.722832001901867</v>
      </c>
      <c r="P33" s="9">
        <f t="shared" si="4"/>
        <v>14.022120937331481</v>
      </c>
      <c r="Q33" s="9">
        <f t="shared" si="4"/>
        <v>12.936200370914353</v>
      </c>
      <c r="R33" s="9">
        <f t="shared" si="4"/>
        <v>7.9863426305161314</v>
      </c>
      <c r="S33" s="9">
        <f t="shared" si="4"/>
        <v>9.2209674517714326</v>
      </c>
      <c r="T33" s="9">
        <f t="shared" si="4"/>
        <v>9.0558634242393765</v>
      </c>
      <c r="U33" s="9">
        <f t="shared" si="4"/>
        <v>6.9806568933209219</v>
      </c>
      <c r="V33" s="9">
        <f t="shared" si="4"/>
        <v>7.4326336119781216</v>
      </c>
      <c r="W33" s="9">
        <f t="shared" si="4"/>
        <v>9.0347833138448319</v>
      </c>
      <c r="X33" s="9">
        <f t="shared" si="4"/>
        <v>9.8637800286259534</v>
      </c>
      <c r="Y33" s="9">
        <f t="shared" si="4"/>
        <v>9.0611035365121531</v>
      </c>
      <c r="Z33" s="9">
        <f t="shared" si="4"/>
        <v>9.0086730927039405</v>
      </c>
      <c r="AA33" s="9">
        <f t="shared" si="4"/>
        <v>10.163743983994813</v>
      </c>
      <c r="AB33" s="9">
        <f t="shared" si="4"/>
        <v>10.057146439407271</v>
      </c>
      <c r="AC33" s="9">
        <f t="shared" si="4"/>
        <v>8.7893172027866981</v>
      </c>
      <c r="AD33" s="9">
        <f t="shared" si="4"/>
        <v>7.9643133920186298</v>
      </c>
      <c r="AE33" s="9">
        <f t="shared" si="4"/>
        <v>9.1475732168052417</v>
      </c>
    </row>
    <row r="34" spans="1:31" s="2" customFormat="1">
      <c r="A34" s="5"/>
      <c r="B34" s="8" t="s">
        <v>8</v>
      </c>
      <c r="C34" s="9">
        <f t="shared" si="5"/>
        <v>9.2216895873391067</v>
      </c>
      <c r="D34" s="9">
        <f t="shared" si="4"/>
        <v>10.884249111876626</v>
      </c>
      <c r="E34" s="9">
        <f t="shared" si="4"/>
        <v>13.769736060040666</v>
      </c>
      <c r="F34" s="9">
        <f t="shared" si="4"/>
        <v>14.183357006944778</v>
      </c>
      <c r="G34" s="9">
        <f t="shared" si="4"/>
        <v>13.208957663788496</v>
      </c>
      <c r="H34" s="9">
        <f t="shared" si="4"/>
        <v>18.700977040518712</v>
      </c>
      <c r="I34" s="9">
        <f t="shared" si="4"/>
        <v>19.088159812279294</v>
      </c>
      <c r="J34" s="9">
        <f t="shared" si="4"/>
        <v>16.484511801953854</v>
      </c>
      <c r="K34" s="9">
        <f t="shared" si="4"/>
        <v>12.785896362291879</v>
      </c>
      <c r="L34" s="9">
        <f t="shared" si="4"/>
        <v>14.092072850572842</v>
      </c>
      <c r="M34" s="9">
        <f t="shared" si="4"/>
        <v>14.409920031024583</v>
      </c>
      <c r="N34" s="9">
        <f t="shared" si="4"/>
        <v>12.990718672476016</v>
      </c>
      <c r="O34" s="9">
        <f t="shared" si="4"/>
        <v>12.382794047137848</v>
      </c>
      <c r="P34" s="9">
        <f t="shared" si="4"/>
        <v>11.582750483052076</v>
      </c>
      <c r="Q34" s="9">
        <f t="shared" si="4"/>
        <v>10.621234858636248</v>
      </c>
      <c r="R34" s="9">
        <f t="shared" si="4"/>
        <v>11.429586045410089</v>
      </c>
      <c r="S34" s="9">
        <f t="shared" si="4"/>
        <v>9.4760085164139962</v>
      </c>
      <c r="T34" s="9">
        <f t="shared" si="4"/>
        <v>9.2905088704273684</v>
      </c>
      <c r="U34" s="9">
        <f t="shared" si="4"/>
        <v>9.9949682884787681</v>
      </c>
      <c r="V34" s="9">
        <f t="shared" si="4"/>
        <v>9.9862276508338184</v>
      </c>
      <c r="W34" s="9">
        <f t="shared" si="4"/>
        <v>10.761432235393183</v>
      </c>
      <c r="X34" s="9">
        <f t="shared" si="4"/>
        <v>9.4472324803697223</v>
      </c>
      <c r="Y34" s="9">
        <f t="shared" si="4"/>
        <v>10.647441604556725</v>
      </c>
      <c r="Z34" s="9">
        <f t="shared" si="4"/>
        <v>10.041016287190077</v>
      </c>
      <c r="AA34" s="9">
        <f t="shared" si="4"/>
        <v>9.5398398023908015</v>
      </c>
      <c r="AB34" s="9">
        <f t="shared" si="4"/>
        <v>7.7609025315740636</v>
      </c>
      <c r="AC34" s="9">
        <f t="shared" si="4"/>
        <v>8.932926900104917</v>
      </c>
      <c r="AD34" s="9">
        <f t="shared" si="4"/>
        <v>10.583725957896764</v>
      </c>
      <c r="AE34" s="9">
        <f t="shared" si="4"/>
        <v>11.184287164580223</v>
      </c>
    </row>
    <row r="35" spans="1:31" s="2" customFormat="1">
      <c r="A35" s="5"/>
      <c r="B35" s="8" t="s">
        <v>234</v>
      </c>
      <c r="C35" s="9">
        <f t="shared" si="5"/>
        <v>1.6989844467814104</v>
      </c>
      <c r="D35" s="9">
        <f t="shared" si="4"/>
        <v>5.2653011703283923</v>
      </c>
      <c r="E35" s="9">
        <f t="shared" si="4"/>
        <v>7.8264635969010747</v>
      </c>
      <c r="F35" s="9">
        <f t="shared" si="4"/>
        <v>9.1428201460971561</v>
      </c>
      <c r="G35" s="9">
        <f t="shared" si="4"/>
        <v>10.33499304143465</v>
      </c>
      <c r="H35" s="9">
        <f t="shared" si="4"/>
        <v>15.674909055153252</v>
      </c>
      <c r="I35" s="9">
        <f t="shared" si="4"/>
        <v>16.112437224654769</v>
      </c>
      <c r="J35" s="9">
        <f t="shared" si="4"/>
        <v>14.259115927028221</v>
      </c>
      <c r="K35" s="9">
        <f t="shared" si="4"/>
        <v>10.832846912700617</v>
      </c>
      <c r="L35" s="9">
        <f t="shared" si="4"/>
        <v>12.017286516697771</v>
      </c>
      <c r="M35" s="9">
        <f t="shared" si="4"/>
        <v>11.313206763532307</v>
      </c>
      <c r="N35" s="9">
        <f t="shared" si="4"/>
        <v>9.3380079269472507</v>
      </c>
      <c r="O35" s="9">
        <f t="shared" si="4"/>
        <v>8.4858072156889861</v>
      </c>
      <c r="P35" s="9">
        <f t="shared" si="4"/>
        <v>8.0403096717445717</v>
      </c>
      <c r="Q35" s="9">
        <f t="shared" si="4"/>
        <v>6.4833548489589541</v>
      </c>
      <c r="R35" s="9">
        <f t="shared" si="4"/>
        <v>6.4837311976395933</v>
      </c>
      <c r="S35" s="9">
        <f t="shared" si="4"/>
        <v>5.933858747488701</v>
      </c>
      <c r="T35" s="9">
        <f t="shared" si="4"/>
        <v>6.1231166961280135</v>
      </c>
      <c r="U35" s="9">
        <f t="shared" si="4"/>
        <v>6.5095287765081462</v>
      </c>
      <c r="V35" s="9">
        <f t="shared" si="4"/>
        <v>6.1769899567660396</v>
      </c>
      <c r="W35" s="9">
        <f t="shared" si="4"/>
        <v>5.6967416421565753</v>
      </c>
      <c r="X35" s="9">
        <f t="shared" si="4"/>
        <v>6.8027593978004095</v>
      </c>
      <c r="Y35" s="9">
        <f t="shared" si="4"/>
        <v>6.2774328769037462</v>
      </c>
      <c r="Z35" s="9">
        <f t="shared" si="4"/>
        <v>6.1126913607467435</v>
      </c>
      <c r="AA35" s="9">
        <f t="shared" si="4"/>
        <v>5.7901706442985406</v>
      </c>
      <c r="AB35" s="9">
        <f t="shared" si="4"/>
        <v>4.8384008264997691</v>
      </c>
      <c r="AC35" s="9">
        <f t="shared" si="4"/>
        <v>5.0454512120576691</v>
      </c>
      <c r="AD35" s="9">
        <f t="shared" si="4"/>
        <v>6.2613888743683539</v>
      </c>
      <c r="AE35" s="9">
        <f t="shared" si="4"/>
        <v>7.4003838645260762</v>
      </c>
    </row>
    <row r="36" spans="1:31" s="2" customFormat="1">
      <c r="A36" s="7"/>
      <c r="B36" s="8" t="s">
        <v>9</v>
      </c>
      <c r="C36" s="9">
        <f t="shared" si="5"/>
        <v>1.0871131515072678</v>
      </c>
      <c r="D36" s="9">
        <f t="shared" si="4"/>
        <v>0.88695143648553354</v>
      </c>
      <c r="E36" s="9">
        <f t="shared" si="4"/>
        <v>0.82718790810184617</v>
      </c>
      <c r="F36" s="9">
        <f t="shared" si="4"/>
        <v>1.0413807216173292</v>
      </c>
      <c r="G36" s="9">
        <f t="shared" si="4"/>
        <v>0.75487938919034503</v>
      </c>
      <c r="H36" s="9">
        <f t="shared" si="4"/>
        <v>0.71066116101638599</v>
      </c>
      <c r="I36" s="9">
        <f t="shared" si="4"/>
        <v>0.68938184651519663</v>
      </c>
      <c r="J36" s="9">
        <f t="shared" si="4"/>
        <v>0.57441052850706942</v>
      </c>
      <c r="K36" s="9">
        <f t="shared" si="4"/>
        <v>0.6125088569325815</v>
      </c>
      <c r="L36" s="9">
        <f t="shared" si="4"/>
        <v>0.5993973592927786</v>
      </c>
      <c r="M36" s="9">
        <f t="shared" si="4"/>
        <v>0.53684809234642916</v>
      </c>
      <c r="N36" s="9">
        <f t="shared" si="4"/>
        <v>0.5504321178869851</v>
      </c>
      <c r="O36" s="9">
        <f t="shared" si="4"/>
        <v>0.58095230460721703</v>
      </c>
      <c r="P36" s="9">
        <f t="shared" si="4"/>
        <v>0.64449821813439434</v>
      </c>
      <c r="Q36" s="9">
        <f t="shared" si="4"/>
        <v>0.88628798515217289</v>
      </c>
      <c r="R36" s="9">
        <f t="shared" si="4"/>
        <v>0.81814640654332715</v>
      </c>
      <c r="S36" s="9">
        <f t="shared" si="4"/>
        <v>0.75747217316230098</v>
      </c>
      <c r="T36" s="9">
        <f t="shared" si="4"/>
        <v>0.81471985317797846</v>
      </c>
      <c r="U36" s="9">
        <f t="shared" si="4"/>
        <v>0.69722960198517392</v>
      </c>
      <c r="V36" s="9">
        <f t="shared" si="4"/>
        <v>0.69274018592260111</v>
      </c>
      <c r="W36" s="9">
        <f t="shared" si="4"/>
        <v>0.79860570835843281</v>
      </c>
      <c r="X36" s="9">
        <f t="shared" si="4"/>
        <v>0.84147394565542277</v>
      </c>
      <c r="Y36" s="9">
        <f t="shared" si="4"/>
        <v>0.87522675289804852</v>
      </c>
      <c r="Z36" s="9">
        <f t="shared" si="4"/>
        <v>0.83519612506164476</v>
      </c>
      <c r="AA36" s="9">
        <f t="shared" si="4"/>
        <v>0.68225030369361783</v>
      </c>
      <c r="AB36" s="9">
        <f t="shared" si="4"/>
        <v>0.68026266596827489</v>
      </c>
      <c r="AC36" s="9">
        <f t="shared" si="4"/>
        <v>1.0170561187959501</v>
      </c>
      <c r="AD36" s="9">
        <f t="shared" si="4"/>
        <v>1.1180021251966077</v>
      </c>
      <c r="AE36" s="9">
        <f t="shared" si="4"/>
        <v>0.77032136786359917</v>
      </c>
    </row>
    <row r="37" spans="1:31" s="2" customFormat="1">
      <c r="A37" s="7"/>
      <c r="B37" s="8" t="s">
        <v>197</v>
      </c>
      <c r="C37" s="9">
        <f t="shared" si="5"/>
        <v>0.25258767489169542</v>
      </c>
      <c r="D37" s="9">
        <f t="shared" si="4"/>
        <v>0.22421754015687756</v>
      </c>
      <c r="E37" s="9">
        <f t="shared" si="4"/>
        <v>0.22789016858797939</v>
      </c>
      <c r="F37" s="9">
        <f t="shared" si="4"/>
        <v>0.29311568668359117</v>
      </c>
      <c r="G37" s="9">
        <f t="shared" si="4"/>
        <v>0.2244137928946171</v>
      </c>
      <c r="H37" s="9">
        <f t="shared" si="4"/>
        <v>0.18516733121993481</v>
      </c>
      <c r="I37" s="9">
        <f t="shared" si="4"/>
        <v>0.24255337015466444</v>
      </c>
      <c r="J37" s="9">
        <f t="shared" si="4"/>
        <v>0.15470777274019526</v>
      </c>
      <c r="K37" s="9">
        <f t="shared" si="4"/>
        <v>0.13205837321657446</v>
      </c>
      <c r="L37" s="9">
        <f t="shared" si="4"/>
        <v>0.13294715836835416</v>
      </c>
      <c r="M37" s="9">
        <f t="shared" si="4"/>
        <v>0.11446621020738633</v>
      </c>
      <c r="N37" s="9">
        <f t="shared" si="4"/>
        <v>0.12507473199564742</v>
      </c>
      <c r="O37" s="9">
        <f t="shared" si="4"/>
        <v>0.1503636252481976</v>
      </c>
      <c r="P37" s="9">
        <f t="shared" si="4"/>
        <v>0.15937803193396116</v>
      </c>
      <c r="Q37" s="9">
        <f t="shared" si="4"/>
        <v>0.12793116636100207</v>
      </c>
      <c r="R37" s="9">
        <f t="shared" si="4"/>
        <v>0.1502510880677822</v>
      </c>
      <c r="S37" s="9">
        <f t="shared" si="4"/>
        <v>0.17222657101844385</v>
      </c>
      <c r="T37" s="9">
        <f t="shared" si="4"/>
        <v>0.16939150256448993</v>
      </c>
      <c r="U37" s="9">
        <f t="shared" si="4"/>
        <v>0.12368939590018606</v>
      </c>
      <c r="V37" s="9">
        <f t="shared" si="4"/>
        <v>0.14343407930659613</v>
      </c>
      <c r="W37" s="9">
        <f t="shared" si="4"/>
        <v>0.17413381297622807</v>
      </c>
      <c r="X37" s="9">
        <f t="shared" si="4"/>
        <v>0.16824957540652671</v>
      </c>
      <c r="Y37" s="9">
        <f t="shared" si="4"/>
        <v>0.16497535294988319</v>
      </c>
      <c r="Z37" s="9">
        <f t="shared" si="4"/>
        <v>0.14294672865474001</v>
      </c>
      <c r="AA37" s="9">
        <f t="shared" si="4"/>
        <v>9.2746098743310024E-2</v>
      </c>
      <c r="AB37" s="9">
        <f t="shared" si="4"/>
        <v>0.10244297968603377</v>
      </c>
      <c r="AC37" s="9">
        <f t="shared" si="4"/>
        <v>0.12706700905142929</v>
      </c>
      <c r="AD37" s="9">
        <f t="shared" si="4"/>
        <v>0.13357952629289299</v>
      </c>
      <c r="AE37" s="9">
        <f t="shared" si="4"/>
        <v>0.15442353369387352</v>
      </c>
    </row>
    <row r="38" spans="1:31" s="2" customFormat="1">
      <c r="A38" s="7"/>
      <c r="B38" s="8" t="s">
        <v>198</v>
      </c>
      <c r="C38" s="9">
        <f t="shared" si="5"/>
        <v>0.14458235820464291</v>
      </c>
      <c r="D38" s="9">
        <f t="shared" si="4"/>
        <v>0.10137526454820271</v>
      </c>
      <c r="E38" s="9">
        <f t="shared" si="4"/>
        <v>6.6595362512802167E-2</v>
      </c>
      <c r="F38" s="9">
        <f t="shared" si="4"/>
        <v>6.6940012047256151E-2</v>
      </c>
      <c r="G38" s="9">
        <f t="shared" si="4"/>
        <v>5.1518428979197763E-2</v>
      </c>
      <c r="H38" s="9">
        <f t="shared" si="4"/>
        <v>7.1043577868477245E-2</v>
      </c>
      <c r="I38" s="9">
        <f t="shared" si="4"/>
        <v>6.4464321485846576E-2</v>
      </c>
      <c r="J38" s="9">
        <f t="shared" si="4"/>
        <v>6.6364027031734912E-2</v>
      </c>
      <c r="K38" s="9">
        <f t="shared" si="4"/>
        <v>8.0692601541850956E-2</v>
      </c>
      <c r="L38" s="9">
        <f t="shared" si="4"/>
        <v>8.8675053275529409E-2</v>
      </c>
      <c r="M38" s="9">
        <f t="shared" si="4"/>
        <v>5.5862144600375675E-2</v>
      </c>
      <c r="N38" s="9">
        <f t="shared" si="4"/>
        <v>6.2258764972053897E-2</v>
      </c>
      <c r="O38" s="9">
        <f t="shared" si="4"/>
        <v>4.6621944580034429E-2</v>
      </c>
      <c r="P38" s="9">
        <f t="shared" si="4"/>
        <v>3.4107134697801175E-2</v>
      </c>
      <c r="Q38" s="9">
        <f t="shared" si="4"/>
        <v>8.5112592244477772E-2</v>
      </c>
      <c r="R38" s="9">
        <f t="shared" si="4"/>
        <v>4.7928543167601471E-2</v>
      </c>
      <c r="S38" s="9">
        <f t="shared" si="4"/>
        <v>4.5553428811730544E-2</v>
      </c>
      <c r="T38" s="9">
        <f t="shared" si="4"/>
        <v>6.9274132819557438E-2</v>
      </c>
      <c r="U38" s="9">
        <f t="shared" si="4"/>
        <v>7.8254309327930288E-2</v>
      </c>
      <c r="V38" s="9">
        <f t="shared" ref="D38:AE45" si="6">V18/V$25*100</f>
        <v>6.6588351395838158E-2</v>
      </c>
      <c r="W38" s="9">
        <f t="shared" si="6"/>
        <v>8.1169601972306091E-2</v>
      </c>
      <c r="X38" s="9">
        <f t="shared" si="6"/>
        <v>8.7717368312046906E-2</v>
      </c>
      <c r="Y38" s="9">
        <f t="shared" si="6"/>
        <v>8.3044346722069132E-2</v>
      </c>
      <c r="Z38" s="9">
        <f t="shared" si="6"/>
        <v>6.8162768525975387E-2</v>
      </c>
      <c r="AA38" s="9">
        <f t="shared" si="6"/>
        <v>7.5540014010382711E-2</v>
      </c>
      <c r="AB38" s="9">
        <f t="shared" si="6"/>
        <v>8.5929969466492021E-2</v>
      </c>
      <c r="AC38" s="9">
        <f t="shared" si="6"/>
        <v>0.17517106083559317</v>
      </c>
      <c r="AD38" s="9">
        <f t="shared" si="6"/>
        <v>0.19198867756416457</v>
      </c>
      <c r="AE38" s="9">
        <f t="shared" si="6"/>
        <v>8.0221353718214067E-2</v>
      </c>
    </row>
    <row r="39" spans="1:31" s="2" customFormat="1">
      <c r="A39" s="7"/>
      <c r="B39" s="8" t="s">
        <v>199</v>
      </c>
      <c r="C39" s="9">
        <f t="shared" si="5"/>
        <v>0.34574030422767266</v>
      </c>
      <c r="D39" s="9">
        <f t="shared" si="6"/>
        <v>0.24131874412733709</v>
      </c>
      <c r="E39" s="9">
        <f t="shared" si="6"/>
        <v>0.24264810175748117</v>
      </c>
      <c r="F39" s="9">
        <f t="shared" si="6"/>
        <v>0.32354573861825681</v>
      </c>
      <c r="G39" s="9">
        <f t="shared" si="6"/>
        <v>0.21769743802905867</v>
      </c>
      <c r="H39" s="9">
        <f t="shared" si="6"/>
        <v>0.18205398646369106</v>
      </c>
      <c r="I39" s="9">
        <f t="shared" si="6"/>
        <v>0.16017486038363704</v>
      </c>
      <c r="J39" s="9">
        <f t="shared" si="6"/>
        <v>0.15999304038166878</v>
      </c>
      <c r="K39" s="9">
        <f t="shared" si="6"/>
        <v>0.18909780674318824</v>
      </c>
      <c r="L39" s="9">
        <f t="shared" si="6"/>
        <v>0.18858819977778374</v>
      </c>
      <c r="M39" s="9">
        <f t="shared" si="6"/>
        <v>0.1581860670196939</v>
      </c>
      <c r="N39" s="9">
        <f t="shared" si="6"/>
        <v>0.15532546759155108</v>
      </c>
      <c r="O39" s="9">
        <f t="shared" si="6"/>
        <v>0.11179182402349752</v>
      </c>
      <c r="P39" s="9">
        <f t="shared" si="6"/>
        <v>0.12983161079647584</v>
      </c>
      <c r="Q39" s="9">
        <f t="shared" si="6"/>
        <v>0.22954044856321473</v>
      </c>
      <c r="R39" s="9">
        <f t="shared" si="6"/>
        <v>0.21140288747476316</v>
      </c>
      <c r="S39" s="9">
        <f t="shared" si="6"/>
        <v>0.20212815362896253</v>
      </c>
      <c r="T39" s="9">
        <f t="shared" si="6"/>
        <v>0.19926794248381635</v>
      </c>
      <c r="U39" s="9">
        <f t="shared" si="6"/>
        <v>0.16597554599246167</v>
      </c>
      <c r="V39" s="9">
        <f t="shared" si="6"/>
        <v>0.1575189203429164</v>
      </c>
      <c r="W39" s="9">
        <f t="shared" si="6"/>
        <v>0.20447746982049192</v>
      </c>
      <c r="X39" s="9">
        <f t="shared" si="6"/>
        <v>0.23268162853755386</v>
      </c>
      <c r="Y39" s="9">
        <f t="shared" si="6"/>
        <v>0.26589717660816015</v>
      </c>
      <c r="Z39" s="9">
        <f t="shared" si="6"/>
        <v>0.25681019600483695</v>
      </c>
      <c r="AA39" s="9">
        <f t="shared" si="6"/>
        <v>0.22862463626596533</v>
      </c>
      <c r="AB39" s="9">
        <f t="shared" si="6"/>
        <v>0.27200110223007218</v>
      </c>
      <c r="AC39" s="9">
        <f t="shared" si="6"/>
        <v>0.36863711035026409</v>
      </c>
      <c r="AD39" s="9">
        <f t="shared" si="6"/>
        <v>0.3684029259292691</v>
      </c>
      <c r="AE39" s="9">
        <f t="shared" si="6"/>
        <v>0.21820436259179965</v>
      </c>
    </row>
    <row r="40" spans="1:31" s="2" customFormat="1">
      <c r="A40" s="7"/>
      <c r="B40" s="8" t="s">
        <v>200</v>
      </c>
      <c r="C40" s="9">
        <f t="shared" si="5"/>
        <v>0.11305502978284931</v>
      </c>
      <c r="D40" s="9">
        <f t="shared" si="6"/>
        <v>0.12551179545382091</v>
      </c>
      <c r="E40" s="9">
        <f t="shared" si="6"/>
        <v>0.12610739384781858</v>
      </c>
      <c r="F40" s="9">
        <f t="shared" si="6"/>
        <v>0.15758115947922985</v>
      </c>
      <c r="G40" s="9">
        <f t="shared" si="6"/>
        <v>0.11357216360206417</v>
      </c>
      <c r="H40" s="9">
        <f t="shared" si="6"/>
        <v>0.12113727061795826</v>
      </c>
      <c r="I40" s="9">
        <f t="shared" si="6"/>
        <v>8.7211548274020209E-2</v>
      </c>
      <c r="J40" s="9">
        <f t="shared" si="6"/>
        <v>8.2871386277884151E-2</v>
      </c>
      <c r="K40" s="9">
        <f t="shared" si="6"/>
        <v>9.3510394295089214E-2</v>
      </c>
      <c r="L40" s="9">
        <f t="shared" si="6"/>
        <v>7.5994134521790602E-2</v>
      </c>
      <c r="M40" s="9">
        <f t="shared" si="6"/>
        <v>6.0490790855866526E-2</v>
      </c>
      <c r="N40" s="9">
        <f t="shared" si="6"/>
        <v>7.5386535768081062E-2</v>
      </c>
      <c r="O40" s="9">
        <f t="shared" si="6"/>
        <v>9.2750407390588444E-2</v>
      </c>
      <c r="P40" s="9">
        <f t="shared" si="6"/>
        <v>9.0141410512466338E-2</v>
      </c>
      <c r="Q40" s="9">
        <f t="shared" si="6"/>
        <v>0.14562983118278516</v>
      </c>
      <c r="R40" s="9">
        <f t="shared" si="6"/>
        <v>0.11364784727125929</v>
      </c>
      <c r="S40" s="9">
        <f t="shared" si="6"/>
        <v>9.4277676524878062E-2</v>
      </c>
      <c r="T40" s="9">
        <f t="shared" si="6"/>
        <v>0.10810632360941733</v>
      </c>
      <c r="U40" s="9">
        <f t="shared" si="6"/>
        <v>8.0793984496510068E-2</v>
      </c>
      <c r="V40" s="9">
        <f t="shared" si="6"/>
        <v>6.5066796012162378E-2</v>
      </c>
      <c r="W40" s="9">
        <f t="shared" si="6"/>
        <v>7.3089206175153409E-2</v>
      </c>
      <c r="X40" s="9">
        <f t="shared" si="6"/>
        <v>9.2575645696876901E-2</v>
      </c>
      <c r="Y40" s="9">
        <f t="shared" si="6"/>
        <v>0.11614155388664014</v>
      </c>
      <c r="Z40" s="9">
        <f t="shared" si="6"/>
        <v>0.11508210359972763</v>
      </c>
      <c r="AA40" s="9">
        <f t="shared" si="6"/>
        <v>0.10820624395077082</v>
      </c>
      <c r="AB40" s="9">
        <f t="shared" si="6"/>
        <v>0.10730441382717126</v>
      </c>
      <c r="AC40" s="9">
        <f t="shared" si="6"/>
        <v>0.19846051472501</v>
      </c>
      <c r="AD40" s="9">
        <f t="shared" si="6"/>
        <v>0.2098375857339258</v>
      </c>
      <c r="AE40" s="9">
        <f t="shared" si="6"/>
        <v>0.10720200303703624</v>
      </c>
    </row>
    <row r="41" spans="1:31" s="2" customFormat="1">
      <c r="A41" s="7"/>
      <c r="B41" s="8" t="s">
        <v>201</v>
      </c>
      <c r="C41" s="9">
        <f t="shared" si="5"/>
        <v>3.0737395258137186E-2</v>
      </c>
      <c r="D41" s="9">
        <f t="shared" si="6"/>
        <v>4.3625121840034836E-2</v>
      </c>
      <c r="E41" s="9">
        <f t="shared" si="6"/>
        <v>4.1030997277867728E-2</v>
      </c>
      <c r="F41" s="9">
        <f t="shared" si="6"/>
        <v>4.1722482276031633E-2</v>
      </c>
      <c r="G41" s="9">
        <f t="shared" si="6"/>
        <v>2.8484099131221224E-2</v>
      </c>
      <c r="H41" s="9">
        <f t="shared" si="6"/>
        <v>2.8018155799971772E-2</v>
      </c>
      <c r="I41" s="9">
        <f t="shared" si="6"/>
        <v>2.8878818583724555E-2</v>
      </c>
      <c r="J41" s="9">
        <f t="shared" si="6"/>
        <v>1.5840435721512815E-2</v>
      </c>
      <c r="K41" s="9">
        <f t="shared" si="6"/>
        <v>1.1052554805668817E-2</v>
      </c>
      <c r="L41" s="9">
        <f t="shared" si="6"/>
        <v>1.6938303535101402E-2</v>
      </c>
      <c r="M41" s="9">
        <f t="shared" si="6"/>
        <v>1.825509898547923E-2</v>
      </c>
      <c r="N41" s="9">
        <f t="shared" si="6"/>
        <v>1.4050856149322742E-2</v>
      </c>
      <c r="O41" s="9">
        <f t="shared" si="6"/>
        <v>1.4242522425172415E-2</v>
      </c>
      <c r="P41" s="9">
        <f t="shared" si="6"/>
        <v>1.5645871176366326E-2</v>
      </c>
      <c r="Q41" s="9">
        <f t="shared" si="6"/>
        <v>2.145428619976061E-2</v>
      </c>
      <c r="R41" s="9">
        <f t="shared" si="6"/>
        <v>1.9897200484735623E-2</v>
      </c>
      <c r="S41" s="9">
        <f t="shared" si="6"/>
        <v>2.3828211982117233E-2</v>
      </c>
      <c r="T41" s="9">
        <f t="shared" si="6"/>
        <v>2.3209460780290073E-2</v>
      </c>
      <c r="U41" s="9">
        <f t="shared" si="6"/>
        <v>2.4361162865247352E-2</v>
      </c>
      <c r="V41" s="9">
        <f t="shared" si="6"/>
        <v>2.9726256862600265E-2</v>
      </c>
      <c r="W41" s="9">
        <f t="shared" si="6"/>
        <v>3.3558609060479798E-2</v>
      </c>
      <c r="X41" s="9">
        <f t="shared" si="6"/>
        <v>3.6610222027578597E-2</v>
      </c>
      <c r="Y41" s="9">
        <f t="shared" si="6"/>
        <v>3.0282909211548272E-2</v>
      </c>
      <c r="Z41" s="9">
        <f t="shared" si="6"/>
        <v>1.1990370426320143E-2</v>
      </c>
      <c r="AA41" s="9">
        <f t="shared" si="6"/>
        <v>6.0708673034866297E-3</v>
      </c>
      <c r="AB41" s="9">
        <f t="shared" si="6"/>
        <v>8.7831751437645114E-3</v>
      </c>
      <c r="AC41" s="9">
        <f t="shared" si="6"/>
        <v>1.8490541181120514E-2</v>
      </c>
      <c r="AD41" s="9">
        <f t="shared" si="6"/>
        <v>2.4990628990171543E-2</v>
      </c>
      <c r="AE41" s="9">
        <f t="shared" si="6"/>
        <v>2.2674820885237725E-2</v>
      </c>
    </row>
    <row r="42" spans="1:31" s="2" customFormat="1">
      <c r="A42" s="7"/>
      <c r="B42" s="8" t="s">
        <v>207</v>
      </c>
      <c r="C42" s="9">
        <f t="shared" si="5"/>
        <v>0.20041038914227041</v>
      </c>
      <c r="D42" s="9">
        <f t="shared" si="6"/>
        <v>0.15090297035926054</v>
      </c>
      <c r="E42" s="9">
        <f t="shared" si="6"/>
        <v>0.12291588411789728</v>
      </c>
      <c r="F42" s="9">
        <f t="shared" si="6"/>
        <v>0.1584756425129635</v>
      </c>
      <c r="G42" s="9">
        <f t="shared" si="6"/>
        <v>0.11919346655418599</v>
      </c>
      <c r="H42" s="9">
        <f t="shared" si="6"/>
        <v>0.12324083904635288</v>
      </c>
      <c r="I42" s="9">
        <f t="shared" si="6"/>
        <v>0.10609892763330384</v>
      </c>
      <c r="J42" s="9">
        <f t="shared" si="6"/>
        <v>9.4633866354073462E-2</v>
      </c>
      <c r="K42" s="9">
        <f t="shared" si="6"/>
        <v>0.10609712633020979</v>
      </c>
      <c r="L42" s="9">
        <f t="shared" si="6"/>
        <v>9.6254509814219374E-2</v>
      </c>
      <c r="M42" s="9">
        <f t="shared" si="6"/>
        <v>0.12958778067762755</v>
      </c>
      <c r="N42" s="9">
        <f t="shared" si="6"/>
        <v>0.11833576141032892</v>
      </c>
      <c r="O42" s="9">
        <f t="shared" si="6"/>
        <v>0.16518198093972664</v>
      </c>
      <c r="P42" s="9">
        <f t="shared" si="6"/>
        <v>0.21539415901732345</v>
      </c>
      <c r="Q42" s="9">
        <f t="shared" si="6"/>
        <v>0.27661966060093257</v>
      </c>
      <c r="R42" s="9">
        <f t="shared" si="6"/>
        <v>0.27501884007718536</v>
      </c>
      <c r="S42" s="9">
        <f t="shared" si="6"/>
        <v>0.21945813119616861</v>
      </c>
      <c r="T42" s="9">
        <f t="shared" si="6"/>
        <v>0.24547049092040735</v>
      </c>
      <c r="U42" s="9">
        <f t="shared" si="6"/>
        <v>0.22415520340283845</v>
      </c>
      <c r="V42" s="9">
        <f t="shared" si="6"/>
        <v>0.23040578200248779</v>
      </c>
      <c r="W42" s="9">
        <f t="shared" si="6"/>
        <v>0.23217700835377353</v>
      </c>
      <c r="X42" s="9">
        <f t="shared" si="6"/>
        <v>0.22363950567483981</v>
      </c>
      <c r="Y42" s="9">
        <f t="shared" si="6"/>
        <v>0.21488541351974769</v>
      </c>
      <c r="Z42" s="9">
        <f t="shared" si="6"/>
        <v>0.24020395785004459</v>
      </c>
      <c r="AA42" s="9">
        <f t="shared" si="6"/>
        <v>0.17106244341970234</v>
      </c>
      <c r="AB42" s="9">
        <f t="shared" si="6"/>
        <v>0.10380102561474119</v>
      </c>
      <c r="AC42" s="9">
        <f t="shared" si="6"/>
        <v>0.12922988265253305</v>
      </c>
      <c r="AD42" s="9">
        <f t="shared" si="6"/>
        <v>0.18920278068618362</v>
      </c>
      <c r="AE42" s="9">
        <f t="shared" si="6"/>
        <v>0.18759529393743801</v>
      </c>
    </row>
    <row r="43" spans="1:31" s="2" customFormat="1">
      <c r="A43" s="7"/>
      <c r="B43" s="8" t="s">
        <v>10</v>
      </c>
      <c r="C43" s="9">
        <f t="shared" si="5"/>
        <v>77.865623660766801</v>
      </c>
      <c r="D43" s="9">
        <f t="shared" si="6"/>
        <v>79.127341061246142</v>
      </c>
      <c r="E43" s="9">
        <f t="shared" si="6"/>
        <v>81.723062074508263</v>
      </c>
      <c r="F43" s="9">
        <f t="shared" si="6"/>
        <v>81.870013540063141</v>
      </c>
      <c r="G43" s="9">
        <f t="shared" si="6"/>
        <v>84.980183606716182</v>
      </c>
      <c r="H43" s="9">
        <f t="shared" si="6"/>
        <v>87.373466721279996</v>
      </c>
      <c r="I43" s="9">
        <f t="shared" si="6"/>
        <v>84.148204494850319</v>
      </c>
      <c r="J43" s="9">
        <f t="shared" si="6"/>
        <v>86.065167211027756</v>
      </c>
      <c r="K43" s="9">
        <f t="shared" si="6"/>
        <v>85.277750617815002</v>
      </c>
      <c r="L43" s="9">
        <f t="shared" si="6"/>
        <v>81.346485961053517</v>
      </c>
      <c r="M43" s="9">
        <f t="shared" si="6"/>
        <v>76.162887346419467</v>
      </c>
      <c r="N43" s="9">
        <f t="shared" si="6"/>
        <v>77.27687955353413</v>
      </c>
      <c r="O43" s="9">
        <f t="shared" si="6"/>
        <v>73.308170042576904</v>
      </c>
      <c r="P43" s="9">
        <f t="shared" si="6"/>
        <v>67.382480981538421</v>
      </c>
      <c r="Q43" s="9">
        <f t="shared" si="6"/>
        <v>71.519608308452661</v>
      </c>
      <c r="R43" s="9">
        <f t="shared" si="6"/>
        <v>71.222859175789353</v>
      </c>
      <c r="S43" s="9">
        <f t="shared" si="6"/>
        <v>68.323237623305417</v>
      </c>
      <c r="T43" s="9">
        <f t="shared" si="6"/>
        <v>65.829318187003665</v>
      </c>
      <c r="U43" s="9">
        <f t="shared" si="6"/>
        <v>67.427591045367649</v>
      </c>
      <c r="V43" s="9">
        <f t="shared" si="6"/>
        <v>70.371497502396835</v>
      </c>
      <c r="W43" s="9">
        <f t="shared" si="6"/>
        <v>73.546417039148935</v>
      </c>
      <c r="X43" s="9">
        <f t="shared" si="6"/>
        <v>74.620037829021385</v>
      </c>
      <c r="Y43" s="9">
        <f t="shared" si="6"/>
        <v>79.365079756473108</v>
      </c>
      <c r="Z43" s="9">
        <f t="shared" si="6"/>
        <v>75.541136126808013</v>
      </c>
      <c r="AA43" s="9">
        <f t="shared" si="6"/>
        <v>76.321308694474268</v>
      </c>
      <c r="AB43" s="9">
        <f t="shared" si="6"/>
        <v>77.105720711474774</v>
      </c>
      <c r="AC43" s="9">
        <f t="shared" si="6"/>
        <v>75.408410721664254</v>
      </c>
      <c r="AD43" s="9">
        <f t="shared" si="6"/>
        <v>73.575610761859878</v>
      </c>
      <c r="AE43" s="9">
        <f t="shared" si="6"/>
        <v>74.826587363590562</v>
      </c>
    </row>
    <row r="44" spans="1:31" s="2" customFormat="1">
      <c r="A44" s="7"/>
      <c r="B44" s="8" t="s">
        <v>11</v>
      </c>
      <c r="C44" s="9">
        <f t="shared" si="5"/>
        <v>22.134376339233199</v>
      </c>
      <c r="D44" s="9">
        <f t="shared" si="6"/>
        <v>20.872658938753865</v>
      </c>
      <c r="E44" s="9">
        <f t="shared" si="6"/>
        <v>18.276937925491737</v>
      </c>
      <c r="F44" s="9">
        <f t="shared" si="6"/>
        <v>18.129986459936863</v>
      </c>
      <c r="G44" s="9">
        <f t="shared" si="6"/>
        <v>15.019816393283811</v>
      </c>
      <c r="H44" s="9">
        <f t="shared" si="6"/>
        <v>12.626533278720006</v>
      </c>
      <c r="I44" s="9">
        <f t="shared" si="6"/>
        <v>15.851795505149674</v>
      </c>
      <c r="J44" s="9">
        <f t="shared" si="6"/>
        <v>13.934832788972251</v>
      </c>
      <c r="K44" s="9">
        <f t="shared" si="6"/>
        <v>14.722249382185007</v>
      </c>
      <c r="L44" s="9">
        <f t="shared" si="6"/>
        <v>18.653514038946483</v>
      </c>
      <c r="M44" s="9">
        <f t="shared" si="6"/>
        <v>23.837112653580526</v>
      </c>
      <c r="N44" s="9">
        <f t="shared" si="6"/>
        <v>22.723120446465877</v>
      </c>
      <c r="O44" s="9">
        <f t="shared" si="6"/>
        <v>26.691829957423096</v>
      </c>
      <c r="P44" s="9">
        <f t="shared" si="6"/>
        <v>32.617519018461586</v>
      </c>
      <c r="Q44" s="9">
        <f t="shared" si="6"/>
        <v>28.480391691547347</v>
      </c>
      <c r="R44" s="9">
        <f t="shared" si="6"/>
        <v>28.777140824210644</v>
      </c>
      <c r="S44" s="9">
        <f t="shared" si="6"/>
        <v>31.676762376694594</v>
      </c>
      <c r="T44" s="9">
        <f t="shared" si="6"/>
        <v>34.170681812996342</v>
      </c>
      <c r="U44" s="9">
        <f t="shared" si="6"/>
        <v>32.572408954632351</v>
      </c>
      <c r="V44" s="9">
        <f t="shared" si="6"/>
        <v>29.628502497603165</v>
      </c>
      <c r="W44" s="9">
        <f t="shared" si="6"/>
        <v>26.453582960851069</v>
      </c>
      <c r="X44" s="9">
        <f t="shared" si="6"/>
        <v>25.379962170978622</v>
      </c>
      <c r="Y44" s="9">
        <f t="shared" si="6"/>
        <v>20.634920243526885</v>
      </c>
      <c r="Z44" s="9">
        <f t="shared" si="6"/>
        <v>24.45886387319198</v>
      </c>
      <c r="AA44" s="9">
        <f t="shared" si="6"/>
        <v>23.678691305525739</v>
      </c>
      <c r="AB44" s="9">
        <f t="shared" si="6"/>
        <v>22.894279288525233</v>
      </c>
      <c r="AC44" s="9">
        <f t="shared" si="6"/>
        <v>24.591589278335746</v>
      </c>
      <c r="AD44" s="9">
        <f t="shared" si="6"/>
        <v>26.424389238140122</v>
      </c>
      <c r="AE44" s="9">
        <f t="shared" si="6"/>
        <v>25.173412636409449</v>
      </c>
    </row>
    <row r="45" spans="1:31" s="2" customFormat="1">
      <c r="A45" s="7"/>
      <c r="B45" s="8" t="s">
        <v>12</v>
      </c>
      <c r="C45" s="9">
        <f t="shared" si="5"/>
        <v>100</v>
      </c>
      <c r="D45" s="9">
        <f t="shared" si="6"/>
        <v>100</v>
      </c>
      <c r="E45" s="9">
        <f t="shared" si="6"/>
        <v>100</v>
      </c>
      <c r="F45" s="9">
        <f t="shared" si="6"/>
        <v>100</v>
      </c>
      <c r="G45" s="9">
        <f t="shared" si="6"/>
        <v>100</v>
      </c>
      <c r="H45" s="9">
        <f t="shared" si="6"/>
        <v>100</v>
      </c>
      <c r="I45" s="9">
        <f t="shared" si="6"/>
        <v>100</v>
      </c>
      <c r="J45" s="9">
        <f t="shared" si="6"/>
        <v>100</v>
      </c>
      <c r="K45" s="9">
        <f t="shared" si="6"/>
        <v>100</v>
      </c>
      <c r="L45" s="9">
        <f t="shared" si="6"/>
        <v>100</v>
      </c>
      <c r="M45" s="9">
        <f t="shared" si="6"/>
        <v>100</v>
      </c>
      <c r="N45" s="9">
        <f t="shared" si="6"/>
        <v>100</v>
      </c>
      <c r="O45" s="9">
        <f t="shared" si="6"/>
        <v>100</v>
      </c>
      <c r="P45" s="9">
        <f t="shared" si="6"/>
        <v>100</v>
      </c>
      <c r="Q45" s="9">
        <f t="shared" si="6"/>
        <v>100</v>
      </c>
      <c r="R45" s="9">
        <f t="shared" si="6"/>
        <v>100</v>
      </c>
      <c r="S45" s="9">
        <f t="shared" si="6"/>
        <v>100</v>
      </c>
      <c r="T45" s="9">
        <f t="shared" si="6"/>
        <v>100</v>
      </c>
      <c r="U45" s="9">
        <f t="shared" si="6"/>
        <v>100</v>
      </c>
      <c r="V45" s="9">
        <f t="shared" si="6"/>
        <v>100</v>
      </c>
      <c r="W45" s="9">
        <f t="shared" si="6"/>
        <v>100</v>
      </c>
      <c r="X45" s="9">
        <f t="shared" si="6"/>
        <v>100</v>
      </c>
      <c r="Y45" s="9">
        <f t="shared" si="6"/>
        <v>100</v>
      </c>
      <c r="Z45" s="9">
        <f t="shared" si="6"/>
        <v>100</v>
      </c>
      <c r="AA45" s="9">
        <f t="shared" si="6"/>
        <v>100</v>
      </c>
      <c r="AB45" s="9">
        <f t="shared" si="6"/>
        <v>100</v>
      </c>
      <c r="AC45" s="9">
        <f t="shared" si="6"/>
        <v>100</v>
      </c>
      <c r="AD45" s="9">
        <f t="shared" si="6"/>
        <v>100</v>
      </c>
      <c r="AE45" s="9">
        <f t="shared" si="6"/>
        <v>100</v>
      </c>
    </row>
    <row r="46" spans="1:31" s="2" customFormat="1">
      <c r="A46" s="5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31" s="2" customFormat="1">
      <c r="A47" s="5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</row>
    <row r="48" spans="1:31" s="2" customForma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31" s="2" customFormat="1">
      <c r="A49" s="7">
        <v>1</v>
      </c>
      <c r="B49" s="8" t="s">
        <v>3</v>
      </c>
      <c r="C49" s="89" t="s">
        <v>23</v>
      </c>
      <c r="D49" s="84">
        <f t="shared" ref="D49:D64" si="7">IF(C9&gt;0,D9/C9*100-100,"--")</f>
        <v>6.4088136278462002</v>
      </c>
      <c r="E49" s="84">
        <f t="shared" ref="E49:E65" si="8">IF(D9&gt;0,E9/D9*100-100,"--")</f>
        <v>17.796222668328326</v>
      </c>
      <c r="F49" s="84">
        <f t="shared" ref="F49:F65" si="9">IF(E9&gt;0,F9/E9*100-100,"--")</f>
        <v>-3.2994295940470266</v>
      </c>
      <c r="G49" s="84">
        <f t="shared" ref="G49:G65" si="10">IF(F9&gt;0,G9/F9*100-100,"--")</f>
        <v>7.6678872333500294</v>
      </c>
      <c r="H49" s="84">
        <f t="shared" ref="H49:H65" si="11">IF(G9&gt;0,H9/G9*100-100,"--")</f>
        <v>-1.0446030933435821</v>
      </c>
      <c r="I49" s="84">
        <f t="shared" ref="I49:I65" si="12">IF(H9&gt;0,I9/H9*100-100,"--")</f>
        <v>-10.963641751896944</v>
      </c>
      <c r="J49" s="84">
        <f t="shared" ref="J49:J65" si="13">IF(I9&gt;0,J9/I9*100-100,"--")</f>
        <v>20.139572644869602</v>
      </c>
      <c r="K49" s="84">
        <f t="shared" ref="K49:K65" si="14">IF(J9&gt;0,K9/J9*100-100,"--")</f>
        <v>11.689091348177527</v>
      </c>
      <c r="L49" s="84">
        <f t="shared" ref="L49:L65" si="15">IF(K9&gt;0,L9/K9*100-100,"--")</f>
        <v>4.8912404948668495</v>
      </c>
      <c r="M49" s="84">
        <f t="shared" ref="M49:M65" si="16">IF(L9&gt;0,M9/L9*100-100,"--")</f>
        <v>12.057592312890449</v>
      </c>
      <c r="N49" s="84">
        <f t="shared" ref="N49:N65" si="17">IF(M9&gt;0,N9/M9*100-100,"--")</f>
        <v>11.673621292048779</v>
      </c>
      <c r="O49" s="84">
        <f t="shared" ref="O49:O65" si="18">IF(N9&gt;0,O9/N9*100-100,"--")</f>
        <v>11.419457050402812</v>
      </c>
      <c r="P49" s="84">
        <f t="shared" ref="P49:P65" si="19">IF(O9&gt;0,P9/O9*100-100,"--")</f>
        <v>-9.5129046609044252</v>
      </c>
      <c r="Q49" s="84">
        <f t="shared" ref="Q49:Q65" si="20">IF(P9&gt;0,Q9/P9*100-100,"--")</f>
        <v>-31.641535520598083</v>
      </c>
      <c r="R49" s="84">
        <f t="shared" ref="R49:R65" si="21">IF(Q9&gt;0,R9/Q9*100-100,"--")</f>
        <v>38.518089417320198</v>
      </c>
      <c r="S49" s="84">
        <f t="shared" ref="S49:S65" si="22">IF(R9&gt;0,S9/R9*100-100,"--")</f>
        <v>8.6702188111101606</v>
      </c>
      <c r="T49" s="84">
        <f t="shared" ref="T49:T65" si="23">IF(S9&gt;0,T9/S9*100-100,"--")</f>
        <v>4.8090838245395275</v>
      </c>
      <c r="U49" s="84">
        <f t="shared" ref="U49:U65" si="24">IF(T9&gt;0,U9/T9*100-100,"--")</f>
        <v>4.2080698617943426</v>
      </c>
      <c r="V49" s="84">
        <f t="shared" ref="V49:V65" si="25">IF(U9&gt;0,V9/U9*100-100,"--")</f>
        <v>3.724101065617532</v>
      </c>
      <c r="W49" s="84">
        <f t="shared" ref="W49:W65" si="26">IF(V9&gt;0,W9/V9*100-100,"--")</f>
        <v>-5.3283646588962341</v>
      </c>
      <c r="X49" s="84">
        <f t="shared" ref="X49:X65" si="27">IF(W9&gt;0,X9/W9*100-100,"--")</f>
        <v>2.0356683639964928</v>
      </c>
      <c r="Y49" s="84">
        <f t="shared" ref="Y49:Y65" si="28">IF(X9&gt;0,Y9/X9*100-100,"--")</f>
        <v>6.7012639221416777</v>
      </c>
      <c r="Z49" s="84">
        <f t="shared" ref="Z49:Z65" si="29">IF(Y9&gt;0,Z9/Y9*100-100,"--")</f>
        <v>-2.3812619908596844E-2</v>
      </c>
      <c r="AA49" s="84">
        <f t="shared" ref="AA49:AA65" si="30">IF(Z9&gt;0,AA9/Z9*100-100,"--")</f>
        <v>4.6727139949493761</v>
      </c>
      <c r="AB49" s="84">
        <f t="shared" ref="AB49:AB65" si="31">IF(AA9&gt;0,AB9/AA9*100-100,"--")</f>
        <v>-26.990658267675144</v>
      </c>
      <c r="AC49" s="84">
        <f t="shared" ref="AC49:AC65" si="32">IF(AB9&gt;0,AC9/AB9*100-100,"--")</f>
        <v>15.615373086788736</v>
      </c>
      <c r="AD49" s="84">
        <f t="shared" ref="AD49:AD65" si="33">IF(AC9&gt;0,AD9/AC9*100-100,"--")</f>
        <v>-2.1024241488284474</v>
      </c>
      <c r="AE49" s="85">
        <f>IFERROR(POWER(AD9/C9,1/28)*100-100,"--")</f>
        <v>2.7224763778735905</v>
      </c>
    </row>
    <row r="50" spans="1:31" s="2" customFormat="1">
      <c r="A50" s="7">
        <v>2</v>
      </c>
      <c r="B50" s="8" t="s">
        <v>6</v>
      </c>
      <c r="C50" s="89" t="s">
        <v>23</v>
      </c>
      <c r="D50" s="84">
        <f t="shared" si="7"/>
        <v>-53.394881712614065</v>
      </c>
      <c r="E50" s="84">
        <f t="shared" si="8"/>
        <v>140.48743126873325</v>
      </c>
      <c r="F50" s="84">
        <f t="shared" si="9"/>
        <v>-59.940123024959469</v>
      </c>
      <c r="G50" s="84">
        <f t="shared" si="10"/>
        <v>-43.578562257711653</v>
      </c>
      <c r="H50" s="84">
        <f t="shared" si="11"/>
        <v>29.928891199606568</v>
      </c>
      <c r="I50" s="84">
        <f t="shared" si="12"/>
        <v>27.339561570782649</v>
      </c>
      <c r="J50" s="84">
        <f t="shared" si="13"/>
        <v>21.005652096956055</v>
      </c>
      <c r="K50" s="84">
        <f t="shared" si="14"/>
        <v>140.9412611286763</v>
      </c>
      <c r="L50" s="84">
        <f t="shared" si="15"/>
        <v>92.513907037567776</v>
      </c>
      <c r="M50" s="84">
        <f t="shared" si="16"/>
        <v>189.53791720055892</v>
      </c>
      <c r="N50" s="84">
        <f t="shared" si="17"/>
        <v>37.12593171465636</v>
      </c>
      <c r="O50" s="84">
        <f t="shared" si="18"/>
        <v>33.63364501867062</v>
      </c>
      <c r="P50" s="84">
        <f t="shared" si="19"/>
        <v>37.990242774769172</v>
      </c>
      <c r="Q50" s="84">
        <f t="shared" si="20"/>
        <v>6.6786267863824236</v>
      </c>
      <c r="R50" s="84">
        <f t="shared" si="21"/>
        <v>233.42862595678378</v>
      </c>
      <c r="S50" s="84">
        <f t="shared" si="22"/>
        <v>55.136531089357334</v>
      </c>
      <c r="T50" s="84">
        <f t="shared" si="23"/>
        <v>8.7965099725843032</v>
      </c>
      <c r="U50" s="84">
        <f t="shared" si="24"/>
        <v>48.119335406694091</v>
      </c>
      <c r="V50" s="84">
        <f t="shared" si="25"/>
        <v>30.57287065801799</v>
      </c>
      <c r="W50" s="84">
        <f t="shared" si="26"/>
        <v>-18.637008766859367</v>
      </c>
      <c r="X50" s="84">
        <f t="shared" si="27"/>
        <v>-2.1975924973502572</v>
      </c>
      <c r="Y50" s="84">
        <f t="shared" si="28"/>
        <v>-3.4816050979981412</v>
      </c>
      <c r="Z50" s="84">
        <f t="shared" si="29"/>
        <v>-36.795917598394112</v>
      </c>
      <c r="AA50" s="84">
        <f t="shared" si="30"/>
        <v>-1.6677329592966572</v>
      </c>
      <c r="AB50" s="84">
        <f t="shared" si="31"/>
        <v>-3.2927413936954082</v>
      </c>
      <c r="AC50" s="84">
        <f t="shared" si="32"/>
        <v>17.278370388684166</v>
      </c>
      <c r="AD50" s="84">
        <f t="shared" si="33"/>
        <v>-17.140696460986533</v>
      </c>
      <c r="AE50" s="85">
        <f t="shared" ref="AE50:AE65" si="34">IFERROR(POWER(AD10/C10,1/28)*100-100,"--")</f>
        <v>17.420569048017313</v>
      </c>
    </row>
    <row r="51" spans="1:31" s="2" customFormat="1">
      <c r="A51" s="5">
        <v>3</v>
      </c>
      <c r="B51" s="8" t="s">
        <v>4</v>
      </c>
      <c r="C51" s="89" t="s">
        <v>23</v>
      </c>
      <c r="D51" s="84">
        <f t="shared" si="7"/>
        <v>-15.152392368113254</v>
      </c>
      <c r="E51" s="84">
        <f t="shared" si="8"/>
        <v>-39.42718765348279</v>
      </c>
      <c r="F51" s="84">
        <f t="shared" si="9"/>
        <v>-28.111553563269894</v>
      </c>
      <c r="G51" s="84">
        <f t="shared" si="10"/>
        <v>-29.145713583711796</v>
      </c>
      <c r="H51" s="84">
        <f t="shared" si="11"/>
        <v>-2.0347676397645245</v>
      </c>
      <c r="I51" s="84">
        <f t="shared" si="12"/>
        <v>-25.210632011177879</v>
      </c>
      <c r="J51" s="84">
        <f t="shared" si="13"/>
        <v>-22.615564583418731</v>
      </c>
      <c r="K51" s="84">
        <f t="shared" si="14"/>
        <v>0.56531503273005512</v>
      </c>
      <c r="L51" s="84">
        <f t="shared" si="15"/>
        <v>2.1942206148913641</v>
      </c>
      <c r="M51" s="84">
        <f t="shared" si="16"/>
        <v>15.77103365775811</v>
      </c>
      <c r="N51" s="84">
        <f t="shared" si="17"/>
        <v>-14.108070015761626</v>
      </c>
      <c r="O51" s="84">
        <f t="shared" si="18"/>
        <v>15.46671085784665</v>
      </c>
      <c r="P51" s="84">
        <f t="shared" si="19"/>
        <v>9.7480875190209701</v>
      </c>
      <c r="Q51" s="84">
        <f t="shared" si="20"/>
        <v>-48.829190082792486</v>
      </c>
      <c r="R51" s="84">
        <f t="shared" si="21"/>
        <v>25.541560006933011</v>
      </c>
      <c r="S51" s="84">
        <f t="shared" si="22"/>
        <v>61.140002615911328</v>
      </c>
      <c r="T51" s="84">
        <f t="shared" si="23"/>
        <v>28.453479789350098</v>
      </c>
      <c r="U51" s="84">
        <f t="shared" si="24"/>
        <v>-18.337885611794505</v>
      </c>
      <c r="V51" s="84">
        <f t="shared" si="25"/>
        <v>-1.1078752524208255</v>
      </c>
      <c r="W51" s="84">
        <f t="shared" si="26"/>
        <v>-12.000072976066548</v>
      </c>
      <c r="X51" s="84">
        <f t="shared" si="27"/>
        <v>-9.0435846858092788</v>
      </c>
      <c r="Y51" s="84">
        <f t="shared" si="28"/>
        <v>-5.0490275018821933</v>
      </c>
      <c r="Z51" s="84">
        <f t="shared" si="29"/>
        <v>16.51222018039897</v>
      </c>
      <c r="AA51" s="84">
        <f t="shared" si="30"/>
        <v>64.703219142206081</v>
      </c>
      <c r="AB51" s="84">
        <f t="shared" si="31"/>
        <v>-30.170806198857349</v>
      </c>
      <c r="AC51" s="84">
        <f t="shared" si="32"/>
        <v>15.258656808703236</v>
      </c>
      <c r="AD51" s="84">
        <f t="shared" si="33"/>
        <v>-6.6534998563105461</v>
      </c>
      <c r="AE51" s="85">
        <f t="shared" si="34"/>
        <v>-5.1704193914920182</v>
      </c>
    </row>
    <row r="52" spans="1:31" s="2" customFormat="1">
      <c r="A52" s="7">
        <v>4</v>
      </c>
      <c r="B52" s="8" t="s">
        <v>5</v>
      </c>
      <c r="C52" s="89" t="s">
        <v>23</v>
      </c>
      <c r="D52" s="84">
        <f t="shared" si="7"/>
        <v>110.44170478049676</v>
      </c>
      <c r="E52" s="84">
        <f t="shared" si="8"/>
        <v>-48.211466885915812</v>
      </c>
      <c r="F52" s="84">
        <f t="shared" si="9"/>
        <v>-92.641882552569825</v>
      </c>
      <c r="G52" s="84">
        <f t="shared" si="10"/>
        <v>140.35873759979219</v>
      </c>
      <c r="H52" s="84">
        <f t="shared" si="11"/>
        <v>90.482398817249333</v>
      </c>
      <c r="I52" s="84">
        <f t="shared" si="12"/>
        <v>15.039664417289274</v>
      </c>
      <c r="J52" s="84">
        <f t="shared" si="13"/>
        <v>166.20412187601323</v>
      </c>
      <c r="K52" s="84">
        <f t="shared" si="14"/>
        <v>-7.2606922177338191</v>
      </c>
      <c r="L52" s="84">
        <f t="shared" si="15"/>
        <v>-37.013599762826367</v>
      </c>
      <c r="M52" s="84">
        <f t="shared" si="16"/>
        <v>118.73878757807356</v>
      </c>
      <c r="N52" s="84">
        <f t="shared" si="17"/>
        <v>34.716532182586747</v>
      </c>
      <c r="O52" s="84">
        <f t="shared" si="18"/>
        <v>140.67992525945323</v>
      </c>
      <c r="P52" s="84">
        <f t="shared" si="19"/>
        <v>-2.1920874792034226</v>
      </c>
      <c r="Q52" s="84">
        <f t="shared" si="20"/>
        <v>-57.56795123899262</v>
      </c>
      <c r="R52" s="84">
        <f t="shared" si="21"/>
        <v>140.31099511206256</v>
      </c>
      <c r="S52" s="84">
        <f t="shared" si="22"/>
        <v>12.787518998984552</v>
      </c>
      <c r="T52" s="84">
        <f t="shared" si="23"/>
        <v>43.665701172876368</v>
      </c>
      <c r="U52" s="84">
        <f t="shared" si="24"/>
        <v>23.668256349260375</v>
      </c>
      <c r="V52" s="84">
        <f t="shared" si="25"/>
        <v>30.701813319307291</v>
      </c>
      <c r="W52" s="84">
        <f t="shared" si="26"/>
        <v>28.820240812961629</v>
      </c>
      <c r="X52" s="84">
        <f t="shared" si="27"/>
        <v>22.918126612210045</v>
      </c>
      <c r="Y52" s="84">
        <f t="shared" si="28"/>
        <v>-7.7847244777395304</v>
      </c>
      <c r="Z52" s="84">
        <f t="shared" si="29"/>
        <v>2.7404136495076585</v>
      </c>
      <c r="AA52" s="84">
        <f t="shared" si="30"/>
        <v>2.6767935331664319</v>
      </c>
      <c r="AB52" s="84">
        <f t="shared" si="31"/>
        <v>23.334830603950678</v>
      </c>
      <c r="AC52" s="84">
        <f t="shared" si="32"/>
        <v>3.5408129609721755</v>
      </c>
      <c r="AD52" s="84">
        <f t="shared" si="33"/>
        <v>30.940129758796076</v>
      </c>
      <c r="AE52" s="85">
        <f t="shared" si="34"/>
        <v>13.091962230213312</v>
      </c>
    </row>
    <row r="53" spans="1:31" s="2" customFormat="1">
      <c r="A53" s="7">
        <v>5</v>
      </c>
      <c r="B53" s="8" t="s">
        <v>7</v>
      </c>
      <c r="C53" s="89" t="s">
        <v>23</v>
      </c>
      <c r="D53" s="84">
        <f t="shared" si="7"/>
        <v>63.726957276522967</v>
      </c>
      <c r="E53" s="84">
        <f t="shared" si="8"/>
        <v>-6.975549599854034</v>
      </c>
      <c r="F53" s="84">
        <f t="shared" si="9"/>
        <v>13.704243576456903</v>
      </c>
      <c r="G53" s="84">
        <f t="shared" si="10"/>
        <v>-11.086405817475082</v>
      </c>
      <c r="H53" s="84">
        <f t="shared" si="11"/>
        <v>1.2565694908543605</v>
      </c>
      <c r="I53" s="84">
        <f t="shared" si="12"/>
        <v>48.901780218242351</v>
      </c>
      <c r="J53" s="84">
        <f t="shared" si="13"/>
        <v>56.219438496266605</v>
      </c>
      <c r="K53" s="84">
        <f t="shared" si="14"/>
        <v>40.533816628059697</v>
      </c>
      <c r="L53" s="84">
        <f t="shared" si="15"/>
        <v>1.9058666039482546</v>
      </c>
      <c r="M53" s="84">
        <f t="shared" si="16"/>
        <v>-8.6587980196488559</v>
      </c>
      <c r="N53" s="84">
        <f t="shared" si="17"/>
        <v>41.559796577554721</v>
      </c>
      <c r="O53" s="84">
        <f t="shared" si="18"/>
        <v>38.888097665395378</v>
      </c>
      <c r="P53" s="84">
        <f t="shared" si="19"/>
        <v>17.219502858112264</v>
      </c>
      <c r="Q53" s="84">
        <f t="shared" si="20"/>
        <v>-44.539660183654618</v>
      </c>
      <c r="R53" s="84">
        <f t="shared" si="21"/>
        <v>-13.896468369048065</v>
      </c>
      <c r="S53" s="84">
        <f t="shared" si="22"/>
        <v>39.262314831507922</v>
      </c>
      <c r="T53" s="84">
        <f t="shared" si="23"/>
        <v>9.3608789586374144</v>
      </c>
      <c r="U53" s="84">
        <f t="shared" si="24"/>
        <v>-18.865262671123219</v>
      </c>
      <c r="V53" s="84">
        <f t="shared" si="25"/>
        <v>12.136745520477874</v>
      </c>
      <c r="W53" s="84">
        <f t="shared" si="26"/>
        <v>9.8295025694637843</v>
      </c>
      <c r="X53" s="84">
        <f t="shared" si="27"/>
        <v>7.7464123718991971</v>
      </c>
      <c r="Y53" s="84">
        <f t="shared" si="28"/>
        <v>-11.854265597445306</v>
      </c>
      <c r="Z53" s="84">
        <f t="shared" si="29"/>
        <v>-3.266007192054758</v>
      </c>
      <c r="AA53" s="84">
        <f t="shared" si="30"/>
        <v>17.744431553790037</v>
      </c>
      <c r="AB53" s="84">
        <f t="shared" si="31"/>
        <v>-25.903682775590013</v>
      </c>
      <c r="AC53" s="84">
        <f t="shared" si="32"/>
        <v>3.3922443621853233</v>
      </c>
      <c r="AD53" s="84">
        <f t="shared" si="33"/>
        <v>-7.8246443401476711</v>
      </c>
      <c r="AE53" s="85">
        <f t="shared" si="34"/>
        <v>6.6523130899683451</v>
      </c>
    </row>
    <row r="54" spans="1:31" s="2" customFormat="1">
      <c r="A54" s="5"/>
      <c r="B54" s="8" t="s">
        <v>8</v>
      </c>
      <c r="C54" s="89" t="s">
        <v>23</v>
      </c>
      <c r="D54" s="84">
        <f t="shared" si="7"/>
        <v>24.93483896633353</v>
      </c>
      <c r="E54" s="84">
        <f t="shared" si="8"/>
        <v>34.642111216090569</v>
      </c>
      <c r="F54" s="84">
        <f t="shared" si="9"/>
        <v>-1.8966945544554079</v>
      </c>
      <c r="G54" s="84">
        <f t="shared" si="10"/>
        <v>-9.1036045150761851</v>
      </c>
      <c r="H54" s="84">
        <f t="shared" si="11"/>
        <v>46.754377078196086</v>
      </c>
      <c r="I54" s="84">
        <f t="shared" si="12"/>
        <v>-7.8802781607194561E-2</v>
      </c>
      <c r="J54" s="84">
        <f t="shared" si="13"/>
        <v>-0.69813389221276623</v>
      </c>
      <c r="K54" s="84">
        <f t="shared" si="14"/>
        <v>-13.828948240114869</v>
      </c>
      <c r="L54" s="84">
        <f t="shared" si="15"/>
        <v>24.036423684224431</v>
      </c>
      <c r="M54" s="84">
        <f t="shared" si="16"/>
        <v>22.263855806924198</v>
      </c>
      <c r="N54" s="84">
        <f t="shared" si="17"/>
        <v>0.38301983757716584</v>
      </c>
      <c r="O54" s="84">
        <f t="shared" si="18"/>
        <v>18.104520294262414</v>
      </c>
      <c r="P54" s="84">
        <f t="shared" si="19"/>
        <v>-0.51376160326786646</v>
      </c>
      <c r="Q54" s="84">
        <f t="shared" si="20"/>
        <v>-44.874465651629002</v>
      </c>
      <c r="R54" s="84">
        <f t="shared" si="21"/>
        <v>50.084295042743236</v>
      </c>
      <c r="S54" s="84">
        <f t="shared" si="22"/>
        <v>0</v>
      </c>
      <c r="T54" s="84">
        <f t="shared" si="23"/>
        <v>9.1748683794075987</v>
      </c>
      <c r="U54" s="84">
        <f t="shared" si="24"/>
        <v>13.235427572454398</v>
      </c>
      <c r="V54" s="84">
        <f t="shared" si="25"/>
        <v>5.2256353860791194</v>
      </c>
      <c r="W54" s="84">
        <f t="shared" si="26"/>
        <v>-2.6328151396660502</v>
      </c>
      <c r="X54" s="84">
        <f t="shared" si="27"/>
        <v>-13.361343635791073</v>
      </c>
      <c r="Y54" s="84">
        <f t="shared" si="28"/>
        <v>8.1444535011376189</v>
      </c>
      <c r="Z54" s="84">
        <f t="shared" si="29"/>
        <v>-8.244568020363289</v>
      </c>
      <c r="AA54" s="84">
        <f t="shared" si="30"/>
        <v>-0.84584947585064185</v>
      </c>
      <c r="AB54" s="84">
        <f t="shared" si="31"/>
        <v>-39.081848941034835</v>
      </c>
      <c r="AC54" s="84">
        <f t="shared" si="32"/>
        <v>36.172417985263706</v>
      </c>
      <c r="AD54" s="84">
        <f t="shared" si="33"/>
        <v>20.522026499949632</v>
      </c>
      <c r="AE54" s="85">
        <f t="shared" si="34"/>
        <v>4.0098703939713545</v>
      </c>
    </row>
    <row r="55" spans="1:31" s="2" customFormat="1">
      <c r="A55" s="5"/>
      <c r="B55" s="8" t="s">
        <v>234</v>
      </c>
      <c r="C55" s="89" t="s">
        <v>23</v>
      </c>
      <c r="D55" s="84">
        <f t="shared" si="7"/>
        <v>228.04196285734417</v>
      </c>
      <c r="E55" s="84">
        <f t="shared" si="8"/>
        <v>58.196227356765775</v>
      </c>
      <c r="F55" s="84">
        <f t="shared" si="9"/>
        <v>11.261478994724911</v>
      </c>
      <c r="G55" s="84">
        <f t="shared" si="10"/>
        <v>10.328359314885532</v>
      </c>
      <c r="H55" s="84">
        <f t="shared" si="11"/>
        <v>57.213615600361521</v>
      </c>
      <c r="I55" s="84">
        <f t="shared" si="12"/>
        <v>0.62689501873414599</v>
      </c>
      <c r="J55" s="84">
        <f t="shared" si="13"/>
        <v>1.7599170037302656</v>
      </c>
      <c r="K55" s="84">
        <f t="shared" si="14"/>
        <v>-15.597305841709684</v>
      </c>
      <c r="L55" s="84">
        <f t="shared" si="15"/>
        <v>24.844480346874988</v>
      </c>
      <c r="M55" s="84">
        <f t="shared" si="16"/>
        <v>12.561716087870295</v>
      </c>
      <c r="N55" s="84">
        <f t="shared" si="17"/>
        <v>-8.0911857478664473</v>
      </c>
      <c r="O55" s="84">
        <f t="shared" si="18"/>
        <v>12.595224406659383</v>
      </c>
      <c r="P55" s="84">
        <f t="shared" si="19"/>
        <v>0.77424987277296964</v>
      </c>
      <c r="Q55" s="84">
        <f t="shared" si="20"/>
        <v>-51.525145160509858</v>
      </c>
      <c r="R55" s="84">
        <f t="shared" si="21"/>
        <v>39.477761819921739</v>
      </c>
      <c r="S55" s="84">
        <f t="shared" si="22"/>
        <v>10.386829918061451</v>
      </c>
      <c r="T55" s="84">
        <f t="shared" si="23"/>
        <v>14.906328842089891</v>
      </c>
      <c r="U55" s="84">
        <f t="shared" si="24"/>
        <v>11.896736623765335</v>
      </c>
      <c r="V55" s="84">
        <f t="shared" si="25"/>
        <v>-6.241299869731165E-2</v>
      </c>
      <c r="W55" s="84">
        <f t="shared" si="26"/>
        <v>-16.671487525090328</v>
      </c>
      <c r="X55" s="84">
        <f t="shared" si="27"/>
        <v>17.851677346122301</v>
      </c>
      <c r="Y55" s="84">
        <f t="shared" si="28"/>
        <v>-11.455711439965782</v>
      </c>
      <c r="Z55" s="84">
        <f t="shared" si="29"/>
        <v>-5.2564245718620128</v>
      </c>
      <c r="AA55" s="84">
        <f t="shared" si="30"/>
        <v>-1.143237637499368</v>
      </c>
      <c r="AB55" s="84">
        <f t="shared" si="31"/>
        <v>-37.427134084359423</v>
      </c>
      <c r="AC55" s="84">
        <f t="shared" si="32"/>
        <v>23.368920812037317</v>
      </c>
      <c r="AD55" s="84">
        <f t="shared" si="33"/>
        <v>26.238633710343223</v>
      </c>
      <c r="AE55" s="85">
        <f t="shared" si="34"/>
        <v>8.4349570760031867</v>
      </c>
    </row>
    <row r="56" spans="1:31" s="2" customFormat="1">
      <c r="A56" s="7"/>
      <c r="B56" s="8" t="s">
        <v>9</v>
      </c>
      <c r="C56" s="89" t="s">
        <v>23</v>
      </c>
      <c r="D56" s="84">
        <f t="shared" si="7"/>
        <v>-13.638400105682109</v>
      </c>
      <c r="E56" s="84">
        <f t="shared" si="8"/>
        <v>-0.74369448027665896</v>
      </c>
      <c r="F56" s="84">
        <f t="shared" si="9"/>
        <v>19.90452640062388</v>
      </c>
      <c r="G56" s="84">
        <f t="shared" si="10"/>
        <v>-29.250205608105745</v>
      </c>
      <c r="H56" s="84">
        <f t="shared" si="11"/>
        <v>-2.4156153706752974</v>
      </c>
      <c r="I56" s="84">
        <f t="shared" si="12"/>
        <v>-5.0368470700957459</v>
      </c>
      <c r="J56" s="84">
        <f t="shared" si="13"/>
        <v>-4.1906417475228608</v>
      </c>
      <c r="K56" s="84">
        <f t="shared" si="14"/>
        <v>18.466698402506367</v>
      </c>
      <c r="L56" s="84">
        <f t="shared" si="15"/>
        <v>10.130595695276384</v>
      </c>
      <c r="M56" s="84">
        <f t="shared" si="16"/>
        <v>7.0897700004911997</v>
      </c>
      <c r="N56" s="84">
        <f t="shared" si="17"/>
        <v>14.167108631714925</v>
      </c>
      <c r="O56" s="84">
        <f t="shared" si="18"/>
        <v>30.772901512451739</v>
      </c>
      <c r="P56" s="84">
        <f t="shared" si="19"/>
        <v>17.991630173708174</v>
      </c>
      <c r="Q56" s="84">
        <f t="shared" si="20"/>
        <v>-17.331008074215347</v>
      </c>
      <c r="R56" s="84">
        <f t="shared" si="21"/>
        <v>28.746646491898588</v>
      </c>
      <c r="S56" s="84">
        <f t="shared" si="22"/>
        <v>11.671079638385521</v>
      </c>
      <c r="T56" s="84">
        <f t="shared" si="23"/>
        <v>19.770602262906294</v>
      </c>
      <c r="U56" s="84">
        <f t="shared" si="24"/>
        <v>-9.924242261608569</v>
      </c>
      <c r="V56" s="84">
        <f t="shared" si="25"/>
        <v>4.6396020917888166</v>
      </c>
      <c r="W56" s="84">
        <f t="shared" si="26"/>
        <v>4.1612130185902032</v>
      </c>
      <c r="X56" s="84">
        <f t="shared" si="27"/>
        <v>3.9885312870167127</v>
      </c>
      <c r="Y56" s="84">
        <f t="shared" si="28"/>
        <v>-0.19702280811341666</v>
      </c>
      <c r="Z56" s="84">
        <f t="shared" si="29"/>
        <v>-7.1531303330649791</v>
      </c>
      <c r="AA56" s="84">
        <f t="shared" si="30"/>
        <v>-14.748357559923903</v>
      </c>
      <c r="AB56" s="84">
        <f t="shared" si="31"/>
        <v>-25.336479236448653</v>
      </c>
      <c r="AC56" s="84">
        <f t="shared" si="32"/>
        <v>76.878838823494874</v>
      </c>
      <c r="AD56" s="84">
        <f t="shared" si="33"/>
        <v>11.819959711668005</v>
      </c>
      <c r="AE56" s="85">
        <f t="shared" si="34"/>
        <v>3.6030175605461068</v>
      </c>
    </row>
    <row r="57" spans="1:31" s="2" customFormat="1">
      <c r="A57" s="7"/>
      <c r="B57" s="8" t="s">
        <v>197</v>
      </c>
      <c r="C57" s="89" t="s">
        <v>23</v>
      </c>
      <c r="D57" s="84">
        <f t="shared" si="7"/>
        <v>-6.0378347393768905</v>
      </c>
      <c r="E57" s="84">
        <f t="shared" si="8"/>
        <v>8.1707338815512003</v>
      </c>
      <c r="F57" s="84">
        <f t="shared" si="9"/>
        <v>22.502144997136824</v>
      </c>
      <c r="G57" s="84">
        <f t="shared" si="10"/>
        <v>-25.274705959412429</v>
      </c>
      <c r="H57" s="84">
        <f t="shared" si="11"/>
        <v>-14.471641728330567</v>
      </c>
      <c r="I57" s="84">
        <f t="shared" si="12"/>
        <v>28.233297336180499</v>
      </c>
      <c r="J57" s="84">
        <f t="shared" si="13"/>
        <v>-26.658429907985195</v>
      </c>
      <c r="K57" s="84">
        <f t="shared" si="14"/>
        <v>-5.1668638753609741</v>
      </c>
      <c r="L57" s="84">
        <f t="shared" si="15"/>
        <v>13.297063083638989</v>
      </c>
      <c r="M57" s="84">
        <f t="shared" si="16"/>
        <v>2.9460392147946806</v>
      </c>
      <c r="N57" s="84">
        <f t="shared" si="17"/>
        <v>21.669276651173107</v>
      </c>
      <c r="O57" s="84">
        <f t="shared" si="18"/>
        <v>48.954715043560753</v>
      </c>
      <c r="P57" s="84">
        <f t="shared" si="19"/>
        <v>12.734185389300251</v>
      </c>
      <c r="Q57" s="84">
        <f t="shared" si="20"/>
        <v>-51.745546586218019</v>
      </c>
      <c r="R57" s="84">
        <f t="shared" si="21"/>
        <v>63.802688886100299</v>
      </c>
      <c r="S57" s="84">
        <f t="shared" si="22"/>
        <v>38.257146248947777</v>
      </c>
      <c r="T57" s="84">
        <f t="shared" si="23"/>
        <v>9.5216763285745856</v>
      </c>
      <c r="U57" s="84">
        <f t="shared" si="24"/>
        <v>-23.143384782544913</v>
      </c>
      <c r="V57" s="84">
        <f t="shared" si="25"/>
        <v>22.12972994764695</v>
      </c>
      <c r="W57" s="84">
        <f t="shared" si="26"/>
        <v>9.6919508195089605</v>
      </c>
      <c r="X57" s="84">
        <f t="shared" si="27"/>
        <v>-4.6439949242498813</v>
      </c>
      <c r="Y57" s="84">
        <f t="shared" si="28"/>
        <v>-5.9132048774038282</v>
      </c>
      <c r="Z57" s="84">
        <f t="shared" si="29"/>
        <v>-15.694766746200074</v>
      </c>
      <c r="AA57" s="84">
        <f t="shared" si="30"/>
        <v>-32.287489261795514</v>
      </c>
      <c r="AB57" s="84">
        <f t="shared" si="31"/>
        <v>-17.289219782459071</v>
      </c>
      <c r="AC57" s="84">
        <f t="shared" si="32"/>
        <v>46.743273789025551</v>
      </c>
      <c r="AD57" s="84">
        <f t="shared" si="33"/>
        <v>6.9371759484749163</v>
      </c>
      <c r="AE57" s="85">
        <f t="shared" si="34"/>
        <v>1.1711498168446894</v>
      </c>
    </row>
    <row r="58" spans="1:31" s="2" customFormat="1">
      <c r="A58" s="7"/>
      <c r="B58" s="8" t="s">
        <v>198</v>
      </c>
      <c r="C58" s="89" t="s">
        <v>23</v>
      </c>
      <c r="D58" s="84">
        <f t="shared" si="7"/>
        <v>-25.781480971357425</v>
      </c>
      <c r="E58" s="84">
        <f t="shared" si="8"/>
        <v>-30.085741331267428</v>
      </c>
      <c r="F58" s="84">
        <f t="shared" si="9"/>
        <v>-4.2647180845542039</v>
      </c>
      <c r="G58" s="84">
        <f t="shared" si="10"/>
        <v>-24.883737190257676</v>
      </c>
      <c r="H58" s="84">
        <f t="shared" si="11"/>
        <v>42.941234515392608</v>
      </c>
      <c r="I58" s="84">
        <f t="shared" si="12"/>
        <v>-11.171474245023418</v>
      </c>
      <c r="J58" s="84">
        <f t="shared" si="13"/>
        <v>18.374647351632319</v>
      </c>
      <c r="K58" s="84">
        <f t="shared" si="14"/>
        <v>35.085050516488195</v>
      </c>
      <c r="L58" s="84">
        <f t="shared" si="15"/>
        <v>23.6725389306702</v>
      </c>
      <c r="M58" s="84">
        <f t="shared" si="16"/>
        <v>-24.677011357878371</v>
      </c>
      <c r="N58" s="84">
        <f t="shared" si="17"/>
        <v>24.099932720621894</v>
      </c>
      <c r="O58" s="84">
        <f t="shared" si="18"/>
        <v>-7.2164616623567497</v>
      </c>
      <c r="P58" s="84">
        <f t="shared" si="19"/>
        <v>-22.191899740513023</v>
      </c>
      <c r="Q58" s="84">
        <f t="shared" si="20"/>
        <v>50.01617309897847</v>
      </c>
      <c r="R58" s="84">
        <f t="shared" si="21"/>
        <v>-21.461939735784966</v>
      </c>
      <c r="S58" s="84">
        <f t="shared" si="22"/>
        <v>14.638871607642855</v>
      </c>
      <c r="T58" s="84">
        <f t="shared" si="23"/>
        <v>69.339644250397555</v>
      </c>
      <c r="U58" s="84">
        <f t="shared" si="24"/>
        <v>18.898827206512209</v>
      </c>
      <c r="V58" s="84">
        <f t="shared" si="25"/>
        <v>-10.382770189958052</v>
      </c>
      <c r="W58" s="84">
        <f t="shared" si="26"/>
        <v>10.138499173591669</v>
      </c>
      <c r="X58" s="84">
        <f t="shared" si="27"/>
        <v>6.6520869711101227</v>
      </c>
      <c r="Y58" s="84">
        <f t="shared" si="28"/>
        <v>-9.1577116665175708</v>
      </c>
      <c r="Z58" s="84">
        <f t="shared" si="29"/>
        <v>-20.138671927707492</v>
      </c>
      <c r="AA58" s="84">
        <f t="shared" si="30"/>
        <v>15.658439211221804</v>
      </c>
      <c r="AB58" s="84">
        <f t="shared" si="31"/>
        <v>-14.818915986501267</v>
      </c>
      <c r="AC58" s="84">
        <f t="shared" si="32"/>
        <v>141.17112037068509</v>
      </c>
      <c r="AD58" s="84">
        <f t="shared" si="33"/>
        <v>11.489733255684968</v>
      </c>
      <c r="AE58" s="85">
        <f t="shared" si="34"/>
        <v>4.5529811329381857</v>
      </c>
    </row>
    <row r="59" spans="1:31" s="2" customFormat="1">
      <c r="A59" s="7"/>
      <c r="B59" s="8" t="s">
        <v>199</v>
      </c>
      <c r="C59" s="89" t="s">
        <v>23</v>
      </c>
      <c r="D59" s="84">
        <f t="shared" si="7"/>
        <v>-26.11834179036552</v>
      </c>
      <c r="E59" s="84">
        <f t="shared" si="8"/>
        <v>7.0137571230470854</v>
      </c>
      <c r="F59" s="84">
        <f t="shared" si="9"/>
        <v>26.995697489898205</v>
      </c>
      <c r="G59" s="84">
        <f t="shared" si="10"/>
        <v>-34.328825757396046</v>
      </c>
      <c r="H59" s="84">
        <f t="shared" si="11"/>
        <v>-13.315352072889922</v>
      </c>
      <c r="I59" s="84">
        <f t="shared" si="12"/>
        <v>-13.870480473734077</v>
      </c>
      <c r="J59" s="84">
        <f t="shared" si="13"/>
        <v>14.855585460882565</v>
      </c>
      <c r="K59" s="84">
        <f t="shared" si="14"/>
        <v>31.3081564368633</v>
      </c>
      <c r="L59" s="84">
        <f t="shared" si="15"/>
        <v>12.236356333049542</v>
      </c>
      <c r="M59" s="84">
        <f t="shared" si="16"/>
        <v>0.2917271246569868</v>
      </c>
      <c r="N59" s="84">
        <f t="shared" si="17"/>
        <v>9.3359771753347474</v>
      </c>
      <c r="O59" s="84">
        <f t="shared" si="18"/>
        <v>-10.823911193471815</v>
      </c>
      <c r="P59" s="84">
        <f t="shared" si="19"/>
        <v>23.520875818152916</v>
      </c>
      <c r="Q59" s="84">
        <f t="shared" si="20"/>
        <v>6.2840956530881442</v>
      </c>
      <c r="R59" s="84">
        <f t="shared" si="21"/>
        <v>28.449213437334549</v>
      </c>
      <c r="S59" s="84">
        <f t="shared" si="22"/>
        <v>15.324333440217572</v>
      </c>
      <c r="T59" s="84">
        <f t="shared" si="23"/>
        <v>9.77899351857981</v>
      </c>
      <c r="U59" s="84">
        <f t="shared" si="24"/>
        <v>-12.330793552292008</v>
      </c>
      <c r="V59" s="84">
        <f t="shared" si="25"/>
        <v>-4.831138591625006E-2</v>
      </c>
      <c r="W59" s="84">
        <f t="shared" si="26"/>
        <v>17.288852323069406</v>
      </c>
      <c r="X59" s="84">
        <f t="shared" si="27"/>
        <v>12.303634884405483</v>
      </c>
      <c r="Y59" s="84">
        <f t="shared" si="28"/>
        <v>9.6516616359277947</v>
      </c>
      <c r="Z59" s="84">
        <f t="shared" si="29"/>
        <v>-6.0281198779632632</v>
      </c>
      <c r="AA59" s="84">
        <f t="shared" si="30"/>
        <v>-7.0909000153297228</v>
      </c>
      <c r="AB59" s="84">
        <f t="shared" si="31"/>
        <v>-10.911180840125439</v>
      </c>
      <c r="AC59" s="84">
        <f t="shared" si="32"/>
        <v>60.337824797026741</v>
      </c>
      <c r="AD59" s="84">
        <f t="shared" si="33"/>
        <v>1.6589540439230888</v>
      </c>
      <c r="AE59" s="85">
        <f t="shared" si="34"/>
        <v>3.7343499984605444</v>
      </c>
    </row>
    <row r="60" spans="1:31" s="2" customFormat="1">
      <c r="A60" s="7"/>
      <c r="B60" s="8" t="s">
        <v>200</v>
      </c>
      <c r="C60" s="89" t="s">
        <v>23</v>
      </c>
      <c r="D60" s="84">
        <f t="shared" si="7"/>
        <v>17.51417095634369</v>
      </c>
      <c r="E60" s="84">
        <f t="shared" si="8"/>
        <v>6.9325143184070868</v>
      </c>
      <c r="F60" s="84">
        <f t="shared" si="9"/>
        <v>19.012879431801295</v>
      </c>
      <c r="G60" s="84">
        <f t="shared" si="10"/>
        <v>-29.65637327657349</v>
      </c>
      <c r="H60" s="84">
        <f t="shared" si="11"/>
        <v>10.560806829884584</v>
      </c>
      <c r="I60" s="84">
        <f t="shared" si="12"/>
        <v>-29.521918100273965</v>
      </c>
      <c r="J60" s="84">
        <f t="shared" si="13"/>
        <v>9.2637218337978027</v>
      </c>
      <c r="K60" s="84">
        <f t="shared" si="14"/>
        <v>25.360751836596023</v>
      </c>
      <c r="L60" s="84">
        <f t="shared" si="15"/>
        <v>-8.5411531943852026</v>
      </c>
      <c r="M60" s="84">
        <f t="shared" si="16"/>
        <v>-4.8255039042133632</v>
      </c>
      <c r="N60" s="84">
        <f t="shared" si="17"/>
        <v>38.769228420058397</v>
      </c>
      <c r="O60" s="84">
        <f t="shared" si="18"/>
        <v>52.441455671781625</v>
      </c>
      <c r="P60" s="84">
        <f t="shared" si="19"/>
        <v>3.3661838467244678</v>
      </c>
      <c r="Q60" s="84">
        <f t="shared" si="20"/>
        <v>-2.8784740169592169</v>
      </c>
      <c r="R60" s="84">
        <f t="shared" si="21"/>
        <v>8.8405249915070669</v>
      </c>
      <c r="S60" s="84">
        <f t="shared" si="22"/>
        <v>5.820699305164112E-2</v>
      </c>
      <c r="T60" s="84">
        <f t="shared" si="23"/>
        <v>27.688223493800265</v>
      </c>
      <c r="U60" s="84">
        <f t="shared" si="24"/>
        <v>-21.337393224534395</v>
      </c>
      <c r="V60" s="84">
        <f t="shared" si="25"/>
        <v>-15.183194677883591</v>
      </c>
      <c r="W60" s="84">
        <f t="shared" si="26"/>
        <v>1.4934051693203543</v>
      </c>
      <c r="X60" s="84">
        <f t="shared" si="27"/>
        <v>25.003071910886916</v>
      </c>
      <c r="Y60" s="84">
        <f t="shared" si="28"/>
        <v>20.380035921234366</v>
      </c>
      <c r="Z60" s="84">
        <f t="shared" si="29"/>
        <v>-3.5905646965851474</v>
      </c>
      <c r="AA60" s="84">
        <f t="shared" si="30"/>
        <v>-1.8722099561113907</v>
      </c>
      <c r="AB60" s="84">
        <f t="shared" si="31"/>
        <v>-25.74241337269109</v>
      </c>
      <c r="AC60" s="84">
        <f t="shared" si="32"/>
        <v>118.80846792692208</v>
      </c>
      <c r="AD60" s="84">
        <f t="shared" si="33"/>
        <v>7.5550451142179611</v>
      </c>
      <c r="AE60" s="85">
        <f t="shared" si="34"/>
        <v>5.8109123190319423</v>
      </c>
    </row>
    <row r="61" spans="1:31" s="2" customFormat="1">
      <c r="A61" s="7"/>
      <c r="B61" s="8" t="s">
        <v>201</v>
      </c>
      <c r="C61" s="89" t="s">
        <v>23</v>
      </c>
      <c r="D61" s="84">
        <f t="shared" si="7"/>
        <v>50.232944264697267</v>
      </c>
      <c r="E61" s="84">
        <f t="shared" si="8"/>
        <v>9.8873526404162249E-2</v>
      </c>
      <c r="F61" s="84">
        <f t="shared" si="9"/>
        <v>-3.1525282605784497</v>
      </c>
      <c r="G61" s="84">
        <f t="shared" si="10"/>
        <v>-33.366979936811703</v>
      </c>
      <c r="H61" s="84">
        <f t="shared" si="11"/>
        <v>1.9605975196874681</v>
      </c>
      <c r="I61" s="84">
        <f t="shared" si="12"/>
        <v>0.901527339404538</v>
      </c>
      <c r="J61" s="84">
        <f t="shared" si="13"/>
        <v>-36.928511063979208</v>
      </c>
      <c r="K61" s="84">
        <f t="shared" si="14"/>
        <v>-22.482125291794532</v>
      </c>
      <c r="L61" s="84">
        <f t="shared" si="15"/>
        <v>72.469684989038797</v>
      </c>
      <c r="M61" s="84">
        <f t="shared" si="16"/>
        <v>28.862240454298075</v>
      </c>
      <c r="N61" s="84">
        <f t="shared" si="17"/>
        <v>-14.294785783401437</v>
      </c>
      <c r="O61" s="84">
        <f t="shared" si="18"/>
        <v>25.59292423113699</v>
      </c>
      <c r="P61" s="84">
        <f t="shared" si="19"/>
        <v>16.837645735064854</v>
      </c>
      <c r="Q61" s="84">
        <f t="shared" si="20"/>
        <v>-17.56648463532909</v>
      </c>
      <c r="R61" s="84">
        <f t="shared" si="21"/>
        <v>29.347388981813225</v>
      </c>
      <c r="S61" s="84">
        <f t="shared" si="22"/>
        <v>44.445673511821667</v>
      </c>
      <c r="T61" s="84">
        <f t="shared" si="23"/>
        <v>8.4631499031823978</v>
      </c>
      <c r="U61" s="84">
        <f t="shared" si="24"/>
        <v>10.477381098379297</v>
      </c>
      <c r="V61" s="84">
        <f t="shared" si="25"/>
        <v>28.512012918450267</v>
      </c>
      <c r="W61" s="84">
        <f t="shared" si="26"/>
        <v>2.00177428177102</v>
      </c>
      <c r="X61" s="84">
        <f t="shared" si="27"/>
        <v>7.6652595813720552</v>
      </c>
      <c r="Y61" s="84">
        <f t="shared" si="28"/>
        <v>-20.629554500434708</v>
      </c>
      <c r="Z61" s="84">
        <f t="shared" si="29"/>
        <v>-61.475732902809618</v>
      </c>
      <c r="AA61" s="84">
        <f t="shared" si="30"/>
        <v>-47.159657033148228</v>
      </c>
      <c r="AB61" s="84">
        <f t="shared" si="31"/>
        <v>8.336891183132451</v>
      </c>
      <c r="AC61" s="84">
        <f t="shared" si="32"/>
        <v>149.06097137304957</v>
      </c>
      <c r="AD61" s="84">
        <f t="shared" si="33"/>
        <v>37.483058186597532</v>
      </c>
      <c r="AE61" s="85">
        <f t="shared" si="34"/>
        <v>2.7371431913135496</v>
      </c>
    </row>
    <row r="62" spans="1:31" s="2" customFormat="1">
      <c r="A62" s="7"/>
      <c r="B62" s="8" t="s">
        <v>207</v>
      </c>
      <c r="C62" s="89" t="s">
        <v>23</v>
      </c>
      <c r="D62" s="84">
        <f t="shared" si="7"/>
        <v>-20.297279637947952</v>
      </c>
      <c r="E62" s="84">
        <f t="shared" si="8"/>
        <v>-13.311000424405691</v>
      </c>
      <c r="F62" s="84">
        <f t="shared" si="9"/>
        <v>22.796145163122191</v>
      </c>
      <c r="G62" s="84">
        <f t="shared" si="10"/>
        <v>-26.591377040798605</v>
      </c>
      <c r="H62" s="84">
        <f t="shared" si="11"/>
        <v>7.1759915686799332</v>
      </c>
      <c r="I62" s="84">
        <f t="shared" si="12"/>
        <v>-15.722001793448541</v>
      </c>
      <c r="J62" s="84">
        <f t="shared" si="13"/>
        <v>2.5606989984040922</v>
      </c>
      <c r="K62" s="84">
        <f t="shared" si="14"/>
        <v>24.555623708045445</v>
      </c>
      <c r="L62" s="84">
        <f t="shared" si="15"/>
        <v>2.0993557413573996</v>
      </c>
      <c r="M62" s="84">
        <f t="shared" si="16"/>
        <v>60.973490929995222</v>
      </c>
      <c r="N62" s="84">
        <f t="shared" si="17"/>
        <v>1.6811868331024726</v>
      </c>
      <c r="O62" s="84">
        <f t="shared" si="18"/>
        <v>72.952844292046422</v>
      </c>
      <c r="P62" s="84">
        <f t="shared" si="19"/>
        <v>38.688742781531914</v>
      </c>
      <c r="Q62" s="84">
        <f t="shared" si="20"/>
        <v>-22.796209603845128</v>
      </c>
      <c r="R62" s="84">
        <f t="shared" si="21"/>
        <v>38.662543497830825</v>
      </c>
      <c r="S62" s="84">
        <f t="shared" si="22"/>
        <v>-3.7514291276090574</v>
      </c>
      <c r="T62" s="84">
        <f t="shared" si="23"/>
        <v>24.553584807020883</v>
      </c>
      <c r="U62" s="84">
        <f t="shared" si="24"/>
        <v>-3.8852723454085805</v>
      </c>
      <c r="V62" s="84">
        <f t="shared" si="25"/>
        <v>8.2545262699722741</v>
      </c>
      <c r="W62" s="84">
        <f t="shared" si="26"/>
        <v>-8.9521199853794826</v>
      </c>
      <c r="X62" s="84">
        <f t="shared" si="27"/>
        <v>-4.9380992579046108</v>
      </c>
      <c r="Y62" s="84">
        <f t="shared" si="28"/>
        <v>-7.8018941201099921</v>
      </c>
      <c r="Z62" s="84">
        <f t="shared" si="29"/>
        <v>8.7608522580153334</v>
      </c>
      <c r="AA62" s="84">
        <f t="shared" si="30"/>
        <v>-25.677210739314688</v>
      </c>
      <c r="AB62" s="84">
        <f t="shared" si="31"/>
        <v>-54.561651339916359</v>
      </c>
      <c r="AC62" s="84">
        <f t="shared" si="32"/>
        <v>47.28852183382935</v>
      </c>
      <c r="AD62" s="84">
        <f t="shared" si="33"/>
        <v>48.931369886293027</v>
      </c>
      <c r="AE62" s="85">
        <f t="shared" si="34"/>
        <v>3.2868994933249667</v>
      </c>
    </row>
    <row r="63" spans="1:31" s="2" customFormat="1">
      <c r="A63" s="7"/>
      <c r="B63" s="8" t="s">
        <v>10</v>
      </c>
      <c r="C63" s="89" t="s">
        <v>23</v>
      </c>
      <c r="D63" s="84">
        <f t="shared" si="7"/>
        <v>7.5663404003871761</v>
      </c>
      <c r="E63" s="84">
        <f t="shared" si="8"/>
        <v>9.9187621053926165</v>
      </c>
      <c r="F63" s="84">
        <f t="shared" si="9"/>
        <v>-4.5863624779094891</v>
      </c>
      <c r="G63" s="84">
        <f t="shared" si="10"/>
        <v>1.3094484020257084</v>
      </c>
      <c r="H63" s="84">
        <f t="shared" si="11"/>
        <v>6.5754602915394145</v>
      </c>
      <c r="I63" s="84">
        <f t="shared" si="12"/>
        <v>-5.7192237248048627</v>
      </c>
      <c r="J63" s="84">
        <f t="shared" si="13"/>
        <v>17.605584776378009</v>
      </c>
      <c r="K63" s="84">
        <f t="shared" si="14"/>
        <v>10.081572102498598</v>
      </c>
      <c r="L63" s="84">
        <f t="shared" si="15"/>
        <v>7.3516184992105309</v>
      </c>
      <c r="M63" s="84">
        <f t="shared" si="16"/>
        <v>11.94791255978069</v>
      </c>
      <c r="N63" s="84">
        <f t="shared" si="17"/>
        <v>12.978245599669819</v>
      </c>
      <c r="O63" s="84">
        <f t="shared" si="18"/>
        <v>17.539502903341898</v>
      </c>
      <c r="P63" s="84">
        <f t="shared" si="19"/>
        <v>-2.2392379818164159</v>
      </c>
      <c r="Q63" s="84">
        <f t="shared" si="20"/>
        <v>-36.193102132214463</v>
      </c>
      <c r="R63" s="84">
        <f t="shared" si="21"/>
        <v>38.890978335936325</v>
      </c>
      <c r="S63" s="84">
        <f t="shared" si="22"/>
        <v>15.705523896955668</v>
      </c>
      <c r="T63" s="84">
        <f t="shared" si="23"/>
        <v>7.2900718282134847</v>
      </c>
      <c r="U63" s="84">
        <f t="shared" si="24"/>
        <v>7.8099124083430951</v>
      </c>
      <c r="V63" s="84">
        <f t="shared" si="25"/>
        <v>9.9159363580234299</v>
      </c>
      <c r="W63" s="84">
        <f t="shared" si="26"/>
        <v>-5.5702743983522538</v>
      </c>
      <c r="X63" s="84">
        <f t="shared" si="27"/>
        <v>0.13159307761279138</v>
      </c>
      <c r="Y63" s="84">
        <f t="shared" si="28"/>
        <v>2.0557734191619375</v>
      </c>
      <c r="Z63" s="84">
        <f t="shared" si="29"/>
        <v>-7.390948800364157</v>
      </c>
      <c r="AA63" s="84">
        <f t="shared" si="30"/>
        <v>5.4410651033894624</v>
      </c>
      <c r="AB63" s="84">
        <f t="shared" si="31"/>
        <v>-24.348706446490056</v>
      </c>
      <c r="AC63" s="84">
        <f t="shared" si="32"/>
        <v>15.701978462994418</v>
      </c>
      <c r="AD63" s="84">
        <f t="shared" si="33"/>
        <v>-0.74881347364453177</v>
      </c>
      <c r="AE63" s="85">
        <f t="shared" si="34"/>
        <v>3.2901342099913364</v>
      </c>
    </row>
    <row r="64" spans="1:31" s="2" customFormat="1">
      <c r="A64" s="7"/>
      <c r="B64" s="8" t="s">
        <v>11</v>
      </c>
      <c r="C64" s="89" t="s">
        <v>23</v>
      </c>
      <c r="D64" s="84">
        <f t="shared" si="7"/>
        <v>-0.182641096786341</v>
      </c>
      <c r="E64" s="84">
        <f t="shared" si="8"/>
        <v>-6.8078287582400492</v>
      </c>
      <c r="F64" s="84">
        <f t="shared" si="9"/>
        <v>-5.5233980449490616</v>
      </c>
      <c r="G64" s="84">
        <f t="shared" si="10"/>
        <v>-19.141758535253913</v>
      </c>
      <c r="H64" s="84">
        <f t="shared" si="11"/>
        <v>-12.860549196577125</v>
      </c>
      <c r="I64" s="84">
        <f t="shared" si="12"/>
        <v>22.900088888902872</v>
      </c>
      <c r="J64" s="84">
        <f t="shared" si="13"/>
        <v>1.080802963550596</v>
      </c>
      <c r="K64" s="84">
        <f t="shared" si="14"/>
        <v>17.37583962743048</v>
      </c>
      <c r="L64" s="84">
        <f t="shared" si="15"/>
        <v>42.590970321828024</v>
      </c>
      <c r="M64" s="84">
        <f t="shared" si="16"/>
        <v>52.793326983049809</v>
      </c>
      <c r="N64" s="84">
        <f t="shared" si="17"/>
        <v>6.1458382161594614</v>
      </c>
      <c r="O64" s="84">
        <f t="shared" si="18"/>
        <v>45.543035002096588</v>
      </c>
      <c r="P64" s="84">
        <f t="shared" si="19"/>
        <v>29.969824971589986</v>
      </c>
      <c r="Q64" s="84">
        <f t="shared" si="20"/>
        <v>-47.509037713748533</v>
      </c>
      <c r="R64" s="84">
        <f t="shared" si="21"/>
        <v>40.922858700299372</v>
      </c>
      <c r="S64" s="84">
        <f t="shared" si="22"/>
        <v>32.769464555862641</v>
      </c>
      <c r="T64" s="84">
        <f t="shared" si="23"/>
        <v>20.121701353860516</v>
      </c>
      <c r="U64" s="84">
        <f t="shared" si="24"/>
        <v>0.33134643785301421</v>
      </c>
      <c r="V64" s="84">
        <f t="shared" si="25"/>
        <v>-4.2009200862764544</v>
      </c>
      <c r="W64" s="84">
        <f t="shared" si="26"/>
        <v>-19.32874718799809</v>
      </c>
      <c r="X64" s="84">
        <f t="shared" si="27"/>
        <v>-5.3144625239852132</v>
      </c>
      <c r="Y64" s="84">
        <f t="shared" si="28"/>
        <v>-21.985485463891465</v>
      </c>
      <c r="Z64" s="84">
        <f t="shared" si="29"/>
        <v>15.327496584578952</v>
      </c>
      <c r="AA64" s="84">
        <f t="shared" si="30"/>
        <v>1.0343155289342292</v>
      </c>
      <c r="AB64" s="84">
        <f t="shared" si="31"/>
        <v>-27.598952952254422</v>
      </c>
      <c r="AC64" s="84">
        <f t="shared" si="32"/>
        <v>27.077077546157227</v>
      </c>
      <c r="AD64" s="84">
        <f t="shared" si="33"/>
        <v>9.3049879099638986</v>
      </c>
      <c r="AE64" s="85">
        <f t="shared" si="34"/>
        <v>4.1563162740051069</v>
      </c>
    </row>
    <row r="65" spans="1:31" s="2" customFormat="1">
      <c r="A65" s="7"/>
      <c r="B65" s="8" t="s">
        <v>12</v>
      </c>
      <c r="C65" s="89" t="s">
        <v>23</v>
      </c>
      <c r="D65" s="84">
        <f t="shared" ref="D65" si="35">IF(C25&gt;0,D25/C25*100-100,"--")</f>
        <v>5.8511516733452424</v>
      </c>
      <c r="E65" s="84">
        <f t="shared" si="8"/>
        <v>6.4274778423458088</v>
      </c>
      <c r="F65" s="84">
        <f t="shared" si="9"/>
        <v>-4.757623886837095</v>
      </c>
      <c r="G65" s="84">
        <f t="shared" si="10"/>
        <v>-2.3983526465967486</v>
      </c>
      <c r="H65" s="84">
        <f t="shared" si="11"/>
        <v>3.6562073522431007</v>
      </c>
      <c r="I65" s="84">
        <f t="shared" si="12"/>
        <v>-2.1055966934941495</v>
      </c>
      <c r="J65" s="84">
        <f t="shared" si="13"/>
        <v>14.986110155736455</v>
      </c>
      <c r="K65" s="84">
        <f t="shared" si="14"/>
        <v>11.098016085278161</v>
      </c>
      <c r="L65" s="84">
        <f t="shared" si="15"/>
        <v>12.539643755201823</v>
      </c>
      <c r="M65" s="84">
        <f t="shared" si="16"/>
        <v>19.567017673491065</v>
      </c>
      <c r="N65" s="84">
        <f t="shared" si="17"/>
        <v>11.34959695471089</v>
      </c>
      <c r="O65" s="84">
        <f t="shared" si="18"/>
        <v>23.902779231406669</v>
      </c>
      <c r="P65" s="84">
        <f t="shared" si="19"/>
        <v>6.3579503325861992</v>
      </c>
      <c r="Q65" s="84">
        <f t="shared" si="20"/>
        <v>-39.8840795726382</v>
      </c>
      <c r="R65" s="84">
        <f t="shared" si="21"/>
        <v>39.469665822410548</v>
      </c>
      <c r="S65" s="84">
        <f t="shared" si="22"/>
        <v>20.616038130529077</v>
      </c>
      <c r="T65" s="84">
        <f t="shared" si="23"/>
        <v>11.354716622110473</v>
      </c>
      <c r="U65" s="84">
        <f t="shared" si="24"/>
        <v>5.2544354263919217</v>
      </c>
      <c r="V65" s="84">
        <f t="shared" si="25"/>
        <v>5.3177361454477108</v>
      </c>
      <c r="W65" s="84">
        <f t="shared" si="26"/>
        <v>-9.6467038524645261</v>
      </c>
      <c r="X65" s="84">
        <f t="shared" si="27"/>
        <v>-1.3090837590500115</v>
      </c>
      <c r="Y65" s="84">
        <f t="shared" si="28"/>
        <v>-4.0458889907840359</v>
      </c>
      <c r="Z65" s="84">
        <f t="shared" si="29"/>
        <v>-2.7030157146119222</v>
      </c>
      <c r="AA65" s="84">
        <f t="shared" si="30"/>
        <v>4.3632242237409855</v>
      </c>
      <c r="AB65" s="84">
        <f t="shared" si="31"/>
        <v>-25.118322283258635</v>
      </c>
      <c r="AC65" s="84">
        <f t="shared" si="32"/>
        <v>18.306225416440185</v>
      </c>
      <c r="AD65" s="84">
        <f t="shared" si="33"/>
        <v>1.7235760694720881</v>
      </c>
      <c r="AE65" s="85">
        <f t="shared" si="34"/>
        <v>3.4994013529553456</v>
      </c>
    </row>
    <row r="66" spans="1:31" ht="12.75" customHeight="1" thickBo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ht="12.75" customHeight="1" thickTop="1">
      <c r="A67" s="101" t="s">
        <v>202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</row>
    <row r="68" spans="1:31" ht="12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</row>
    <row r="69" spans="1:31" ht="12.75" customHeight="1"/>
    <row r="70" spans="1:31" ht="12.75" customHeight="1">
      <c r="A70" s="20" t="s">
        <v>0</v>
      </c>
    </row>
    <row r="71" spans="1:31" ht="12.75" customHeight="1">
      <c r="A71" s="24" t="s">
        <v>14</v>
      </c>
    </row>
    <row r="72" spans="1:31" ht="12.75" customHeight="1">
      <c r="A72" s="24" t="s">
        <v>15</v>
      </c>
    </row>
    <row r="73" spans="1:31" ht="12.75" customHeight="1">
      <c r="A73" s="24" t="s">
        <v>16</v>
      </c>
    </row>
    <row r="74" spans="1:31" ht="12.75" customHeight="1"/>
    <row r="75" spans="1:31" ht="12.75" customHeight="1"/>
    <row r="76" spans="1:31" ht="12.75" customHeight="1"/>
    <row r="77" spans="1:31" ht="12.75" customHeight="1"/>
    <row r="78" spans="1:31" ht="12.75" customHeight="1"/>
    <row r="79" spans="1:31" ht="12.75" customHeight="1"/>
    <row r="80" spans="1:3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</sheetData>
  <mergeCells count="7">
    <mergeCell ref="A68:AE68"/>
    <mergeCell ref="A2:AE2"/>
    <mergeCell ref="A4:AE4"/>
    <mergeCell ref="B7:AE7"/>
    <mergeCell ref="B27:AE27"/>
    <mergeCell ref="B47:AE47"/>
    <mergeCell ref="A67:AE67"/>
  </mergeCells>
  <hyperlinks>
    <hyperlink ref="A1" location="ÍNDICE!A1" display="INDICE" xr:uid="{00000000-0004-0000-0D00-000000000000}"/>
    <hyperlink ref="A70" location="ÍNDICE!A1" display="INDICE" xr:uid="{00000000-0004-0000-0D00-000001000000}"/>
    <hyperlink ref="A71" location="NOTAS!A1" display="NOTAS!A1" xr:uid="{00000000-0004-0000-0D00-000002000000}"/>
    <hyperlink ref="A72" location="'D2'!A1" display="'D2'!A1" xr:uid="{00000000-0004-0000-0D00-000003000000}"/>
    <hyperlink ref="A73" location="'D3'!A1" display="'D3" xr:uid="{00000000-0004-0000-0D00-000004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AE32"/>
  <sheetViews>
    <sheetView showGridLines="0" zoomScaleNormal="100" workbookViewId="0"/>
  </sheetViews>
  <sheetFormatPr baseColWidth="10" defaultRowHeight="13"/>
  <cols>
    <col min="1" max="1" width="7.19921875" bestFit="1" customWidth="1"/>
    <col min="2" max="2" width="28.59765625" bestFit="1" customWidth="1"/>
  </cols>
  <sheetData>
    <row r="1" spans="1:3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96" t="s">
        <v>211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7">
        <v>1</v>
      </c>
      <c r="B9" s="8" t="s">
        <v>3</v>
      </c>
      <c r="C9" s="12">
        <f>'C10'!C9- 'C9'!C9</f>
        <v>-20933.033279000003</v>
      </c>
      <c r="D9" s="12">
        <f>'C10'!D9- 'C9'!D9</f>
        <v>-20250.278461999998</v>
      </c>
      <c r="E9" s="12">
        <f>'C10'!E9- 'C9'!E9</f>
        <v>-20442.450877000003</v>
      </c>
      <c r="F9" s="12">
        <f>'C10'!F9- 'C9'!F9</f>
        <v>-22113.469784000001</v>
      </c>
      <c r="G9" s="12">
        <f>'C10'!G9- 'C9'!G9</f>
        <v>-31080.964104000013</v>
      </c>
      <c r="H9" s="12">
        <f>'C10'!H9- 'C9'!H9</f>
        <v>-30562.633300999998</v>
      </c>
      <c r="I9" s="12">
        <f>'C10'!I9- 'C9'!I9</f>
        <v>-27712.147336000002</v>
      </c>
      <c r="J9" s="12">
        <f>'C10'!J9- 'C9'!J9</f>
        <v>-25551.441670999997</v>
      </c>
      <c r="K9" s="12">
        <f>'C10'!K9- 'C9'!K9</f>
        <v>-23138.310576</v>
      </c>
      <c r="L9" s="12">
        <f>'C10'!L9- 'C9'!L9</f>
        <v>-27582.284516000007</v>
      </c>
      <c r="M9" s="12">
        <f>'C10'!M9- 'C9'!M9</f>
        <v>-27283.527379000006</v>
      </c>
      <c r="N9" s="12">
        <f>'C10'!N9- 'C9'!N9</f>
        <v>-24970.622319000006</v>
      </c>
      <c r="O9" s="12">
        <f>'C10'!O9- 'C9'!O9</f>
        <v>-21178.120549000007</v>
      </c>
      <c r="P9" s="12">
        <f>'C10'!P9- 'C9'!P9</f>
        <v>-13224.093975000003</v>
      </c>
      <c r="Q9" s="12">
        <f>'C10'!Q9- 'C9'!Q9</f>
        <v>-8686.1404340000026</v>
      </c>
      <c r="R9" s="12">
        <f>'C10'!R9- 'C9'!R9</f>
        <v>-14669.101943000005</v>
      </c>
      <c r="S9" s="12">
        <f>'C10'!S9- 'C9'!S9</f>
        <v>-15715.752200999988</v>
      </c>
      <c r="T9" s="12">
        <f>'C10'!T9- 'C9'!T9</f>
        <v>-21648.817952000012</v>
      </c>
      <c r="U9" s="12">
        <f>'C10'!U9- 'C9'!U9</f>
        <v>-18646.260731999999</v>
      </c>
      <c r="V9" s="12">
        <f>'C10'!V9- 'C9'!V9</f>
        <v>-17507.185158999986</v>
      </c>
      <c r="W9" s="12">
        <f>'C10'!W9- 'C9'!W9</f>
        <v>-18586.512305000011</v>
      </c>
      <c r="X9" s="12">
        <f>'C10'!X9- 'C9'!X9</f>
        <v>-20996.918076999998</v>
      </c>
      <c r="Y9" s="12">
        <f>'C10'!Y9- 'C9'!Y9</f>
        <v>-16894.227317000001</v>
      </c>
      <c r="Z9" s="12">
        <f>'C10'!Z9- 'C9'!Z9</f>
        <v>-12751.905730999995</v>
      </c>
      <c r="AA9" s="12">
        <f>'C10'!AA9- 'C9'!AA9</f>
        <v>-10856.625081000009</v>
      </c>
      <c r="AB9" s="12">
        <f>'C10'!AB9- 'C9'!AB9</f>
        <v>-7469.0644800000009</v>
      </c>
      <c r="AC9" s="12">
        <f>'C10'!AC9- 'C9'!AC9</f>
        <v>271.99977699999727</v>
      </c>
      <c r="AD9" s="12">
        <f>'C10'!AD9- 'C9'!AD9</f>
        <v>-3604.4364310000019</v>
      </c>
      <c r="AE9" s="12">
        <f>'C10'!AE9- 'C9'!AE9</f>
        <v>-523784.32619399985</v>
      </c>
    </row>
    <row r="10" spans="1:31">
      <c r="A10" s="7">
        <v>2</v>
      </c>
      <c r="B10" s="8" t="s">
        <v>6</v>
      </c>
      <c r="C10" s="12">
        <f>'C10'!C10- 'C9'!C10</f>
        <v>55.453381</v>
      </c>
      <c r="D10" s="12">
        <f>'C10'!D10- 'C9'!D10</f>
        <v>25.873300000000008</v>
      </c>
      <c r="E10" s="12">
        <f>'C10'!E10- 'C9'!E10</f>
        <v>62.044457999999999</v>
      </c>
      <c r="F10" s="12">
        <f>'C10'!F10- 'C9'!F10</f>
        <v>24.858045000000001</v>
      </c>
      <c r="G10" s="12">
        <f>'C10'!G10- 'C9'!G10</f>
        <v>13.598520999999998</v>
      </c>
      <c r="H10" s="12">
        <f>'C10'!H10- 'C9'!H10</f>
        <v>17.147300999999999</v>
      </c>
      <c r="I10" s="12">
        <f>'C10'!I10- 'C9'!I10</f>
        <v>22.449493999999998</v>
      </c>
      <c r="J10" s="12">
        <f>'C10'!J10- 'C9'!J10</f>
        <v>25.554634999999998</v>
      </c>
      <c r="K10" s="12">
        <f>'C10'!K10- 'C9'!K10</f>
        <v>66.300152999999995</v>
      </c>
      <c r="L10" s="12">
        <f>'C10'!L10- 'C9'!L10</f>
        <v>125.85249200000001</v>
      </c>
      <c r="M10" s="12">
        <f>'C10'!M10- 'C9'!M10</f>
        <v>373.25911400000001</v>
      </c>
      <c r="N10" s="12">
        <f>'C10'!N10- 'C9'!N10</f>
        <v>511.93639700000006</v>
      </c>
      <c r="O10" s="12">
        <f>'C10'!O10- 'C9'!O10</f>
        <v>678.65186200000016</v>
      </c>
      <c r="P10" s="12">
        <f>'C10'!P10- 'C9'!P10</f>
        <v>924.47017400000004</v>
      </c>
      <c r="Q10" s="12">
        <f>'C10'!Q10- 'C9'!Q10</f>
        <v>997.70124900000008</v>
      </c>
      <c r="R10" s="12">
        <f>'C10'!R10- 'C9'!R10</f>
        <v>3390.049434</v>
      </c>
      <c r="S10" s="12">
        <f>'C10'!S10- 'C9'!S10</f>
        <v>5271.5129119999992</v>
      </c>
      <c r="T10" s="12">
        <f>'C10'!T10- 'C9'!T10</f>
        <v>5731.8712390000001</v>
      </c>
      <c r="U10" s="12">
        <f>'C10'!U10- 'C9'!U10</f>
        <v>8496.3076430000001</v>
      </c>
      <c r="V10" s="12">
        <f>'C10'!V10- 'C9'!V10</f>
        <v>11071.885632</v>
      </c>
      <c r="W10" s="12">
        <f>'C10'!W10- 'C9'!W10</f>
        <v>8926.966140999999</v>
      </c>
      <c r="X10" s="12">
        <f>'C10'!X10- 'C9'!X10</f>
        <v>7753.239051999999</v>
      </c>
      <c r="Y10" s="12">
        <f>'C10'!Y10- 'C9'!Y10</f>
        <v>7057.3729109999995</v>
      </c>
      <c r="Z10" s="12">
        <f>'C10'!Z10- 'C9'!Z10</f>
        <v>3777.8696050000008</v>
      </c>
      <c r="AA10" s="12">
        <f>'C10'!AA10- 'C9'!AA10</f>
        <v>4383.2771190000012</v>
      </c>
      <c r="AB10" s="12">
        <f>'C10'!AB10- 'C9'!AB10</f>
        <v>4468.4841179999994</v>
      </c>
      <c r="AC10" s="12">
        <f>'C10'!AC10- 'C9'!AC10</f>
        <v>5082.3723940000009</v>
      </c>
      <c r="AD10" s="12">
        <f>'C10'!AD10- 'C9'!AD10</f>
        <v>3895.5919819999999</v>
      </c>
      <c r="AE10" s="12">
        <f>'C10'!AE10- 'C9'!AE10</f>
        <v>83231.950758000006</v>
      </c>
    </row>
    <row r="11" spans="1:31">
      <c r="A11" s="5">
        <v>3</v>
      </c>
      <c r="B11" s="8" t="s">
        <v>4</v>
      </c>
      <c r="C11" s="12">
        <f>'C10'!C11- 'C9'!C11</f>
        <v>-19461.126007999999</v>
      </c>
      <c r="D11" s="12">
        <f>'C10'!D11- 'C9'!D11</f>
        <v>-17953.408990999997</v>
      </c>
      <c r="E11" s="12">
        <f>'C10'!E11- 'C9'!E11</f>
        <v>-21746.790822999999</v>
      </c>
      <c r="F11" s="12">
        <f>'C10'!F11- 'C9'!F11</f>
        <v>-23750.166034000002</v>
      </c>
      <c r="G11" s="12">
        <f>'C10'!G11- 'C9'!G11</f>
        <v>-28496.634510999997</v>
      </c>
      <c r="H11" s="12">
        <f>'C10'!H11- 'C9'!H11</f>
        <v>-31236.732669999998</v>
      </c>
      <c r="I11" s="12">
        <f>'C10'!I11- 'C9'!I11</f>
        <v>-30325.853991</v>
      </c>
      <c r="J11" s="12">
        <f>'C10'!J11- 'C9'!J11</f>
        <v>-34349.510707999987</v>
      </c>
      <c r="K11" s="12">
        <f>'C10'!K11- 'C9'!K11</f>
        <v>-31633.359494999997</v>
      </c>
      <c r="L11" s="12">
        <f>'C10'!L11- 'C9'!L11</f>
        <v>-32017.635401000003</v>
      </c>
      <c r="M11" s="12">
        <f>'C10'!M11- 'C9'!M11</f>
        <v>-34476.022162000008</v>
      </c>
      <c r="N11" s="12">
        <f>'C10'!N11- 'C9'!N11</f>
        <v>-43208.65108299999</v>
      </c>
      <c r="O11" s="12">
        <f>'C10'!O11- 'C9'!O11</f>
        <v>-43191.512155000011</v>
      </c>
      <c r="P11" s="12">
        <f>'C10'!P11- 'C9'!P11</f>
        <v>-40688.493984000001</v>
      </c>
      <c r="Q11" s="12">
        <f>'C10'!Q11- 'C9'!Q11</f>
        <v>-23790.560968000009</v>
      </c>
      <c r="R11" s="12">
        <f>'C10'!R11- 'C9'!R11</f>
        <v>-31886.304409999997</v>
      </c>
      <c r="S11" s="12">
        <f>'C10'!S11- 'C9'!S11</f>
        <v>-29735.45348800001</v>
      </c>
      <c r="T11" s="12">
        <f>'C10'!T11- 'C9'!T11</f>
        <v>-37325.66915300001</v>
      </c>
      <c r="U11" s="12">
        <f>'C10'!U11- 'C9'!U11</f>
        <v>-37656.675872</v>
      </c>
      <c r="V11" s="12">
        <f>'C10'!V11- 'C9'!V11</f>
        <v>-33746.950300000004</v>
      </c>
      <c r="W11" s="12">
        <f>'C10'!W11- 'C9'!W11</f>
        <v>-35745.854570000018</v>
      </c>
      <c r="X11" s="12">
        <f>'C10'!X11- 'C9'!X11</f>
        <v>-39279.676815000006</v>
      </c>
      <c r="Y11" s="12">
        <f>'C10'!Y11- 'C9'!Y11</f>
        <v>-36185.148690000002</v>
      </c>
      <c r="Z11" s="12">
        <f>'C10'!Z11- 'C9'!Z11</f>
        <v>-37155.991018000001</v>
      </c>
      <c r="AA11" s="12">
        <f>'C10'!AA11- 'C9'!AA11</f>
        <v>-34217.348027999979</v>
      </c>
      <c r="AB11" s="12">
        <f>'C10'!AB11- 'C9'!AB11</f>
        <v>-27335.111150999997</v>
      </c>
      <c r="AC11" s="12">
        <f>'C10'!AC11- 'C9'!AC11</f>
        <v>-26987.648151000009</v>
      </c>
      <c r="AD11" s="12">
        <f>'C10'!AD11- 'C9'!AD11</f>
        <v>-27185.954708999994</v>
      </c>
      <c r="AE11" s="12">
        <f>'C10'!AE11- 'C9'!AE11</f>
        <v>-890770.24533900013</v>
      </c>
    </row>
    <row r="12" spans="1:31">
      <c r="A12" s="7">
        <v>4</v>
      </c>
      <c r="B12" s="8" t="s">
        <v>5</v>
      </c>
      <c r="C12" s="12">
        <f>'C10'!C12- 'C9'!C12</f>
        <v>-1568.0663759999998</v>
      </c>
      <c r="D12" s="12">
        <f>'C10'!D12- 'C9'!D12</f>
        <v>-1673.8797549999999</v>
      </c>
      <c r="E12" s="12">
        <f>'C10'!E12- 'C9'!E12</f>
        <v>-1810.471526</v>
      </c>
      <c r="F12" s="12">
        <f>'C10'!F12- 'C9'!F12</f>
        <v>-1698.4346639999999</v>
      </c>
      <c r="G12" s="12">
        <f>'C10'!G12- 'C9'!G12</f>
        <v>-2860.8240449999998</v>
      </c>
      <c r="H12" s="12">
        <f>'C10'!H12- 'C9'!H12</f>
        <v>-4815.8881389999997</v>
      </c>
      <c r="I12" s="12">
        <f>'C10'!I12- 'C9'!I12</f>
        <v>-6305.7628819999991</v>
      </c>
      <c r="J12" s="12">
        <f>'C10'!J12- 'C9'!J12</f>
        <v>-6703.4512899999982</v>
      </c>
      <c r="K12" s="12">
        <f>'C10'!K12- 'C9'!K12</f>
        <v>-7848.6846320000013</v>
      </c>
      <c r="L12" s="12">
        <f>'C10'!L12- 'C9'!L12</f>
        <v>-9989.4243600000009</v>
      </c>
      <c r="M12" s="12">
        <f>'C10'!M12- 'C9'!M12</f>
        <v>-8647.5247489999965</v>
      </c>
      <c r="N12" s="12">
        <f>'C10'!N12- 'C9'!N12</f>
        <v>-8535.6424999999981</v>
      </c>
      <c r="O12" s="12">
        <f>'C10'!O12- 'C9'!O12</f>
        <v>-7851.4885239999985</v>
      </c>
      <c r="P12" s="12">
        <f>'C10'!P12- 'C9'!P12</f>
        <v>-7041.142248000001</v>
      </c>
      <c r="Q12" s="12">
        <f>'C10'!Q12- 'C9'!Q12</f>
        <v>-5536.9310919999998</v>
      </c>
      <c r="R12" s="12">
        <f>'C10'!R12- 'C9'!R12</f>
        <v>-6167.562688</v>
      </c>
      <c r="S12" s="12">
        <f>'C10'!S12- 'C9'!S12</f>
        <v>-8181.3755280000014</v>
      </c>
      <c r="T12" s="12">
        <f>'C10'!T12- 'C9'!T12</f>
        <v>-10002.430772000002</v>
      </c>
      <c r="U12" s="12">
        <f>'C10'!U12- 'C9'!U12</f>
        <v>-11380.842514</v>
      </c>
      <c r="V12" s="12">
        <f>'C10'!V12- 'C9'!V12</f>
        <v>-13575.882838000001</v>
      </c>
      <c r="W12" s="12">
        <f>'C10'!W12- 'C9'!W12</f>
        <v>-15988.708302000003</v>
      </c>
      <c r="X12" s="12">
        <f>'C10'!X12- 'C9'!X12</f>
        <v>-14484.683191</v>
      </c>
      <c r="Y12" s="12">
        <f>'C10'!Y12- 'C9'!Y12</f>
        <v>-12834.703376000001</v>
      </c>
      <c r="Z12" s="12">
        <f>'C10'!Z12- 'C9'!Z12</f>
        <v>-11414.497307</v>
      </c>
      <c r="AA12" s="12">
        <f>'C10'!AA12- 'C9'!AA12</f>
        <v>-13147.949783</v>
      </c>
      <c r="AB12" s="12">
        <f>'C10'!AB12- 'C9'!AB12</f>
        <v>-13201.132857000001</v>
      </c>
      <c r="AC12" s="12">
        <f>'C10'!AC12- 'C9'!AC12</f>
        <v>-13044.370652999998</v>
      </c>
      <c r="AD12" s="12">
        <f>'C10'!AD12- 'C9'!AD12</f>
        <v>-13327.308703000001</v>
      </c>
      <c r="AE12" s="12">
        <f>'C10'!AE12- 'C9'!AE12</f>
        <v>-239639.065294</v>
      </c>
    </row>
    <row r="13" spans="1:31">
      <c r="A13" s="7">
        <v>5</v>
      </c>
      <c r="B13" s="8" t="s">
        <v>7</v>
      </c>
      <c r="C13" s="12">
        <f>'C10'!C13- 'C9'!C13</f>
        <v>-5879.4364339999984</v>
      </c>
      <c r="D13" s="12">
        <f>'C10'!D13- 'C9'!D13</f>
        <v>-6155.8722469999993</v>
      </c>
      <c r="E13" s="12">
        <f>'C10'!E13- 'C9'!E13</f>
        <v>-7916.7402119999988</v>
      </c>
      <c r="F13" s="12">
        <f>'C10'!F13- 'C9'!F13</f>
        <v>-9790.7479599999988</v>
      </c>
      <c r="G13" s="12">
        <f>'C10'!G13- 'C9'!G13</f>
        <v>-12397.300778999999</v>
      </c>
      <c r="H13" s="12">
        <f>'C10'!H13- 'C9'!H13</f>
        <v>-13369.090814999998</v>
      </c>
      <c r="I13" s="12">
        <f>'C10'!I13- 'C9'!I13</f>
        <v>-13216.300552999997</v>
      </c>
      <c r="J13" s="12">
        <f>'C10'!J13- 'C9'!J13</f>
        <v>-15005.800766000004</v>
      </c>
      <c r="K13" s="12">
        <f>'C10'!K13- 'C9'!K13</f>
        <v>-15793.619195000007</v>
      </c>
      <c r="L13" s="12">
        <f>'C10'!L13- 'C9'!L13</f>
        <v>-16421.799208</v>
      </c>
      <c r="M13" s="12">
        <f>'C10'!M13- 'C9'!M13</f>
        <v>-16754.353995999998</v>
      </c>
      <c r="N13" s="12">
        <f>'C10'!N13- 'C9'!N13</f>
        <v>-14302.001976000003</v>
      </c>
      <c r="O13" s="12">
        <f>'C10'!O13- 'C9'!O13</f>
        <v>-10488.408729999999</v>
      </c>
      <c r="P13" s="12">
        <f>'C10'!P13- 'C9'!P13</f>
        <v>-10110.703798999995</v>
      </c>
      <c r="Q13" s="12">
        <f>'C10'!Q13- 'C9'!Q13</f>
        <v>-6807.6283540000022</v>
      </c>
      <c r="R13" s="12">
        <f>'C10'!R13- 'C9'!R13</f>
        <v>-13235.691235999999</v>
      </c>
      <c r="S13" s="12">
        <f>'C10'!S13- 'C9'!S13</f>
        <v>-14169.442280000007</v>
      </c>
      <c r="T13" s="12">
        <f>'C10'!T13- 'C9'!T13</f>
        <v>-17560.662388000001</v>
      </c>
      <c r="U13" s="12">
        <f>'C10'!U13- 'C9'!U13</f>
        <v>-20925.032167000005</v>
      </c>
      <c r="V13" s="12">
        <f>'C10'!V13- 'C9'!V13</f>
        <v>-20432.166731999998</v>
      </c>
      <c r="W13" s="12">
        <f>'C10'!W13- 'C9'!W13</f>
        <v>-20393.142533000002</v>
      </c>
      <c r="X13" s="12">
        <f>'C10'!X13- 'C9'!X13</f>
        <v>-15308.624663999995</v>
      </c>
      <c r="Y13" s="12">
        <f>'C10'!Y13- 'C9'!Y13</f>
        <v>-14336.040177999992</v>
      </c>
      <c r="Z13" s="12">
        <f>'C10'!Z13- 'C9'!Z13</f>
        <v>-12459.131173000002</v>
      </c>
      <c r="AA13" s="12">
        <f>'C10'!AA13- 'C9'!AA13</f>
        <v>-10752.054614000006</v>
      </c>
      <c r="AB13" s="12">
        <f>'C10'!AB13- 'C9'!AB13</f>
        <v>-6580.572325000001</v>
      </c>
      <c r="AC13" s="12">
        <f>'C10'!AC13- 'C9'!AC13</f>
        <v>-7692.6865359999993</v>
      </c>
      <c r="AD13" s="12">
        <f>'C10'!AD13- 'C9'!AD13</f>
        <v>-11016.854155000001</v>
      </c>
      <c r="AE13" s="12">
        <f>'C10'!AE13- 'C9'!AE13</f>
        <v>-359271.906005</v>
      </c>
    </row>
    <row r="14" spans="1:31">
      <c r="A14" s="5"/>
      <c r="B14" s="8" t="s">
        <v>8</v>
      </c>
      <c r="C14" s="12">
        <f>'C10'!C14- 'C9'!C14</f>
        <v>-5755.3032299999995</v>
      </c>
      <c r="D14" s="12">
        <f>'C10'!D14- 'C9'!D14</f>
        <v>-8732.8393300000007</v>
      </c>
      <c r="E14" s="12">
        <f>'C10'!E14- 'C9'!E14</f>
        <v>-8668.7874349999965</v>
      </c>
      <c r="F14" s="12">
        <f>'C10'!F14- 'C9'!F14</f>
        <v>-9712.9153230000029</v>
      </c>
      <c r="G14" s="12">
        <f>'C10'!G14- 'C9'!G14</f>
        <v>-12675.285613000004</v>
      </c>
      <c r="H14" s="12">
        <f>'C10'!H14- 'C9'!H14</f>
        <v>-16599.629110999995</v>
      </c>
      <c r="I14" s="12">
        <f>'C10'!I14- 'C9'!I14</f>
        <v>-17357.131816999994</v>
      </c>
      <c r="J14" s="12">
        <f>'C10'!J14- 'C9'!J14</f>
        <v>-16989.341354000004</v>
      </c>
      <c r="K14" s="12">
        <f>'C10'!K14- 'C9'!K14</f>
        <v>-16034.191363999998</v>
      </c>
      <c r="L14" s="12">
        <f>'C10'!L14- 'C9'!L14</f>
        <v>-14449.496168999998</v>
      </c>
      <c r="M14" s="12">
        <f>'C10'!M14- 'C9'!M14</f>
        <v>-12733.792389000006</v>
      </c>
      <c r="N14" s="12">
        <f>'C10'!N14- 'C9'!N14</f>
        <v>-17639.102995000001</v>
      </c>
      <c r="O14" s="12">
        <f>'C10'!O14- 'C9'!O14</f>
        <v>-16131.167477999999</v>
      </c>
      <c r="P14" s="12">
        <f>'C10'!P14- 'C9'!P14</f>
        <v>-15069.321380999998</v>
      </c>
      <c r="Q14" s="12">
        <f>'C10'!Q14- 'C9'!Q14</f>
        <v>-14700.730125000002</v>
      </c>
      <c r="R14" s="12">
        <f>'C10'!R14- 'C9'!R14</f>
        <v>-21871.707049999997</v>
      </c>
      <c r="S14" s="12">
        <f>'C10'!S14- 'C9'!S14</f>
        <v>-24931.087692000001</v>
      </c>
      <c r="T14" s="12">
        <f>'C10'!T14- 'C9'!T14</f>
        <v>-29175.632383000007</v>
      </c>
      <c r="U14" s="12">
        <f>'C10'!U14- 'C9'!U14</f>
        <v>-33178.629462999997</v>
      </c>
      <c r="V14" s="12">
        <f>'C10'!V14- 'C9'!V14</f>
        <v>-39161.078119999998</v>
      </c>
      <c r="W14" s="12">
        <f>'C10'!W14- 'C9'!W14</f>
        <v>-43340.198170000003</v>
      </c>
      <c r="X14" s="12">
        <f>'C10'!X14- 'C9'!X14</f>
        <v>-43936.279371999997</v>
      </c>
      <c r="Y14" s="12">
        <f>'C10'!Y14- 'C9'!Y14</f>
        <v>-49333.105106999996</v>
      </c>
      <c r="Z14" s="12">
        <f>'C10'!Z14- 'C9'!Z14</f>
        <v>-57064.938304999996</v>
      </c>
      <c r="AA14" s="12">
        <f>'C10'!AA14- 'C9'!AA14</f>
        <v>-63806.053950000009</v>
      </c>
      <c r="AB14" s="12">
        <f>'C10'!AB14- 'C9'!AB14</f>
        <v>-52126.924855000012</v>
      </c>
      <c r="AC14" s="12">
        <f>'C10'!AC14- 'C9'!AC14</f>
        <v>-55314.843444000013</v>
      </c>
      <c r="AD14" s="12">
        <f>'C10'!AD14- 'C9'!AD14</f>
        <v>-52143.408636999986</v>
      </c>
      <c r="AE14" s="12">
        <f>'C10'!AE14- 'C9'!AE14</f>
        <v>-768632.92166199989</v>
      </c>
    </row>
    <row r="15" spans="1:31">
      <c r="A15" s="5"/>
      <c r="B15" s="8" t="s">
        <v>233</v>
      </c>
      <c r="C15" s="12">
        <f>'C10'!C15- 'C9'!C15</f>
        <v>-7446.9735120000005</v>
      </c>
      <c r="D15" s="12">
        <f>'C10'!D15- 'C9'!D15</f>
        <v>-10071.766151</v>
      </c>
      <c r="E15" s="12">
        <f>'C10'!E15- 'C9'!E15</f>
        <v>-10175.685796</v>
      </c>
      <c r="F15" s="12">
        <f>'C10'!F15- 'C9'!F15</f>
        <v>-10929.175634000001</v>
      </c>
      <c r="G15" s="12">
        <f>'C10'!G15- 'C9'!G15</f>
        <v>-13350.670489000002</v>
      </c>
      <c r="H15" s="12">
        <f>'C10'!H15- 'C9'!H15</f>
        <v>-17171.459401000004</v>
      </c>
      <c r="I15" s="12">
        <f>'C10'!I15- 'C9'!I15</f>
        <v>-17443.693921999999</v>
      </c>
      <c r="J15" s="12">
        <f>'C10'!J15- 'C9'!J15</f>
        <v>-16978.788025000002</v>
      </c>
      <c r="K15" s="12">
        <f>'C10'!K15- 'C9'!K15</f>
        <v>-16084.895590000002</v>
      </c>
      <c r="L15" s="12">
        <f>'C10'!L15- 'C9'!L15</f>
        <v>-14937.128398000004</v>
      </c>
      <c r="M15" s="12">
        <f>'C10'!M15- 'C9'!M15</f>
        <v>-13785.484327</v>
      </c>
      <c r="N15" s="12">
        <f>'C10'!N15- 'C9'!N15</f>
        <v>-19145.260148999998</v>
      </c>
      <c r="O15" s="12">
        <f>'C10'!O15- 'C9'!O15</f>
        <v>-18303.50506</v>
      </c>
      <c r="P15" s="12">
        <f>'C10'!P15- 'C9'!P15</f>
        <v>-17203.579614000002</v>
      </c>
      <c r="Q15" s="12">
        <f>'C10'!Q15- 'C9'!Q15</f>
        <v>-16197.221861</v>
      </c>
      <c r="R15" s="12">
        <f>'C10'!R15- 'C9'!R15</f>
        <v>-24356.975094999998</v>
      </c>
      <c r="S15" s="12">
        <f>'C10'!S15- 'C9'!S15</f>
        <v>-27081.674014</v>
      </c>
      <c r="T15" s="12">
        <f>'C10'!T15- 'C9'!T15</f>
        <v>-31325.58296800001</v>
      </c>
      <c r="U15" s="12">
        <f>'C10'!U15- 'C9'!U15</f>
        <v>-35665.300090999997</v>
      </c>
      <c r="V15" s="12">
        <f>'C10'!V15- 'C9'!V15</f>
        <v>-42016.663819000009</v>
      </c>
      <c r="W15" s="12">
        <f>'C10'!W15- 'C9'!W15</f>
        <v>-46773.767973000009</v>
      </c>
      <c r="X15" s="12">
        <f>'C10'!X15- 'C9'!X15</f>
        <v>-45375.519354000004</v>
      </c>
      <c r="Y15" s="12">
        <f>'C10'!Y15- 'C9'!Y15</f>
        <v>-51965.22142200001</v>
      </c>
      <c r="Z15" s="12">
        <f>'C10'!Z15- 'C9'!Z15</f>
        <v>-59428.864904000002</v>
      </c>
      <c r="AA15" s="12">
        <f>'C10'!AA15- 'C9'!AA15</f>
        <v>-66254.576934000012</v>
      </c>
      <c r="AB15" s="12">
        <f>'C10'!AB15- 'C9'!AB15</f>
        <v>-53554.522097000001</v>
      </c>
      <c r="AC15" s="12">
        <f>'C10'!AC15- 'C9'!AC15</f>
        <v>-57561.873173000015</v>
      </c>
      <c r="AD15" s="12">
        <f>'C10'!AD15- 'C9'!AD15</f>
        <v>-54669.889222000005</v>
      </c>
      <c r="AE15" s="12">
        <f>'C10'!AE15- 'C9'!AE15</f>
        <v>-815255.71899500024</v>
      </c>
    </row>
    <row r="16" spans="1:31">
      <c r="A16" s="7"/>
      <c r="B16" s="8" t="s">
        <v>9</v>
      </c>
      <c r="C16" s="12">
        <f>'C10'!C16- 'C9'!C16</f>
        <v>244.83997200000002</v>
      </c>
      <c r="D16" s="12">
        <f>'C10'!D16- 'C9'!D16</f>
        <v>211.44771699999998</v>
      </c>
      <c r="E16" s="12">
        <f>'C10'!E16- 'C9'!E16</f>
        <v>209.87519199999997</v>
      </c>
      <c r="F16" s="12">
        <f>'C10'!F16- 'C9'!F16</f>
        <v>251.64485500000004</v>
      </c>
      <c r="G16" s="12">
        <f>'C10'!G16- 'C9'!G16</f>
        <v>177.96375500000002</v>
      </c>
      <c r="H16" s="12">
        <f>'C10'!H16- 'C9'!H16</f>
        <v>173.68395099999998</v>
      </c>
      <c r="I16" s="12">
        <f>'C10'!I16- 'C9'!I16</f>
        <v>164.86158499999999</v>
      </c>
      <c r="J16" s="12">
        <f>'C10'!J16- 'C9'!J16</f>
        <v>158.01975000000002</v>
      </c>
      <c r="K16" s="12">
        <f>'C10'!K16- 'C9'!K16</f>
        <v>187.21882199999999</v>
      </c>
      <c r="L16" s="12">
        <f>'C10'!L16- 'C9'!L16</f>
        <v>206.22389699999999</v>
      </c>
      <c r="M16" s="12">
        <f>'C10'!M16- 'C9'!M16</f>
        <v>220.83767499999996</v>
      </c>
      <c r="N16" s="12">
        <f>'C10'!N16- 'C9'!N16</f>
        <v>252.12623299999996</v>
      </c>
      <c r="O16" s="12">
        <f>'C10'!O16- 'C9'!O16</f>
        <v>329.704722</v>
      </c>
      <c r="P16" s="12">
        <f>'C10'!P16- 'C9'!P16</f>
        <v>389.03592800000001</v>
      </c>
      <c r="Q16" s="12">
        <f>'C10'!Q16- 'C9'!Q16</f>
        <v>321.64004599999998</v>
      </c>
      <c r="R16" s="12">
        <f>'C10'!R16- 'C9'!R16</f>
        <v>414.100773</v>
      </c>
      <c r="S16" s="12">
        <f>'C10'!S16- 'C9'!S16</f>
        <v>462.43080400000008</v>
      </c>
      <c r="T16" s="12">
        <f>'C10'!T16- 'C9'!T16</f>
        <v>553.85615899999993</v>
      </c>
      <c r="U16" s="12">
        <f>'C10'!U16- 'C9'!U16</f>
        <v>498.86713299999997</v>
      </c>
      <c r="V16" s="12">
        <f>'C10'!V16- 'C9'!V16</f>
        <v>521.99814900000001</v>
      </c>
      <c r="W16" s="12">
        <f>'C10'!W16- 'C9'!W16</f>
        <v>543.66374600000006</v>
      </c>
      <c r="X16" s="12">
        <f>'C10'!X16- 'C9'!X16</f>
        <v>565.22128100000009</v>
      </c>
      <c r="Y16" s="12">
        <f>'C10'!Y16- 'C9'!Y16</f>
        <v>563.62836600000014</v>
      </c>
      <c r="Z16" s="12">
        <f>'C10'!Z16- 'C9'!Z16</f>
        <v>523.86497799999995</v>
      </c>
      <c r="AA16" s="12">
        <f>'C10'!AA16- 'C9'!AA16</f>
        <v>446.31193599999995</v>
      </c>
      <c r="AB16" s="12">
        <f>'C10'!AB16- 'C9'!AB16</f>
        <v>333.38126999999997</v>
      </c>
      <c r="AC16" s="12">
        <f>'C10'!AC16- 'C9'!AC16</f>
        <v>589.58241999999996</v>
      </c>
      <c r="AD16" s="12">
        <f>'C10'!AD16- 'C9'!AD16</f>
        <v>656.17519900000002</v>
      </c>
      <c r="AE16" s="12">
        <f>'C10'!AE16- 'C9'!AE16</f>
        <v>10172.206313999999</v>
      </c>
    </row>
    <row r="17" spans="1:31">
      <c r="A17" s="7"/>
      <c r="B17" s="8" t="s">
        <v>197</v>
      </c>
      <c r="C17" s="12">
        <f>'C10'!C17- 'C9'!C17</f>
        <v>56.887876999999996</v>
      </c>
      <c r="D17" s="12">
        <f>'C10'!D17- 'C9'!D17</f>
        <v>53.453080999999997</v>
      </c>
      <c r="E17" s="12">
        <f>'C10'!E17- 'C9'!E17</f>
        <v>57.82059000000001</v>
      </c>
      <c r="F17" s="12">
        <f>'C10'!F17- 'C9'!F17</f>
        <v>70.831463000000014</v>
      </c>
      <c r="G17" s="12">
        <f>'C10'!G17- 'C9'!G17</f>
        <v>52.851019000000001</v>
      </c>
      <c r="H17" s="12">
        <f>'C10'!H17- 'C9'!H17</f>
        <v>45.269320999999991</v>
      </c>
      <c r="I17" s="12">
        <f>'C10'!I17- 'C9'!I17</f>
        <v>58.050342999999991</v>
      </c>
      <c r="J17" s="12">
        <f>'C10'!J17- 'C9'!J17</f>
        <v>42.575033000000005</v>
      </c>
      <c r="K17" s="12">
        <f>'C10'!K17- 'C9'!K17</f>
        <v>40.36143899999999</v>
      </c>
      <c r="L17" s="12">
        <f>'C10'!L17- 'C9'!L17</f>
        <v>45.739460000000001</v>
      </c>
      <c r="M17" s="12">
        <f>'C10'!M17- 'C9'!M17</f>
        <v>47.091594999999998</v>
      </c>
      <c r="N17" s="12">
        <f>'C10'!N17- 'C9'!N17</f>
        <v>57.281503000000001</v>
      </c>
      <c r="O17" s="12">
        <f>'C10'!O17- 'C9'!O17</f>
        <v>85.33519800000002</v>
      </c>
      <c r="P17" s="12">
        <f>'C10'!P17- 'C9'!P17</f>
        <v>96.183071999999996</v>
      </c>
      <c r="Q17" s="12">
        <f>'C10'!Q17- 'C9'!Q17</f>
        <v>46.427106000000002</v>
      </c>
      <c r="R17" s="12">
        <f>'C10'!R17- 'C9'!R17</f>
        <v>76.048848000000007</v>
      </c>
      <c r="S17" s="12">
        <f>'C10'!S17- 'C9'!S17</f>
        <v>105.14296700000001</v>
      </c>
      <c r="T17" s="12">
        <f>'C10'!T17- 'C9'!T17</f>
        <v>115.15434000000002</v>
      </c>
      <c r="U17" s="12">
        <f>'C10'!U17- 'C9'!U17</f>
        <v>88.487228999999985</v>
      </c>
      <c r="V17" s="12">
        <f>'C10'!V17- 'C9'!V17</f>
        <v>108.06086399999998</v>
      </c>
      <c r="W17" s="12">
        <f>'C10'!W17- 'C9'!W17</f>
        <v>118.500872</v>
      </c>
      <c r="X17" s="12">
        <f>'C10'!X17- 'C9'!X17</f>
        <v>112.95121299999998</v>
      </c>
      <c r="Y17" s="12">
        <f>'C10'!Y17- 'C9'!Y17</f>
        <v>106.315889</v>
      </c>
      <c r="Z17" s="12">
        <f>'C10'!Z17- 'C9'!Z17</f>
        <v>89.597132999999999</v>
      </c>
      <c r="AA17" s="12">
        <f>'C10'!AA17- 'C9'!AA17</f>
        <v>60.563472999999995</v>
      </c>
      <c r="AB17" s="12">
        <f>'C10'!AB17- 'C9'!AB17</f>
        <v>50.142507999999992</v>
      </c>
      <c r="AC17" s="12">
        <f>'C10'!AC17- 'C9'!AC17</f>
        <v>73.540768999999983</v>
      </c>
      <c r="AD17" s="12">
        <f>'C10'!AD17- 'C9'!AD17</f>
        <v>78.551462000000015</v>
      </c>
      <c r="AE17" s="12">
        <f>'C10'!AE17- 'C9'!AE17</f>
        <v>2039.2156669999995</v>
      </c>
    </row>
    <row r="18" spans="1:31">
      <c r="A18" s="7"/>
      <c r="B18" s="8" t="s">
        <v>198</v>
      </c>
      <c r="C18" s="12">
        <f>'C10'!C18- 'C9'!C18</f>
        <v>32.562885000000001</v>
      </c>
      <c r="D18" s="12">
        <f>'C10'!D18- 'C9'!D18</f>
        <v>24.167690999999998</v>
      </c>
      <c r="E18" s="12">
        <f>'C10'!E18- 'C9'!E18</f>
        <v>16.896661999999999</v>
      </c>
      <c r="F18" s="12">
        <f>'C10'!F18- 'C9'!F18</f>
        <v>16.176067</v>
      </c>
      <c r="G18" s="12">
        <f>'C10'!G18- 'C9'!G18</f>
        <v>12.150857000000002</v>
      </c>
      <c r="H18" s="12">
        <f>'C10'!H18- 'C9'!H18</f>
        <v>17.368584999999999</v>
      </c>
      <c r="I18" s="12">
        <f>'C10'!I18- 'C9'!I18</f>
        <v>15.419758</v>
      </c>
      <c r="J18" s="12">
        <f>'C10'!J18- 'C9'!J18</f>
        <v>18.213146000000002</v>
      </c>
      <c r="K18" s="12">
        <f>'C10'!K18- 'C9'!K18</f>
        <v>24.654279999999996</v>
      </c>
      <c r="L18" s="12">
        <f>'C10'!L18- 'C9'!L18</f>
        <v>30.510979999999996</v>
      </c>
      <c r="M18" s="12">
        <f>'C10'!M18- 'C9'!M18</f>
        <v>22.963782000000002</v>
      </c>
      <c r="N18" s="12">
        <f>'C10'!N18- 'C9'!N18</f>
        <v>28.520375999999999</v>
      </c>
      <c r="O18" s="12">
        <f>'C10'!O18- 'C9'!O18</f>
        <v>26.454214000000004</v>
      </c>
      <c r="P18" s="12">
        <f>'C10'!P18- 'C9'!P18</f>
        <v>20.589746000000002</v>
      </c>
      <c r="Q18" s="12">
        <f>'C10'!Q18- 'C9'!Q18</f>
        <v>30.887948999999999</v>
      </c>
      <c r="R18" s="12">
        <f>'C10'!R18- 'C9'!R18</f>
        <v>24.258796000000004</v>
      </c>
      <c r="S18" s="12">
        <f>'C10'!S18- 'C9'!S18</f>
        <v>27.810010000000005</v>
      </c>
      <c r="T18" s="12">
        <f>'C10'!T18- 'C9'!T18</f>
        <v>47.093371999999995</v>
      </c>
      <c r="U18" s="12">
        <f>'C10'!U18- 'C9'!U18</f>
        <v>55.993467000000003</v>
      </c>
      <c r="V18" s="12">
        <f>'C10'!V18- 'C9'!V18</f>
        <v>50.169794000000003</v>
      </c>
      <c r="W18" s="12">
        <f>'C10'!W18- 'C9'!W18</f>
        <v>55.267272000000006</v>
      </c>
      <c r="X18" s="12">
        <f>'C10'!X18- 'C9'!X18</f>
        <v>58.924199000000002</v>
      </c>
      <c r="Y18" s="12">
        <f>'C10'!Y18- 'C9'!Y18</f>
        <v>53.519355000000004</v>
      </c>
      <c r="Z18" s="12">
        <f>'C10'!Z18- 'C9'!Z18</f>
        <v>42.762391000000008</v>
      </c>
      <c r="AA18" s="12">
        <f>'C10'!AA18- 'C9'!AA18</f>
        <v>49.447213999999995</v>
      </c>
      <c r="AB18" s="12">
        <f>'C10'!AB18- 'C9'!AB18</f>
        <v>42.117128000000001</v>
      </c>
      <c r="AC18" s="12">
        <f>'C10'!AC18- 'C9'!AC18</f>
        <v>101.59779</v>
      </c>
      <c r="AD18" s="12">
        <f>'C10'!AD18- 'C9'!AD18</f>
        <v>113.27723700000003</v>
      </c>
      <c r="AE18" s="12">
        <f>'C10'!AE18- 'C9'!AE18</f>
        <v>1059.7750030000002</v>
      </c>
    </row>
    <row r="19" spans="1:31">
      <c r="A19" s="7"/>
      <c r="B19" s="8" t="s">
        <v>199</v>
      </c>
      <c r="C19" s="12">
        <f>'C10'!C19- 'C9'!C19</f>
        <v>77.867742000000007</v>
      </c>
      <c r="D19" s="12">
        <f>'C10'!D19- 'C9'!D19</f>
        <v>57.529979000000004</v>
      </c>
      <c r="E19" s="12">
        <f>'C10'!E19- 'C9'!E19</f>
        <v>61.564991999999997</v>
      </c>
      <c r="F19" s="12">
        <f>'C10'!F19- 'C9'!F19</f>
        <v>78.184891000000022</v>
      </c>
      <c r="G19" s="12">
        <f>'C10'!G19- 'C9'!G19</f>
        <v>51.344935999999997</v>
      </c>
      <c r="H19" s="12">
        <f>'C10'!H19- 'C9'!H19</f>
        <v>44.508176999999996</v>
      </c>
      <c r="I19" s="12">
        <f>'C10'!I19- 'C9'!I19</f>
        <v>38.218178999999992</v>
      </c>
      <c r="J19" s="12">
        <f>'C10'!J19- 'C9'!J19</f>
        <v>44.023519999999998</v>
      </c>
      <c r="K19" s="12">
        <f>'C10'!K19- 'C9'!K19</f>
        <v>57.814351000000009</v>
      </c>
      <c r="L19" s="12">
        <f>'C10'!L19- 'C9'!L19</f>
        <v>64.888721000000004</v>
      </c>
      <c r="M19" s="12">
        <f>'C10'!M19- 'C9'!M19</f>
        <v>65.078018999999998</v>
      </c>
      <c r="N19" s="12">
        <f>'C10'!N19- 'C9'!N19</f>
        <v>71.153688000000002</v>
      </c>
      <c r="O19" s="12">
        <f>'C10'!O19- 'C9'!O19</f>
        <v>63.441675999999994</v>
      </c>
      <c r="P19" s="12">
        <f>'C10'!P19- 'C9'!P19</f>
        <v>78.376559999999998</v>
      </c>
      <c r="Q19" s="12">
        <f>'C10'!Q19- 'C9'!Q19</f>
        <v>83.301818000000011</v>
      </c>
      <c r="R19" s="12">
        <f>'C10'!R19- 'C9'!R19</f>
        <v>107.00052999999998</v>
      </c>
      <c r="S19" s="12">
        <f>'C10'!S19- 'C9'!S19</f>
        <v>123.39764800000002</v>
      </c>
      <c r="T19" s="12">
        <f>'C10'!T19- 'C9'!T19</f>
        <v>135.46469599999995</v>
      </c>
      <c r="U19" s="12">
        <f>'C10'!U19- 'C9'!U19</f>
        <v>118.76082399999999</v>
      </c>
      <c r="V19" s="12">
        <f>'C10'!V19- 'C9'!V19</f>
        <v>118.70344900000002</v>
      </c>
      <c r="W19" s="12">
        <f>'C10'!W19- 'C9'!W19</f>
        <v>139.22591300000002</v>
      </c>
      <c r="X19" s="12">
        <f>'C10'!X19- 'C9'!X19</f>
        <v>156.35576100000006</v>
      </c>
      <c r="Y19" s="12">
        <f>'C10'!Y19- 'C9'!Y19</f>
        <v>171.44669000000002</v>
      </c>
      <c r="Z19" s="12">
        <f>'C10'!Z19- 'C9'!Z19</f>
        <v>161.10817799999995</v>
      </c>
      <c r="AA19" s="12">
        <f>'C10'!AA19- 'C9'!AA19</f>
        <v>149.68740999999997</v>
      </c>
      <c r="AB19" s="12">
        <f>'C10'!AB19- 'C9'!AB19</f>
        <v>133.32486499999999</v>
      </c>
      <c r="AC19" s="12">
        <f>'C10'!AC19- 'C9'!AC19</f>
        <v>213.77836399999998</v>
      </c>
      <c r="AD19" s="12">
        <f>'C10'!AD19- 'C9'!AD19</f>
        <v>217.36524299999996</v>
      </c>
      <c r="AE19" s="12">
        <f>'C10'!AE19- 'C9'!AE19</f>
        <v>2882.9168200000004</v>
      </c>
    </row>
    <row r="20" spans="1:31">
      <c r="A20" s="7"/>
      <c r="B20" s="8" t="s">
        <v>200</v>
      </c>
      <c r="C20" s="12">
        <f>'C10'!C20- 'C9'!C20</f>
        <v>25.462290000000003</v>
      </c>
      <c r="D20" s="12">
        <f>'C10'!D20- 'C9'!D20</f>
        <v>29.921799000000007</v>
      </c>
      <c r="E20" s="12">
        <f>'C10'!E20- 'C9'!E20</f>
        <v>31.996131999999999</v>
      </c>
      <c r="F20" s="12">
        <f>'C10'!F20- 'C9'!F20</f>
        <v>38.079517999999993</v>
      </c>
      <c r="G20" s="12">
        <f>'C10'!G20- 'C9'!G20</f>
        <v>26.786514000000004</v>
      </c>
      <c r="H20" s="12">
        <f>'C10'!H20- 'C9'!H20</f>
        <v>29.615385999999997</v>
      </c>
      <c r="I20" s="12">
        <f>'C10'!I20- 'C9'!I20</f>
        <v>20.872356</v>
      </c>
      <c r="J20" s="12">
        <f>'C10'!J20- 'C9'!J20</f>
        <v>22.805913000000004</v>
      </c>
      <c r="K20" s="12">
        <f>'C10'!K20- 'C9'!K20</f>
        <v>28.589663999999999</v>
      </c>
      <c r="L20" s="12">
        <f>'C10'!L20- 'C9'!L20</f>
        <v>26.147777000000001</v>
      </c>
      <c r="M20" s="12">
        <f>'C10'!M20- 'C9'!M20</f>
        <v>24.886015</v>
      </c>
      <c r="N20" s="12">
        <f>'C10'!N20- 'C9'!N20</f>
        <v>34.534131000000002</v>
      </c>
      <c r="O20" s="12">
        <f>'C10'!O20- 'C9'!O20</f>
        <v>52.644331999999999</v>
      </c>
      <c r="P20" s="12">
        <f>'C10'!P20- 'C9'!P20</f>
        <v>54.416437000000002</v>
      </c>
      <c r="Q20" s="12">
        <f>'C10'!Q20- 'C9'!Q20</f>
        <v>52.850074000000021</v>
      </c>
      <c r="R20" s="12">
        <f>'C10'!R20- 'C9'!R20</f>
        <v>57.522297999999999</v>
      </c>
      <c r="S20" s="12">
        <f>'C10'!S20- 'C9'!S20</f>
        <v>57.555779999999999</v>
      </c>
      <c r="T20" s="12">
        <f>'C10'!T20- 'C9'!T20</f>
        <v>73.491952999999995</v>
      </c>
      <c r="U20" s="12">
        <f>'C10'!U20- 'C9'!U20</f>
        <v>57.804185999999994</v>
      </c>
      <c r="V20" s="12">
        <f>'C10'!V20- 'C9'!V20</f>
        <v>49.033177000000002</v>
      </c>
      <c r="W20" s="12">
        <f>'C10'!W20- 'C9'!W20</f>
        <v>49.765441000000003</v>
      </c>
      <c r="X20" s="12">
        <f>'C10'!X20- 'C9'!X20</f>
        <v>62.208330000000004</v>
      </c>
      <c r="Y20" s="12">
        <f>'C10'!Y20- 'C9'!Y20</f>
        <v>74.886410000000012</v>
      </c>
      <c r="Z20" s="12">
        <f>'C10'!Z20- 'C9'!Z20</f>
        <v>72.197564999999997</v>
      </c>
      <c r="AA20" s="12">
        <f>'C10'!AA20- 'C9'!AA20</f>
        <v>70.841375000000014</v>
      </c>
      <c r="AB20" s="12">
        <f>'C10'!AB20- 'C9'!AB20</f>
        <v>52.599795999999998</v>
      </c>
      <c r="AC20" s="12">
        <f>'C10'!AC20- 'C9'!AC20</f>
        <v>115.077915</v>
      </c>
      <c r="AD20" s="12">
        <f>'C10'!AD20- 'C9'!AD20</f>
        <v>120.65745700000002</v>
      </c>
      <c r="AE20" s="12">
        <f>'C10'!AE20- 'C9'!AE20</f>
        <v>1413.2500210000003</v>
      </c>
    </row>
    <row r="21" spans="1:31">
      <c r="A21" s="7"/>
      <c r="B21" s="8" t="s">
        <v>201</v>
      </c>
      <c r="C21" s="12">
        <f>'C10'!C21- 'C9'!C21</f>
        <v>6.9226859999999997</v>
      </c>
      <c r="D21" s="12">
        <f>'C10'!D21- 'C9'!D21</f>
        <v>10.400155</v>
      </c>
      <c r="E21" s="12">
        <f>'C10'!E21- 'C9'!E21</f>
        <v>10.410437999999999</v>
      </c>
      <c r="F21" s="12">
        <f>'C10'!F21- 'C9'!F21</f>
        <v>10.082246000000001</v>
      </c>
      <c r="G21" s="12">
        <f>'C10'!G21- 'C9'!G21</f>
        <v>6.7181050000000004</v>
      </c>
      <c r="H21" s="12">
        <f>'C10'!H21- 'C9'!H21</f>
        <v>6.8498200000000002</v>
      </c>
      <c r="I21" s="12">
        <f>'C10'!I21- 'C9'!I21</f>
        <v>6.9115729999999997</v>
      </c>
      <c r="J21" s="12">
        <f>'C10'!J21- 'C9'!J21</f>
        <v>4.3592320000000004</v>
      </c>
      <c r="K21" s="12">
        <f>'C10'!K21- 'C9'!K21</f>
        <v>3.379184</v>
      </c>
      <c r="L21" s="12">
        <f>'C10'!L21- 'C9'!L21</f>
        <v>5.8280680000000009</v>
      </c>
      <c r="M21" s="12">
        <f>'C10'!M21- 'C9'!M21</f>
        <v>7.5101790000000017</v>
      </c>
      <c r="N21" s="12">
        <f>'C10'!N21- 'C9'!N21</f>
        <v>6.4366150000000015</v>
      </c>
      <c r="O21" s="12">
        <f>'C10'!O21- 'C9'!O21</f>
        <v>8.083933</v>
      </c>
      <c r="P21" s="12">
        <f>'C10'!P21- 'C9'!P21</f>
        <v>9.4450769999999995</v>
      </c>
      <c r="Q21" s="12">
        <f>'C10'!Q21- 'C9'!Q21</f>
        <v>7.7859089999999984</v>
      </c>
      <c r="R21" s="12">
        <f>'C10'!R21- 'C9'!R21</f>
        <v>10.070870000000001</v>
      </c>
      <c r="S21" s="12">
        <f>'C10'!S21- 'C9'!S21</f>
        <v>14.546935999999997</v>
      </c>
      <c r="T21" s="12">
        <f>'C10'!T21- 'C9'!T21</f>
        <v>15.778065000000002</v>
      </c>
      <c r="U21" s="12">
        <f>'C10'!U21- 'C9'!U21</f>
        <v>17.431193</v>
      </c>
      <c r="V21" s="12">
        <f>'C10'!V21- 'C9'!V21</f>
        <v>22.401177000000001</v>
      </c>
      <c r="W21" s="12">
        <f>'C10'!W21- 'C9'!W21</f>
        <v>22.849598000000004</v>
      </c>
      <c r="X21" s="12">
        <f>'C10'!X21- 'C9'!X21</f>
        <v>24.505078999999999</v>
      </c>
      <c r="Y21" s="12">
        <f>'C10'!Y21- 'C9'!Y21</f>
        <v>18.904986000000001</v>
      </c>
      <c r="Z21" s="12">
        <f>'C10'!Z21- 'C9'!Z21</f>
        <v>7.5222430000000005</v>
      </c>
      <c r="AA21" s="12">
        <f>'C10'!AA21- 'C9'!AA21</f>
        <v>3.9537789999999999</v>
      </c>
      <c r="AB21" s="12">
        <f>'C10'!AB21- 'C9'!AB21</f>
        <v>4.306152</v>
      </c>
      <c r="AC21" s="12">
        <f>'C10'!AC21- 'C9'!AC21</f>
        <v>10.724944000000001</v>
      </c>
      <c r="AD21" s="12">
        <f>'C10'!AD21- 'C9'!AD21</f>
        <v>14.710781000000001</v>
      </c>
      <c r="AE21" s="12">
        <f>'C10'!AE21- 'C9'!AE21</f>
        <v>298.82902300000001</v>
      </c>
    </row>
    <row r="22" spans="1:31">
      <c r="A22" s="7"/>
      <c r="B22" s="8" t="s">
        <v>207</v>
      </c>
      <c r="C22" s="12">
        <f>'C10'!C22- 'C9'!C22</f>
        <v>45.136492000000004</v>
      </c>
      <c r="D22" s="12">
        <f>'C10'!D22- 'C9'!D22</f>
        <v>35.975012</v>
      </c>
      <c r="E22" s="12">
        <f>'C10'!E22- 'C9'!E22</f>
        <v>31.186378000000001</v>
      </c>
      <c r="F22" s="12">
        <f>'C10'!F22- 'C9'!F22</f>
        <v>38.290669999999999</v>
      </c>
      <c r="G22" s="12">
        <f>'C10'!G22- 'C9'!G22</f>
        <v>28.112324000000005</v>
      </c>
      <c r="H22" s="12">
        <f>'C10'!H22- 'C9'!H22</f>
        <v>30.07266199999999</v>
      </c>
      <c r="I22" s="12">
        <f>'C10'!I22- 'C9'!I22</f>
        <v>25.389376000000006</v>
      </c>
      <c r="J22" s="12">
        <f>'C10'!J22- 'C9'!J22</f>
        <v>26.042906000000002</v>
      </c>
      <c r="K22" s="12">
        <f>'C10'!K22- 'C9'!K22</f>
        <v>32.419903999999995</v>
      </c>
      <c r="L22" s="12">
        <f>'C10'!L22- 'C9'!L22</f>
        <v>33.108891</v>
      </c>
      <c r="M22" s="12">
        <f>'C10'!M22- 'C9'!M22</f>
        <v>53.308084999999998</v>
      </c>
      <c r="N22" s="12">
        <f>'C10'!N22- 'C9'!N22</f>
        <v>54.199919999999985</v>
      </c>
      <c r="O22" s="12">
        <f>'C10'!O22- 'C9'!O22</f>
        <v>93.745368999999997</v>
      </c>
      <c r="P22" s="12">
        <f>'C10'!P22- 'C9'!P22</f>
        <v>130.025036</v>
      </c>
      <c r="Q22" s="12">
        <f>'C10'!Q22- 'C9'!Q22</f>
        <v>100.38718999999998</v>
      </c>
      <c r="R22" s="12">
        <f>'C10'!R22- 'C9'!R22</f>
        <v>139.19943100000003</v>
      </c>
      <c r="S22" s="12">
        <f>'C10'!S22- 'C9'!S22</f>
        <v>133.97746299999997</v>
      </c>
      <c r="T22" s="12">
        <f>'C10'!T22- 'C9'!T22</f>
        <v>166.87373299999999</v>
      </c>
      <c r="U22" s="12">
        <f>'C10'!U22- 'C9'!U22</f>
        <v>160.39023400000002</v>
      </c>
      <c r="V22" s="12">
        <f>'C10'!V22- 'C9'!V22</f>
        <v>173.62968800000002</v>
      </c>
      <c r="W22" s="12">
        <f>'C10'!W22- 'C9'!W22</f>
        <v>158.05464999999998</v>
      </c>
      <c r="X22" s="12">
        <f>'C10'!X22- 'C9'!X22</f>
        <v>150.27669900000004</v>
      </c>
      <c r="Y22" s="12">
        <f>'C10'!Y22- 'C9'!Y22</f>
        <v>138.55503600000003</v>
      </c>
      <c r="Z22" s="12">
        <f>'C10'!Z22- 'C9'!Z22</f>
        <v>150.677468</v>
      </c>
      <c r="AA22" s="12">
        <f>'C10'!AA22- 'C9'!AA22</f>
        <v>111.81868499999999</v>
      </c>
      <c r="AB22" s="12">
        <f>'C10'!AB22- 'C9'!AB22</f>
        <v>50.890820999999995</v>
      </c>
      <c r="AC22" s="12">
        <f>'C10'!AC22- 'C9'!AC22</f>
        <v>74.862638000000004</v>
      </c>
      <c r="AD22" s="12">
        <f>'C10'!AD22- 'C9'!AD22</f>
        <v>111.61301900000002</v>
      </c>
      <c r="AE22" s="12">
        <f>'C10'!AE22- 'C9'!AE22</f>
        <v>2478.2197799999999</v>
      </c>
    </row>
    <row r="23" spans="1:31">
      <c r="A23" s="7"/>
      <c r="B23" s="8" t="s">
        <v>10</v>
      </c>
      <c r="C23" s="12">
        <f>'C10'!C23- 'C9'!C23</f>
        <v>-53541.511945999999</v>
      </c>
      <c r="D23" s="12">
        <f>'C10'!D23- 'C9'!D23</f>
        <v>-54740.405484999988</v>
      </c>
      <c r="E23" s="12">
        <f>'C10'!E23- 'C9'!E23</f>
        <v>-60523.196414999999</v>
      </c>
      <c r="F23" s="12">
        <f>'C10'!F23- 'C9'!F23</f>
        <v>-67040.875719999996</v>
      </c>
      <c r="G23" s="12">
        <f>'C10'!G23- 'C9'!G23</f>
        <v>-87497.410531000001</v>
      </c>
      <c r="H23" s="12">
        <f>'C10'!H23- 'C9'!H23</f>
        <v>-96566.826734999981</v>
      </c>
      <c r="I23" s="12">
        <f>'C10'!I23- 'C9'!I23</f>
        <v>-94894.74708500001</v>
      </c>
      <c r="J23" s="12">
        <f>'C10'!J23- 'C9'!J23</f>
        <v>-98573.991153999988</v>
      </c>
      <c r="K23" s="12">
        <f>'C10'!K23- 'C9'!K23</f>
        <v>-94381.865109000006</v>
      </c>
      <c r="L23" s="12">
        <f>'C10'!L23- 'C9'!L23</f>
        <v>-100334.78716199999</v>
      </c>
      <c r="M23" s="12">
        <f>'C10'!M23- 'C9'!M23</f>
        <v>-99521.961561000004</v>
      </c>
      <c r="N23" s="12">
        <f>'C10'!N23- 'C9'!N23</f>
        <v>-108144.08447599999</v>
      </c>
      <c r="O23" s="12">
        <f>'C10'!O23- 'C9'!O23</f>
        <v>-98162.045574000018</v>
      </c>
      <c r="P23" s="12">
        <f>'C10'!P23- 'C9'!P23</f>
        <v>-85209.285212999996</v>
      </c>
      <c r="Q23" s="12">
        <f>'C10'!Q23- 'C9'!Q23</f>
        <v>-58524.289724000017</v>
      </c>
      <c r="R23" s="12">
        <f>'C10'!R23- 'C9'!R23</f>
        <v>-84440.317892999999</v>
      </c>
      <c r="S23" s="12">
        <f>'C10'!S23- 'C9'!S23</f>
        <v>-87461.598277000012</v>
      </c>
      <c r="T23" s="12">
        <f>'C10'!T23- 'C9'!T23</f>
        <v>-109981.34140900003</v>
      </c>
      <c r="U23" s="12">
        <f>'C10'!U23- 'C9'!U23</f>
        <v>-113291.13310499999</v>
      </c>
      <c r="V23" s="12">
        <f>'C10'!V23- 'C9'!V23</f>
        <v>-113351.37751699999</v>
      </c>
      <c r="W23" s="12">
        <f>'C10'!W23- 'C9'!W23</f>
        <v>-125127.44973900006</v>
      </c>
      <c r="X23" s="12">
        <f>'C10'!X23- 'C9'!X23</f>
        <v>-126252.94306699999</v>
      </c>
      <c r="Y23" s="12">
        <f>'C10'!Y23- 'C9'!Y23</f>
        <v>-122525.85175699997</v>
      </c>
      <c r="Z23" s="12">
        <f>'C10'!Z23- 'C9'!Z23</f>
        <v>-127068.593929</v>
      </c>
      <c r="AA23" s="12">
        <f>'C10'!AA23- 'C9'!AA23</f>
        <v>-128396.75433700001</v>
      </c>
      <c r="AB23" s="12">
        <f>'C10'!AB23- 'C9'!AB23</f>
        <v>-102244.32155000001</v>
      </c>
      <c r="AC23" s="12">
        <f>'C10'!AC23- 'C9'!AC23</f>
        <v>-97685.176613000018</v>
      </c>
      <c r="AD23" s="12">
        <f>'C10'!AD23- 'C9'!AD23</f>
        <v>-103382.37065299998</v>
      </c>
      <c r="AE23" s="12">
        <f>'C10'!AE23- 'C9'!AE23</f>
        <v>-2698866.5137360012</v>
      </c>
    </row>
    <row r="24" spans="1:31">
      <c r="A24" s="7"/>
      <c r="B24" s="8" t="s">
        <v>11</v>
      </c>
      <c r="C24" s="12">
        <f>'C10'!C24- 'C9'!C24</f>
        <v>828.74468599998363</v>
      </c>
      <c r="D24" s="12">
        <f>'C10'!D24- 'C9'!D24</f>
        <v>413.67725999996765</v>
      </c>
      <c r="E24" s="12">
        <f>'C10'!E24- 'C9'!E24</f>
        <v>-489.45852300001206</v>
      </c>
      <c r="F24" s="12">
        <f>'C10'!F24- 'C9'!F24</f>
        <v>-1420.3918650000123</v>
      </c>
      <c r="G24" s="12">
        <f>'C10'!G24- 'C9'!G24</f>
        <v>-3620.978939999979</v>
      </c>
      <c r="H24" s="12">
        <f>'C10'!H24- 'C9'!H24</f>
        <v>-4935.4443970000175</v>
      </c>
      <c r="I24" s="12">
        <f>'C10'!I24- 'C9'!I24</f>
        <v>-5169.2854130000233</v>
      </c>
      <c r="J24" s="12">
        <f>'C10'!J24- 'C9'!J24</f>
        <v>-5358.8854710000196</v>
      </c>
      <c r="K24" s="12">
        <f>'C10'!K24- 'C9'!K24</f>
        <v>-7220.2806779999992</v>
      </c>
      <c r="L24" s="12">
        <f>'C10'!L24- 'C9'!L24</f>
        <v>-5986.3177970000179</v>
      </c>
      <c r="M24" s="12">
        <f>'C10'!M24- 'C9'!M24</f>
        <v>-2170.62283199999</v>
      </c>
      <c r="N24" s="12">
        <f>'C10'!N24- 'C9'!N24</f>
        <v>-2463.9859740000102</v>
      </c>
      <c r="O24" s="12">
        <f>'C10'!O24- 'C9'!O24</f>
        <v>1033.2234550000285</v>
      </c>
      <c r="P24" s="12">
        <f>'C10'!P24- 'C9'!P24</f>
        <v>6843.1729430000414</v>
      </c>
      <c r="Q24" s="12">
        <f>'C10'!Q24- 'C9'!Q24</f>
        <v>3386.7937440000096</v>
      </c>
      <c r="R24" s="12">
        <f>'C10'!R24- 'C9'!R24</f>
        <v>5763.3279349999939</v>
      </c>
      <c r="S24" s="12">
        <f>'C10'!S24- 'C9'!S24</f>
        <v>8448.186907000003</v>
      </c>
      <c r="T24" s="12">
        <f>'C10'!T24- 'C9'!T24</f>
        <v>10910.820076000004</v>
      </c>
      <c r="U24" s="12">
        <f>'C10'!U24- 'C9'!U24</f>
        <v>8973.9103639999594</v>
      </c>
      <c r="V24" s="12">
        <f>'C10'!V24- 'C9'!V24</f>
        <v>6524.3231359999554</v>
      </c>
      <c r="W24" s="12">
        <f>'C10'!W24- 'C9'!W24</f>
        <v>-3480.0193559999971</v>
      </c>
      <c r="X24" s="12">
        <f>'C10'!X24- 'C9'!X24</f>
        <v>-6235.3461210000023</v>
      </c>
      <c r="Y24" s="12">
        <f>'C10'!Y24- 'C9'!Y24</f>
        <v>-12251.410537000047</v>
      </c>
      <c r="Z24" s="12">
        <f>'C10'!Z24- 'C9'!Z24</f>
        <v>-11629.39276499999</v>
      </c>
      <c r="AA24" s="12">
        <f>'C10'!AA24- 'C9'!AA24</f>
        <v>-9668.9160139999731</v>
      </c>
      <c r="AB24" s="12">
        <f>'C10'!AB24- 'C9'!AB24</f>
        <v>-8409.1250699999728</v>
      </c>
      <c r="AC24" s="12">
        <f>'C10'!AC24- 'C9'!AC24</f>
        <v>-5133.0011200000154</v>
      </c>
      <c r="AD24" s="12">
        <f>'C10'!AD24- 'C9'!AD24</f>
        <v>-6725.5795599999983</v>
      </c>
      <c r="AE24" s="12">
        <f>'C10'!AE24- 'C9'!AE24</f>
        <v>-49242.261927000014</v>
      </c>
    </row>
    <row r="25" spans="1:31">
      <c r="A25" s="7"/>
      <c r="B25" s="8" t="s">
        <v>12</v>
      </c>
      <c r="C25" s="12">
        <f>'C10'!C25- 'C9'!C25</f>
        <v>-52712.767260000015</v>
      </c>
      <c r="D25" s="12">
        <f>'C10'!D25- 'C9'!D25</f>
        <v>-54326.728225000021</v>
      </c>
      <c r="E25" s="12">
        <f>'C10'!E25- 'C9'!E25</f>
        <v>-61012.654938000007</v>
      </c>
      <c r="F25" s="12">
        <f>'C10'!F25- 'C9'!F25</f>
        <v>-68461.267585000009</v>
      </c>
      <c r="G25" s="12">
        <f>'C10'!G25- 'C9'!G25</f>
        <v>-91118.389470999973</v>
      </c>
      <c r="H25" s="12">
        <f>'C10'!H25- 'C9'!H25</f>
        <v>-101502.27113200001</v>
      </c>
      <c r="I25" s="12">
        <f>'C10'!I25- 'C9'!I25</f>
        <v>-100064.03249800003</v>
      </c>
      <c r="J25" s="12">
        <f>'C10'!J25- 'C9'!J25</f>
        <v>-103932.876625</v>
      </c>
      <c r="K25" s="12">
        <f>'C10'!K25- 'C9'!K25</f>
        <v>-101602.145787</v>
      </c>
      <c r="L25" s="12">
        <f>'C10'!L25- 'C9'!L25</f>
        <v>-106321.10495900002</v>
      </c>
      <c r="M25" s="12">
        <f>'C10'!M25- 'C9'!M25</f>
        <v>-101692.584393</v>
      </c>
      <c r="N25" s="12">
        <f>'C10'!N25- 'C9'!N25</f>
        <v>-110608.07045</v>
      </c>
      <c r="O25" s="12">
        <f>'C10'!O25- 'C9'!O25</f>
        <v>-97128.822118999989</v>
      </c>
      <c r="P25" s="12">
        <f>'C10'!P25- 'C9'!P25</f>
        <v>-78366.112269999954</v>
      </c>
      <c r="Q25" s="12">
        <f>'C10'!Q25- 'C9'!Q25</f>
        <v>-55137.495980000007</v>
      </c>
      <c r="R25" s="12">
        <f>'C10'!R25- 'C9'!R25</f>
        <v>-78676.989958000006</v>
      </c>
      <c r="S25" s="12">
        <f>'C10'!S25- 'C9'!S25</f>
        <v>-79013.411370000002</v>
      </c>
      <c r="T25" s="12">
        <f>'C10'!T25- 'C9'!T25</f>
        <v>-99070.521333000026</v>
      </c>
      <c r="U25" s="12">
        <f>'C10'!U25- 'C9'!U25</f>
        <v>-104317.22274100003</v>
      </c>
      <c r="V25" s="12">
        <f>'C10'!V25- 'C9'!V25</f>
        <v>-106827.05438100002</v>
      </c>
      <c r="W25" s="12">
        <f>'C10'!W25- 'C9'!W25</f>
        <v>-128607.46909500005</v>
      </c>
      <c r="X25" s="12">
        <f>'C10'!X25- 'C9'!X25</f>
        <v>-132488.289188</v>
      </c>
      <c r="Y25" s="12">
        <f>'C10'!Y25- 'C9'!Y25</f>
        <v>-134777.26229400001</v>
      </c>
      <c r="Z25" s="12">
        <f>'C10'!Z25- 'C9'!Z25</f>
        <v>-138697.98669399999</v>
      </c>
      <c r="AA25" s="12">
        <f>'C10'!AA25- 'C9'!AA25</f>
        <v>-138065.67035099998</v>
      </c>
      <c r="AB25" s="12">
        <f>'C10'!AB25- 'C9'!AB25</f>
        <v>-110653.44661999997</v>
      </c>
      <c r="AC25" s="12">
        <f>'C10'!AC25- 'C9'!AC25</f>
        <v>-102818.17773300003</v>
      </c>
      <c r="AD25" s="12">
        <f>'C10'!AD25- 'C9'!AD25</f>
        <v>-110107.95021299997</v>
      </c>
      <c r="AE25" s="12">
        <f>'C10'!AE25- 'C9'!AE25</f>
        <v>-2748108.775663001</v>
      </c>
    </row>
    <row r="26" spans="1:31" ht="14" thickBot="1">
      <c r="A26" s="31"/>
      <c r="B26" s="2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/>
      <c r="W26" s="57"/>
      <c r="X26" s="57"/>
      <c r="Y26" s="57"/>
      <c r="Z26" s="57"/>
      <c r="AA26" s="57"/>
      <c r="AB26" s="57"/>
      <c r="AC26" s="57"/>
      <c r="AD26" s="57"/>
      <c r="AE26" s="57"/>
    </row>
    <row r="27" spans="1:31" ht="14" thickTop="1">
      <c r="A27" s="99" t="s">
        <v>202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>
      <c r="A28" s="7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>
      <c r="A29" s="7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>
      <c r="A30" s="5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>
      <c r="A31" s="7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>
      <c r="A32" s="7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</sheetData>
  <mergeCells count="4">
    <mergeCell ref="A2:AE2"/>
    <mergeCell ref="A4:AE4"/>
    <mergeCell ref="B7:AE7"/>
    <mergeCell ref="A27:AE27"/>
  </mergeCells>
  <hyperlinks>
    <hyperlink ref="A1" location="ÍNDICE!A1" display="I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AE193"/>
  <sheetViews>
    <sheetView showGridLines="0" zoomScaleNormal="100" zoomScalePageLayoutView="85" workbookViewId="0"/>
  </sheetViews>
  <sheetFormatPr baseColWidth="10" defaultColWidth="28" defaultRowHeight="13"/>
  <cols>
    <col min="1" max="1" width="8" style="22" customWidth="1"/>
    <col min="2" max="2" width="29" style="20" customWidth="1"/>
    <col min="3" max="31" width="9" style="20" customWidth="1"/>
    <col min="32" max="33" width="16.59765625" style="20" customWidth="1"/>
    <col min="34" max="16384" width="28" style="20"/>
  </cols>
  <sheetData>
    <row r="1" spans="1:31" s="2" customFormat="1">
      <c r="A1" s="1" t="s">
        <v>0</v>
      </c>
    </row>
    <row r="2" spans="1:31" s="2" customFormat="1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1" s="2" customFormat="1">
      <c r="A4" s="96" t="s">
        <v>212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s="2" customFormat="1" ht="14" thickBot="1">
      <c r="A7" s="5"/>
      <c r="B7" s="97" t="s">
        <v>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1" s="2" customFormat="1">
      <c r="A9" s="7">
        <v>1</v>
      </c>
      <c r="B9" s="8" t="s">
        <v>3</v>
      </c>
      <c r="C9" s="9">
        <f>IF('C9'!C9&gt;0,'C12'!C29/'C9'!C9*100,"--")</f>
        <v>0</v>
      </c>
      <c r="D9" s="9">
        <f>IF('C9'!D9&gt;0,'C12'!D29/'C9'!D9*100,"--")</f>
        <v>0</v>
      </c>
      <c r="E9" s="9">
        <f>IF('C9'!E9&gt;0,'C12'!E29/'C9'!E9*100,"--")</f>
        <v>0</v>
      </c>
      <c r="F9" s="9">
        <f>IF('C9'!F9&gt;0,'C12'!F29/'C9'!F9*100,"--")</f>
        <v>0</v>
      </c>
      <c r="G9" s="9">
        <f>IF('C9'!G9&gt;0,'C12'!G29/'C9'!G9*100,"--")</f>
        <v>0</v>
      </c>
      <c r="H9" s="9">
        <f>IF('C9'!H9&gt;0,'C12'!H29/'C9'!H9*100,"--")</f>
        <v>0</v>
      </c>
      <c r="I9" s="9">
        <f>IF('C9'!I9&gt;0,'C12'!I29/'C9'!I9*100,"--")</f>
        <v>0</v>
      </c>
      <c r="J9" s="9">
        <f>IF('C9'!J9&gt;0,'C12'!J29/'C9'!J9*100,"--")</f>
        <v>3.8855614283896479E-2</v>
      </c>
      <c r="K9" s="9">
        <f>IF('C9'!K9&gt;0,'C12'!K29/'C9'!K9*100,"--")</f>
        <v>0.22142585933019682</v>
      </c>
      <c r="L9" s="9">
        <f>IF('C9'!L9&gt;0,'C12'!L29/'C9'!L9*100,"--")</f>
        <v>2.4219311456404901E-3</v>
      </c>
      <c r="M9" s="9">
        <f>IF('C9'!M9&gt;0,'C12'!M29/'C9'!M9*100,"--")</f>
        <v>3.1431447214443423E-2</v>
      </c>
      <c r="N9" s="9">
        <f>IF('C9'!N9&gt;0,'C12'!N29/'C9'!N9*100,"--")</f>
        <v>1.5019064096011118E-2</v>
      </c>
      <c r="O9" s="9">
        <f>IF('C9'!O9&gt;0,'C12'!O29/'C9'!O9*100,"--")</f>
        <v>4.2666733193458964E-3</v>
      </c>
      <c r="P9" s="9">
        <f>IF('C9'!P9&gt;0,'C12'!P29/'C9'!P9*100,"--")</f>
        <v>5.0351385001177135E-3</v>
      </c>
      <c r="Q9" s="9">
        <f>IF('C9'!Q9&gt;0,'C12'!Q29/'C9'!Q9*100,"--")</f>
        <v>2.2980069678202523E-3</v>
      </c>
      <c r="R9" s="9">
        <f>IF('C9'!R9&gt;0,'C12'!R29/'C9'!R9*100,"--")</f>
        <v>2.8381680431051799E-3</v>
      </c>
      <c r="S9" s="9">
        <f>IF('C9'!S9&gt;0,'C12'!S29/'C9'!S9*100,"--")</f>
        <v>1.7413938238747394E-2</v>
      </c>
      <c r="T9" s="9">
        <f>IF('C9'!T9&gt;0,'C12'!T29/'C9'!T9*100,"--")</f>
        <v>4.3288735894636268E-3</v>
      </c>
      <c r="U9" s="9">
        <f>IF('C9'!U9&gt;0,'C12'!U29/'C9'!U9*100,"--")</f>
        <v>5.8178826481438285E-3</v>
      </c>
      <c r="V9" s="9">
        <f>IF('C9'!V9&gt;0,'C12'!V29/'C9'!V9*100,"--")</f>
        <v>1.6577908477367863E-2</v>
      </c>
      <c r="W9" s="9">
        <f>IF('C9'!W9&gt;0,'C12'!W29/'C9'!W9*100,"--")</f>
        <v>3.4972493718141089E-2</v>
      </c>
      <c r="X9" s="9">
        <f>IF('C9'!X9&gt;0,'C12'!X29/'C9'!X9*100,"--")</f>
        <v>1.3774713296584092E-2</v>
      </c>
      <c r="Y9" s="9">
        <f>IF('C9'!Y9&gt;0,'C12'!Y29/'C9'!Y9*100,"--")</f>
        <v>3.7977227830154385E-2</v>
      </c>
      <c r="Z9" s="9">
        <f>IF('C9'!Z9&gt;0,'C12'!Z29/'C9'!Z9*100,"--")</f>
        <v>1.1966282754622618E-2</v>
      </c>
      <c r="AA9" s="9">
        <f>IF('C9'!AA9&gt;0,'C12'!AA29/'C9'!AA9*100,"--")</f>
        <v>1.7827712243053868E-2</v>
      </c>
      <c r="AB9" s="9">
        <f>IF('C9'!AB9&gt;0,'C12'!AB29/'C9'!AB9*100,"--")</f>
        <v>5.5564829985765687E-2</v>
      </c>
      <c r="AC9" s="9">
        <f>IF('C9'!AC9&gt;0,'C12'!AC29/'C9'!AC9*100,"--")</f>
        <v>6.4674712152941322E-2</v>
      </c>
      <c r="AD9" s="9">
        <f>IF('C9'!AD9&gt;0,'C12'!AD29/'C9'!AD9*100,"--")</f>
        <v>4.8363099410815555E-2</v>
      </c>
      <c r="AE9" s="9">
        <f>IF('C9'!AE9&gt;0,'C12'!AE29/'C9'!AE9*100,"--")</f>
        <v>2.2546034898389605E-2</v>
      </c>
    </row>
    <row r="10" spans="1:31" s="2" customFormat="1">
      <c r="A10" s="7">
        <v>2</v>
      </c>
      <c r="B10" s="8" t="s">
        <v>6</v>
      </c>
      <c r="C10" s="9">
        <f>IF('C9'!C10&gt;0,'C12'!C30/'C9'!C10*100,"--")</f>
        <v>0</v>
      </c>
      <c r="D10" s="9">
        <f>IF('C9'!D10&gt;0,'C12'!D30/'C9'!D10*100,"--")</f>
        <v>0</v>
      </c>
      <c r="E10" s="9">
        <f>IF('C9'!E10&gt;0,'C12'!E30/'C9'!E10*100,"--")</f>
        <v>0</v>
      </c>
      <c r="F10" s="9">
        <f>IF('C9'!F10&gt;0,'C12'!F30/'C9'!F10*100,"--")</f>
        <v>0</v>
      </c>
      <c r="G10" s="9">
        <f>IF('C9'!G10&gt;0,'C12'!G30/'C9'!G10*100,"--")</f>
        <v>0</v>
      </c>
      <c r="H10" s="9">
        <f>IF('C9'!H10&gt;0,'C12'!H30/'C9'!H10*100,"--")</f>
        <v>0</v>
      </c>
      <c r="I10" s="9">
        <f>IF('C9'!I10&gt;0,'C12'!I30/'C9'!I10*100,"--")</f>
        <v>0</v>
      </c>
      <c r="J10" s="9">
        <f>IF('C9'!J10&gt;0,'C12'!J30/'C9'!J10*100,"--")</f>
        <v>4.1101207776762809</v>
      </c>
      <c r="K10" s="9">
        <f>IF('C9'!K10&gt;0,'C12'!K30/'C9'!K10*100,"--")</f>
        <v>17.446476419059167</v>
      </c>
      <c r="L10" s="9">
        <f>IF('C9'!L10&gt;0,'C12'!L30/'C9'!L10*100,"--")</f>
        <v>4.4905564293408231</v>
      </c>
      <c r="M10" s="9">
        <f>IF('C9'!M10&gt;0,'C12'!M30/'C9'!M10*100,"--")</f>
        <v>5.3220550218812779</v>
      </c>
      <c r="N10" s="9">
        <f>IF('C9'!N10&gt;0,'C12'!N30/'C9'!N10*100,"--")</f>
        <v>4.8534030608846539</v>
      </c>
      <c r="O10" s="9">
        <f>IF('C9'!O10&gt;0,'C12'!O30/'C9'!O10*100,"--")</f>
        <v>3.442671082518701</v>
      </c>
      <c r="P10" s="9">
        <f>IF('C9'!P10&gt;0,'C12'!P30/'C9'!P10*100,"--")</f>
        <v>5.0026947384639264</v>
      </c>
      <c r="Q10" s="9">
        <f>IF('C9'!Q10&gt;0,'C12'!Q30/'C9'!Q10*100,"--")</f>
        <v>3.4115443169264417</v>
      </c>
      <c r="R10" s="9">
        <f>IF('C9'!R10&gt;0,'C12'!R30/'C9'!R10*100,"--")</f>
        <v>6.995387479263397</v>
      </c>
      <c r="S10" s="9">
        <f>IF('C9'!S10&gt;0,'C12'!S30/'C9'!S10*100,"--")</f>
        <v>70.276787375108469</v>
      </c>
      <c r="T10" s="9">
        <f>IF('C9'!T10&gt;0,'C12'!T30/'C9'!T10*100,"--")</f>
        <v>5.1622210875014156</v>
      </c>
      <c r="U10" s="9">
        <f>IF('C9'!U10&gt;0,'C12'!U30/'C9'!U10*100,"--")</f>
        <v>3.7492316057994008</v>
      </c>
      <c r="V10" s="9">
        <f>IF('C9'!V10&gt;0,'C12'!V30/'C9'!V10*100,"--")</f>
        <v>1.9682046771676349</v>
      </c>
      <c r="W10" s="9">
        <f>IF('C9'!W10&gt;0,'C12'!W30/'C9'!W10*100,"--")</f>
        <v>2.4692760911153506</v>
      </c>
      <c r="X10" s="9">
        <f>IF('C9'!X10&gt;0,'C12'!X30/'C9'!X10*100,"--")</f>
        <v>2.4321106237443266</v>
      </c>
      <c r="Y10" s="9">
        <f>IF('C9'!Y10&gt;0,'C12'!Y30/'C9'!Y10*100,"--")</f>
        <v>2.638419461899042</v>
      </c>
      <c r="Z10" s="9">
        <f>IF('C9'!Z10&gt;0,'C12'!Z30/'C9'!Z10*100,"--")</f>
        <v>11.534130289343114</v>
      </c>
      <c r="AA10" s="9">
        <f>IF('C9'!AA10&gt;0,'C12'!AA30/'C9'!AA10*100,"--")</f>
        <v>24.447490060830628</v>
      </c>
      <c r="AB10" s="9">
        <f>IF('C9'!AB10&gt;0,'C12'!AB30/'C9'!AB10*100,"--")</f>
        <v>26.465252773203289</v>
      </c>
      <c r="AC10" s="9">
        <f>IF('C9'!AC10&gt;0,'C12'!AC30/'C9'!AC10*100,"--")</f>
        <v>26.642761062585357</v>
      </c>
      <c r="AD10" s="9">
        <f>IF('C9'!AD10&gt;0,'C12'!AD30/'C9'!AD10*100,"--")</f>
        <v>24.613197062938141</v>
      </c>
      <c r="AE10" s="9">
        <f>IF('C9'!AE10&gt;0,'C12'!AE30/'C9'!AE10*100,"--")</f>
        <v>14.657962632468605</v>
      </c>
    </row>
    <row r="11" spans="1:31" s="2" customFormat="1">
      <c r="A11" s="5">
        <v>3</v>
      </c>
      <c r="B11" s="8" t="s">
        <v>4</v>
      </c>
      <c r="C11" s="9">
        <f>IF('C9'!C11&gt;0,'C12'!C31/'C9'!C11*100,"--")</f>
        <v>0</v>
      </c>
      <c r="D11" s="9">
        <f>IF('C9'!D11&gt;0,'C12'!D31/'C9'!D11*100,"--")</f>
        <v>0</v>
      </c>
      <c r="E11" s="9">
        <f>IF('C9'!E11&gt;0,'C12'!E31/'C9'!E11*100,"--")</f>
        <v>0</v>
      </c>
      <c r="F11" s="9">
        <f>IF('C9'!F11&gt;0,'C12'!F31/'C9'!F11*100,"--")</f>
        <v>0</v>
      </c>
      <c r="G11" s="9">
        <f>IF('C9'!G11&gt;0,'C12'!G31/'C9'!G11*100,"--")</f>
        <v>0</v>
      </c>
      <c r="H11" s="9">
        <f>IF('C9'!H11&gt;0,'C12'!H31/'C9'!H11*100,"--")</f>
        <v>0</v>
      </c>
      <c r="I11" s="9">
        <f>IF('C9'!I11&gt;0,'C12'!I31/'C9'!I11*100,"--")</f>
        <v>0</v>
      </c>
      <c r="J11" s="9">
        <f>IF('C9'!J11&gt;0,'C12'!J31/'C9'!J11*100,"--")</f>
        <v>2.5350801451478944</v>
      </c>
      <c r="K11" s="9">
        <f>IF('C9'!K11&gt;0,'C12'!K31/'C9'!K11*100,"--")</f>
        <v>2.5591936521211527</v>
      </c>
      <c r="L11" s="9">
        <f>IF('C9'!L11&gt;0,'C12'!L31/'C9'!L11*100,"--")</f>
        <v>2.5497035872988643</v>
      </c>
      <c r="M11" s="9">
        <f>IF('C9'!M11&gt;0,'C12'!M31/'C9'!M11*100,"--")</f>
        <v>2.5548885446407974</v>
      </c>
      <c r="N11" s="9">
        <f>IF('C9'!N11&gt;0,'C12'!N31/'C9'!N11*100,"--")</f>
        <v>2.549454747551537</v>
      </c>
      <c r="O11" s="9">
        <f>IF('C9'!O11&gt;0,'C12'!O31/'C9'!O11*100,"--")</f>
        <v>2.5597242150801196</v>
      </c>
      <c r="P11" s="9">
        <f>IF('C9'!P11&gt;0,'C12'!P31/'C9'!P11*100,"--")</f>
        <v>2.5428015206125498</v>
      </c>
      <c r="Q11" s="9">
        <f>IF('C9'!Q11&gt;0,'C12'!Q31/'C9'!Q11*100,"--")</f>
        <v>2.5545692965907927</v>
      </c>
      <c r="R11" s="9">
        <f>IF('C9'!R11&gt;0,'C12'!R31/'C9'!R11*100,"--")</f>
        <v>2.5650821784952469</v>
      </c>
      <c r="S11" s="9">
        <f>IF('C9'!S11&gt;0,'C12'!S31/'C9'!S11*100,"--")</f>
        <v>2.6190029658014695</v>
      </c>
      <c r="T11" s="9">
        <f>IF('C9'!T11&gt;0,'C12'!T31/'C9'!T11*100,"--")</f>
        <v>2.5943239946364831</v>
      </c>
      <c r="U11" s="9">
        <f>IF('C9'!U11&gt;0,'C12'!U31/'C9'!U11*100,"--")</f>
        <v>2.577559609499231</v>
      </c>
      <c r="V11" s="9">
        <f>IF('C9'!V11&gt;0,'C12'!V31/'C9'!V11*100,"--")</f>
        <v>2.6164542778692539</v>
      </c>
      <c r="W11" s="9">
        <f>IF('C9'!W11&gt;0,'C12'!W31/'C9'!W11*100,"--")</f>
        <v>2.6195150535666003</v>
      </c>
      <c r="X11" s="9">
        <f>IF('C9'!X11&gt;0,'C12'!X31/'C9'!X11*100,"--")</f>
        <v>2.6552522827471585</v>
      </c>
      <c r="Y11" s="9">
        <f>IF('C9'!Y11&gt;0,'C12'!Y31/'C9'!Y11*100,"--")</f>
        <v>2.646885468080538</v>
      </c>
      <c r="Z11" s="9">
        <f>IF('C9'!Z11&gt;0,'C12'!Z31/'C9'!Z11*100,"--")</f>
        <v>2.6332076220586886</v>
      </c>
      <c r="AA11" s="9">
        <f>IF('C9'!AA11&gt;0,'C12'!AA31/'C9'!AA11*100,"--")</f>
        <v>2.6518705924827581</v>
      </c>
      <c r="AB11" s="9">
        <f>IF('C9'!AB11&gt;0,'C12'!AB31/'C9'!AB11*100,"--")</f>
        <v>2.6097759001336551</v>
      </c>
      <c r="AC11" s="9">
        <f>IF('C9'!AC11&gt;0,'C12'!AC31/'C9'!AC11*100,"--")</f>
        <v>2.6182390757817759</v>
      </c>
      <c r="AD11" s="9">
        <f>IF('C9'!AD11&gt;0,'C12'!AD31/'C9'!AD11*100,"--")</f>
        <v>2.5480431088777893</v>
      </c>
      <c r="AE11" s="9">
        <f>IF('C9'!AE11&gt;0,'C12'!AE31/'C9'!AE11*100,"--")</f>
        <v>2.0680858942582874</v>
      </c>
    </row>
    <row r="12" spans="1:31" s="2" customFormat="1">
      <c r="A12" s="7">
        <v>4</v>
      </c>
      <c r="B12" s="8" t="s">
        <v>5</v>
      </c>
      <c r="C12" s="9">
        <f>IF('C9'!C12&gt;0,'C12'!C32/'C9'!C12*100,"--")</f>
        <v>0</v>
      </c>
      <c r="D12" s="9">
        <f>IF('C9'!D12&gt;0,'C12'!D32/'C9'!D12*100,"--")</f>
        <v>0</v>
      </c>
      <c r="E12" s="9">
        <f>IF('C9'!E12&gt;0,'C12'!E32/'C9'!E12*100,"--")</f>
        <v>0</v>
      </c>
      <c r="F12" s="9">
        <f>IF('C9'!F12&gt;0,'C12'!F32/'C9'!F12*100,"--")</f>
        <v>0</v>
      </c>
      <c r="G12" s="9">
        <f>IF('C9'!G12&gt;0,'C12'!G32/'C9'!G12*100,"--")</f>
        <v>0</v>
      </c>
      <c r="H12" s="9">
        <f>IF('C9'!H12&gt;0,'C12'!H32/'C9'!H12*100,"--")</f>
        <v>0</v>
      </c>
      <c r="I12" s="9">
        <f>IF('C9'!I12&gt;0,'C12'!I32/'C9'!I12*100,"--")</f>
        <v>0</v>
      </c>
      <c r="J12" s="9">
        <f>IF('C9'!J12&gt;0,'C12'!J32/'C9'!J12*100,"--")</f>
        <v>2.5107431147053525</v>
      </c>
      <c r="K12" s="9">
        <f>IF('C9'!K12&gt;0,'C12'!K32/'C9'!K12*100,"--")</f>
        <v>2.4860679176215439</v>
      </c>
      <c r="L12" s="9">
        <f>IF('C9'!L12&gt;0,'C12'!L32/'C9'!L12*100,"--")</f>
        <v>2.4885494664723811</v>
      </c>
      <c r="M12" s="9">
        <f>IF('C9'!M12&gt;0,'C12'!M32/'C9'!M12*100,"--")</f>
        <v>2.5484322910165709</v>
      </c>
      <c r="N12" s="9">
        <f>IF('C9'!N12&gt;0,'C12'!N32/'C9'!N12*100,"--")</f>
        <v>2.6113961434186272</v>
      </c>
      <c r="O12" s="9">
        <f>IF('C9'!O12&gt;0,'C12'!O32/'C9'!O12*100,"--")</f>
        <v>2.6500421633965545</v>
      </c>
      <c r="P12" s="9">
        <f>IF('C9'!P12&gt;0,'C12'!P32/'C9'!P12*100,"--")</f>
        <v>2.6400821176011857</v>
      </c>
      <c r="Q12" s="9">
        <f>IF('C9'!Q12&gt;0,'C12'!Q32/'C9'!Q12*100,"--")</f>
        <v>2.8278149676400952</v>
      </c>
      <c r="R12" s="9">
        <f>IF('C9'!R12&gt;0,'C12'!R32/'C9'!R12*100,"--")</f>
        <v>2.6405397192848712</v>
      </c>
      <c r="S12" s="9">
        <f>IF('C9'!S12&gt;0,'C12'!S32/'C9'!S12*100,"--")</f>
        <v>2.6057400058512057</v>
      </c>
      <c r="T12" s="9">
        <f>IF('C9'!T12&gt;0,'C12'!T32/'C9'!T12*100,"--")</f>
        <v>2.5595188241266298</v>
      </c>
      <c r="U12" s="9">
        <f>IF('C9'!U12&gt;0,'C12'!U32/'C9'!U12*100,"--")</f>
        <v>2.5192632390215262</v>
      </c>
      <c r="V12" s="9">
        <f>IF('C9'!V12&gt;0,'C12'!V32/'C9'!V12*100,"--")</f>
        <v>2.4941318445195333</v>
      </c>
      <c r="W12" s="9">
        <f>IF('C9'!W12&gt;0,'C12'!W32/'C9'!W12*100,"--")</f>
        <v>2.3077314842254397</v>
      </c>
      <c r="X12" s="9">
        <f>IF('C9'!X12&gt;0,'C12'!X32/'C9'!X12*100,"--")</f>
        <v>2.1258451316879517E-2</v>
      </c>
      <c r="Y12" s="9">
        <f>IF('C9'!Y12&gt;0,'C12'!Y32/'C9'!Y12*100,"--")</f>
        <v>1.2956585268923869E-2</v>
      </c>
      <c r="Z12" s="9">
        <f>IF('C9'!Z12&gt;0,'C12'!Z32/'C9'!Z12*100,"--")</f>
        <v>1.1144588553188877E-2</v>
      </c>
      <c r="AA12" s="9">
        <f>IF('C9'!AA12&gt;0,'C12'!AA32/'C9'!AA12*100,"--")</f>
        <v>7.2390148212062494E-2</v>
      </c>
      <c r="AB12" s="9">
        <f>IF('C9'!AB12&gt;0,'C12'!AB32/'C9'!AB12*100,"--")</f>
        <v>4.7762579451312518E-3</v>
      </c>
      <c r="AC12" s="9">
        <f>IF('C9'!AC12&gt;0,'C12'!AC32/'C9'!AC12*100,"--")</f>
        <v>1.681643637022337E-2</v>
      </c>
      <c r="AD12" s="9">
        <f>IF('C9'!AD12&gt;0,'C12'!AD32/'C9'!AD12*100,"--")</f>
        <v>5.1272486995467589E-2</v>
      </c>
      <c r="AE12" s="9">
        <f>IF('C9'!AE12&gt;0,'C12'!AE32/'C9'!AE12*100,"--")</f>
        <v>1.3188591715940932</v>
      </c>
    </row>
    <row r="13" spans="1:31" s="2" customFormat="1">
      <c r="A13" s="7">
        <v>5</v>
      </c>
      <c r="B13" s="8" t="s">
        <v>7</v>
      </c>
      <c r="C13" s="9">
        <f>IF('C9'!C13&gt;0,'C12'!C33/'C9'!C13*100,"--")</f>
        <v>0</v>
      </c>
      <c r="D13" s="9">
        <f>IF('C9'!D13&gt;0,'C12'!D33/'C9'!D13*100,"--")</f>
        <v>0</v>
      </c>
      <c r="E13" s="9">
        <f>IF('C9'!E13&gt;0,'C12'!E33/'C9'!E13*100,"--")</f>
        <v>0</v>
      </c>
      <c r="F13" s="9">
        <f>IF('C9'!F13&gt;0,'C12'!F33/'C9'!F13*100,"--")</f>
        <v>0</v>
      </c>
      <c r="G13" s="9">
        <f>IF('C9'!G13&gt;0,'C12'!G33/'C9'!G13*100,"--")</f>
        <v>0</v>
      </c>
      <c r="H13" s="9">
        <f>IF('C9'!H13&gt;0,'C12'!H33/'C9'!H13*100,"--")</f>
        <v>0</v>
      </c>
      <c r="I13" s="9">
        <f>IF('C9'!I13&gt;0,'C12'!I33/'C9'!I13*100,"--")</f>
        <v>0</v>
      </c>
      <c r="J13" s="9">
        <f>IF('C9'!J13&gt;0,'C12'!J33/'C9'!J13*100,"--")</f>
        <v>2.4837492356574624</v>
      </c>
      <c r="K13" s="9">
        <f>IF('C9'!K13&gt;0,'C12'!K33/'C9'!K13*100,"--")</f>
        <v>2.5410352341451685</v>
      </c>
      <c r="L13" s="9">
        <f>IF('C9'!L13&gt;0,'C12'!L33/'C9'!L13*100,"--")</f>
        <v>2.5587006111771977</v>
      </c>
      <c r="M13" s="9">
        <f>IF('C9'!M13&gt;0,'C12'!M33/'C9'!M13*100,"--")</f>
        <v>2.5850338609552539</v>
      </c>
      <c r="N13" s="9">
        <f>IF('C9'!N13&gt;0,'C12'!N33/'C9'!N13*100,"--")</f>
        <v>2.6273687261014356</v>
      </c>
      <c r="O13" s="9">
        <f>IF('C9'!O13&gt;0,'C12'!O33/'C9'!O13*100,"--")</f>
        <v>3.0660230885605397</v>
      </c>
      <c r="P13" s="9">
        <f>IF('C9'!P13&gt;0,'C12'!P33/'C9'!P13*100,"--")</f>
        <v>2.7149480898723892</v>
      </c>
      <c r="Q13" s="9">
        <f>IF('C9'!Q13&gt;0,'C12'!Q33/'C9'!Q13*100,"--")</f>
        <v>2.6799972887287922</v>
      </c>
      <c r="R13" s="9">
        <f>IF('C9'!R13&gt;0,'C12'!R33/'C9'!R13*100,"--")</f>
        <v>2.6192865446562794</v>
      </c>
      <c r="S13" s="9">
        <f>IF('C9'!S13&gt;0,'C12'!S33/'C9'!S13*100,"--")</f>
        <v>2.6647449855085896</v>
      </c>
      <c r="T13" s="9">
        <f>IF('C9'!T13&gt;0,'C12'!T33/'C9'!T13*100,"--")</f>
        <v>2.6448370893942439</v>
      </c>
      <c r="U13" s="9">
        <f>IF('C9'!U13&gt;0,'C12'!U33/'C9'!U13*100,"--")</f>
        <v>2.6590911331025775</v>
      </c>
      <c r="V13" s="9">
        <f>IF('C9'!V13&gt;0,'C12'!V33/'C9'!V13*100,"--")</f>
        <v>2.711919409871558</v>
      </c>
      <c r="W13" s="9">
        <f>IF('C9'!W13&gt;0,'C12'!W33/'C9'!W13*100,"--")</f>
        <v>2.6992012167712693</v>
      </c>
      <c r="X13" s="9">
        <f>IF('C9'!X13&gt;0,'C12'!X33/'C9'!X13*100,"--")</f>
        <v>2.7469959793698542</v>
      </c>
      <c r="Y13" s="9">
        <f>IF('C9'!Y13&gt;0,'C12'!Y33/'C9'!Y13*100,"--")</f>
        <v>2.8188796359439583</v>
      </c>
      <c r="Z13" s="9">
        <f>IF('C9'!Z13&gt;0,'C12'!Z33/'C9'!Z13*100,"--")</f>
        <v>2.8108571870345758</v>
      </c>
      <c r="AA13" s="9">
        <f>IF('C9'!AA13&gt;0,'C12'!AA33/'C9'!AA13*100,"--")</f>
        <v>2.7941064222272702</v>
      </c>
      <c r="AB13" s="9">
        <f>IF('C9'!AB13&gt;0,'C12'!AB33/'C9'!AB13*100,"--")</f>
        <v>3.0761502687927962</v>
      </c>
      <c r="AC13" s="9">
        <f>IF('C9'!AC13&gt;0,'C12'!AC33/'C9'!AC13*100,"--")</f>
        <v>3.1157388483620996</v>
      </c>
      <c r="AD13" s="9">
        <f>IF('C9'!AD13&gt;0,'C12'!AD33/'C9'!AD13*100,"--")</f>
        <v>3.2262154574081845</v>
      </c>
      <c r="AE13" s="9">
        <f>IF('C9'!AE13&gt;0,'C12'!AE33/'C9'!AE13*100,"--")</f>
        <v>2.2928286727846912</v>
      </c>
    </row>
    <row r="14" spans="1:31" s="2" customFormat="1">
      <c r="A14" s="5"/>
      <c r="B14" s="8" t="s">
        <v>8</v>
      </c>
      <c r="C14" s="9">
        <f>IF('C9'!C14&gt;0,'C12'!C34/'C9'!C14*100,"--")</f>
        <v>0</v>
      </c>
      <c r="D14" s="9">
        <f>IF('C9'!D14&gt;0,'C12'!D34/'C9'!D14*100,"--")</f>
        <v>0</v>
      </c>
      <c r="E14" s="9">
        <f>IF('C9'!E14&gt;0,'C12'!E34/'C9'!E14*100,"--")</f>
        <v>0</v>
      </c>
      <c r="F14" s="9">
        <f>IF('C9'!F14&gt;0,'C12'!F34/'C9'!F14*100,"--")</f>
        <v>0</v>
      </c>
      <c r="G14" s="9">
        <f>IF('C9'!G14&gt;0,'C12'!G34/'C9'!G14*100,"--")</f>
        <v>0</v>
      </c>
      <c r="H14" s="9">
        <f>IF('C9'!H14&gt;0,'C12'!H34/'C9'!H14*100,"--")</f>
        <v>0</v>
      </c>
      <c r="I14" s="9">
        <f>IF('C9'!I14&gt;0,'C12'!I34/'C9'!I14*100,"--")</f>
        <v>0</v>
      </c>
      <c r="J14" s="9">
        <f>IF('C9'!J14&gt;0,'C12'!J34/'C9'!J14*100,"--")</f>
        <v>9.579002898118423E-2</v>
      </c>
      <c r="K14" s="9">
        <f>IF('C9'!K14&gt;0,'C12'!K34/'C9'!K14*100,"--")</f>
        <v>7.6193007913516408E-2</v>
      </c>
      <c r="L14" s="9">
        <f>IF('C9'!L14&gt;0,'C12'!L34/'C9'!L14*100,"--")</f>
        <v>3.3239889973735226E-2</v>
      </c>
      <c r="M14" s="9">
        <f>IF('C9'!M14&gt;0,'C12'!M34/'C9'!M14*100,"--")</f>
        <v>3.3620803985384459E-2</v>
      </c>
      <c r="N14" s="9">
        <f>IF('C9'!N14&gt;0,'C12'!N34/'C9'!N14*100,"--")</f>
        <v>2.2724047932167809E-2</v>
      </c>
      <c r="O14" s="9">
        <f>IF('C9'!O14&gt;0,'C12'!O34/'C9'!O14*100,"--")</f>
        <v>1.509079110998629E-2</v>
      </c>
      <c r="P14" s="9">
        <f>IF('C9'!P14&gt;0,'C12'!P34/'C9'!P14*100,"--")</f>
        <v>5.8457509736401583E-3</v>
      </c>
      <c r="Q14" s="9">
        <f>IF('C9'!Q14&gt;0,'C12'!Q34/'C9'!Q14*100,"--")</f>
        <v>2.5866803487215851E-3</v>
      </c>
      <c r="R14" s="9">
        <f>IF('C9'!R14&gt;0,'C12'!R34/'C9'!R14*100,"--")</f>
        <v>3.2270005003487813E-3</v>
      </c>
      <c r="S14" s="9">
        <f>IF('C9'!S14&gt;0,'C12'!S34/'C9'!S14*100,"--")</f>
        <v>2.5272921579725387E-3</v>
      </c>
      <c r="T14" s="9">
        <f>IF('C9'!T14&gt;0,'C12'!T34/'C9'!T14*100,"--")</f>
        <v>2.6988318164099393E-3</v>
      </c>
      <c r="U14" s="9">
        <f>IF('C9'!U14&gt;0,'C12'!U34/'C9'!U14*100,"--")</f>
        <v>8.158615100361229E-3</v>
      </c>
      <c r="V14" s="9">
        <f>IF('C9'!V14&gt;0,'C12'!V34/'C9'!V14*100,"--")</f>
        <v>2.5323883003496713E-3</v>
      </c>
      <c r="W14" s="9">
        <f>IF('C9'!W14&gt;0,'C12'!W34/'C9'!W14*100,"--")</f>
        <v>3.5476501455590035E-3</v>
      </c>
      <c r="X14" s="9">
        <f>IF('C9'!X14&gt;0,'C12'!X34/'C9'!X14*100,"--")</f>
        <v>2.6899847394556552E-2</v>
      </c>
      <c r="Y14" s="9">
        <f>IF('C9'!Y14&gt;0,'C12'!Y34/'C9'!Y14*100,"--")</f>
        <v>1.278022874704155E-2</v>
      </c>
      <c r="Z14" s="9">
        <f>IF('C9'!Z14&gt;0,'C12'!Z34/'C9'!Z14*100,"--")</f>
        <v>6.8016123587168178E-3</v>
      </c>
      <c r="AA14" s="9">
        <f>IF('C9'!AA14&gt;0,'C12'!AA34/'C9'!AA14*100,"--")</f>
        <v>9.7413505044842384E-3</v>
      </c>
      <c r="AB14" s="9">
        <f>IF('C9'!AB14&gt;0,'C12'!AB34/'C9'!AB14*100,"--")</f>
        <v>6.8426416205187274E-2</v>
      </c>
      <c r="AC14" s="9">
        <f>IF('C9'!AC14&gt;0,'C12'!AC34/'C9'!AC14*100,"--")</f>
        <v>0.15727695535593286</v>
      </c>
      <c r="AD14" s="9">
        <f>IF('C9'!AD14&gt;0,'C12'!AD34/'C9'!AD14*100,"--")</f>
        <v>0.25388363682308634</v>
      </c>
      <c r="AE14" s="9">
        <f>IF('C9'!AE14&gt;0,'C12'!AE34/'C9'!AE14*100,"--")</f>
        <v>4.1632547375571226E-2</v>
      </c>
    </row>
    <row r="15" spans="1:31" s="2" customFormat="1">
      <c r="A15" s="5"/>
      <c r="B15" s="8" t="s">
        <v>233</v>
      </c>
      <c r="C15" s="9">
        <f>IF('C9'!C15&gt;0,'C12'!C35/'C9'!C15*100,"--")</f>
        <v>0</v>
      </c>
      <c r="D15" s="9">
        <f>IF('C9'!D15&gt;0,'C12'!D35/'C9'!D15*100,"--")</f>
        <v>0</v>
      </c>
      <c r="E15" s="9">
        <f>IF('C9'!E15&gt;0,'C12'!E35/'C9'!E15*100,"--")</f>
        <v>0</v>
      </c>
      <c r="F15" s="9">
        <f>IF('C9'!F15&gt;0,'C12'!F35/'C9'!F15*100,"--")</f>
        <v>0</v>
      </c>
      <c r="G15" s="9">
        <f>IF('C9'!G15&gt;0,'C12'!G35/'C9'!G15*100,"--")</f>
        <v>0</v>
      </c>
      <c r="H15" s="9">
        <f>IF('C9'!H15&gt;0,'C12'!H35/'C9'!H15*100,"--")</f>
        <v>0</v>
      </c>
      <c r="I15" s="9">
        <f>IF('C9'!I15&gt;0,'C12'!I35/'C9'!I15*100,"--")</f>
        <v>0</v>
      </c>
      <c r="J15" s="9">
        <f>IF('C9'!J15&gt;0,'C12'!J35/'C9'!J15*100,"--")</f>
        <v>2.4281874837117013E-2</v>
      </c>
      <c r="K15" s="9">
        <f>IF('C9'!K15&gt;0,'C12'!K35/'C9'!K15*100,"--")</f>
        <v>7.9957646533136782E-3</v>
      </c>
      <c r="L15" s="9">
        <f>IF('C9'!L15&gt;0,'C12'!L35/'C9'!L15*100,"--")</f>
        <v>4.0618621706109241E-3</v>
      </c>
      <c r="M15" s="9">
        <f>IF('C9'!M15&gt;0,'C12'!M35/'C9'!M15*100,"--")</f>
        <v>4.1342898451224618E-3</v>
      </c>
      <c r="N15" s="9">
        <f>IF('C9'!N15&gt;0,'C12'!N35/'C9'!N15*100,"--")</f>
        <v>5.125157831602398E-3</v>
      </c>
      <c r="O15" s="9">
        <f>IF('C9'!O15&gt;0,'C12'!O35/'C9'!O15*100,"--")</f>
        <v>1.1204293582913531E-2</v>
      </c>
      <c r="P15" s="9">
        <f>IF('C9'!P15&gt;0,'C12'!P35/'C9'!P15*100,"--")</f>
        <v>5.2375439894499403E-3</v>
      </c>
      <c r="Q15" s="9">
        <f>IF('C9'!Q15&gt;0,'C12'!Q35/'C9'!Q15*100,"--")</f>
        <v>2.5388467105923007E-3</v>
      </c>
      <c r="R15" s="9">
        <f>IF('C9'!R15&gt;0,'C12'!R35/'C9'!R15*100,"--")</f>
        <v>2.7739526541037088E-3</v>
      </c>
      <c r="S15" s="9">
        <f>IF('C9'!S15&gt;0,'C12'!S35/'C9'!S15*100,"--")</f>
        <v>1.8422825337078273E-3</v>
      </c>
      <c r="T15" s="9">
        <f>IF('C9'!T15&gt;0,'C12'!T35/'C9'!T15*100,"--")</f>
        <v>2.5845895133609731E-3</v>
      </c>
      <c r="U15" s="9">
        <f>IF('C9'!U15&gt;0,'C12'!U35/'C9'!U15*100,"--")</f>
        <v>8.1147825881546908E-3</v>
      </c>
      <c r="V15" s="9">
        <f>IF('C9'!V15&gt;0,'C12'!V35/'C9'!V15*100,"--")</f>
        <v>2.1346845280587694E-3</v>
      </c>
      <c r="W15" s="9">
        <f>IF('C9'!W15&gt;0,'C12'!W35/'C9'!W15*100,"--")</f>
        <v>2.6791595318270507E-3</v>
      </c>
      <c r="X15" s="9">
        <f>IF('C9'!X15&gt;0,'C12'!X35/'C9'!X15*100,"--")</f>
        <v>8.8867673557617242E-3</v>
      </c>
      <c r="Y15" s="9">
        <f>IF('C9'!Y15&gt;0,'C12'!Y35/'C9'!Y15*100,"--")</f>
        <v>2.868516518396219E-3</v>
      </c>
      <c r="Z15" s="9">
        <f>IF('C9'!Z15&gt;0,'C12'!Z35/'C9'!Z15*100,"--")</f>
        <v>1.7469021219449861E-3</v>
      </c>
      <c r="AA15" s="9">
        <f>IF('C9'!AA15&gt;0,'C12'!AA35/'C9'!AA15*100,"--")</f>
        <v>9.3556002100477452E-3</v>
      </c>
      <c r="AB15" s="9">
        <f>IF('C9'!AB15&gt;0,'C12'!AB35/'C9'!AB15*100,"--")</f>
        <v>6.8301421955172165E-2</v>
      </c>
      <c r="AC15" s="9">
        <f>IF('C9'!AC15&gt;0,'C12'!AC35/'C9'!AC15*100,"--")</f>
        <v>0.15615934060365463</v>
      </c>
      <c r="AD15" s="9">
        <f>IF('C9'!AD15&gt;0,'C12'!AD35/'C9'!AD15*100,"--")</f>
        <v>0.25167982831657226</v>
      </c>
      <c r="AE15" s="9">
        <f>IF('C9'!AE15&gt;0,'C12'!AE35/'C9'!AE15*100,"--")</f>
        <v>3.4468211195013802E-2</v>
      </c>
    </row>
    <row r="16" spans="1:31" s="2" customFormat="1">
      <c r="A16" s="7"/>
      <c r="B16" s="8" t="s">
        <v>9</v>
      </c>
      <c r="C16" s="9" t="str">
        <f>IF('C9'!C16&gt;0,'C12'!C36/'C9'!C16*100,"--")</f>
        <v>--</v>
      </c>
      <c r="D16" s="9" t="str">
        <f>IF('C9'!D16&gt;0,'C12'!D36/'C9'!D16*100,"--")</f>
        <v>--</v>
      </c>
      <c r="E16" s="9" t="str">
        <f>IF('C9'!E16&gt;0,'C12'!E36/'C9'!E16*100,"--")</f>
        <v>--</v>
      </c>
      <c r="F16" s="9">
        <f>IF('C9'!F16&gt;0,'C12'!F36/'C9'!F16*100,"--")</f>
        <v>0</v>
      </c>
      <c r="G16" s="9">
        <f>IF('C9'!G16&gt;0,'C12'!G36/'C9'!G16*100,"--")</f>
        <v>0</v>
      </c>
      <c r="H16" s="9">
        <f>IF('C9'!H16&gt;0,'C12'!H36/'C9'!H16*100,"--")</f>
        <v>0</v>
      </c>
      <c r="I16" s="9">
        <f>IF('C9'!I16&gt;0,'C12'!I36/'C9'!I16*100,"--")</f>
        <v>0</v>
      </c>
      <c r="J16" s="9">
        <f>IF('C9'!J16&gt;0,'C12'!J36/'C9'!J16*100,"--")</f>
        <v>2.2321428571428572</v>
      </c>
      <c r="K16" s="9">
        <f>IF('C9'!K16&gt;0,'C12'!K36/'C9'!K16*100,"--")</f>
        <v>1.1138716356107663</v>
      </c>
      <c r="L16" s="9">
        <f>IF('C9'!L16&gt;0,'C12'!L36/'C9'!L16*100,"--")</f>
        <v>1.7241379310344831</v>
      </c>
      <c r="M16" s="9">
        <f>IF('C9'!M16&gt;0,'C12'!M36/'C9'!M16*100,"--")</f>
        <v>0.50554323725055428</v>
      </c>
      <c r="N16" s="9">
        <f>IF('C9'!N16&gt;0,'C12'!N36/'C9'!N16*100,"--")</f>
        <v>1.8085106382978726</v>
      </c>
      <c r="O16" s="9">
        <f>IF('C9'!O16&gt;0,'C12'!O36/'C9'!O16*100,"--")</f>
        <v>1.3092783505154639</v>
      </c>
      <c r="P16" s="9">
        <f>IF('C9'!P16&gt;0,'C12'!P36/'C9'!P16*100,"--")</f>
        <v>0</v>
      </c>
      <c r="Q16" s="9" t="str">
        <f>IF('C9'!Q16&gt;0,'C12'!Q36/'C9'!Q16*100,"--")</f>
        <v>--</v>
      </c>
      <c r="R16" s="9" t="str">
        <f>IF('C9'!R16&gt;0,'C12'!R36/'C9'!R16*100,"--")</f>
        <v>--</v>
      </c>
      <c r="S16" s="9" t="str">
        <f>IF('C9'!S16&gt;0,'C12'!S36/'C9'!S16*100,"--")</f>
        <v>--</v>
      </c>
      <c r="T16" s="9" t="str">
        <f>IF('C9'!T16&gt;0,'C12'!T36/'C9'!T16*100,"--")</f>
        <v>--</v>
      </c>
      <c r="U16" s="9">
        <f>IF('C9'!U16&gt;0,'C12'!U36/'C9'!U16*100,"--")</f>
        <v>2.5044567155093698</v>
      </c>
      <c r="V16" s="9">
        <f>IF('C9'!V16&gt;0,'C12'!V36/'C9'!V16*100,"--")</f>
        <v>2.5012987012987016</v>
      </c>
      <c r="W16" s="9">
        <f>IF('C9'!W16&gt;0,'C12'!W36/'C9'!W16*100,"--")</f>
        <v>1.7653188828678616</v>
      </c>
      <c r="X16" s="9">
        <f>IF('C9'!X16&gt;0,'C12'!X36/'C9'!X16*100,"--")</f>
        <v>1.4078100781184453</v>
      </c>
      <c r="Y16" s="9">
        <f>IF('C9'!Y16&gt;0,'C12'!Y36/'C9'!Y16*100,"--")</f>
        <v>0.20742799214524213</v>
      </c>
      <c r="Z16" s="9">
        <f>IF('C9'!Z16&gt;0,'C12'!Z36/'C9'!Z16*100,"--")</f>
        <v>2.4137590194721752</v>
      </c>
      <c r="AA16" s="9">
        <f>IF('C9'!AA16&gt;0,'C12'!AA36/'C9'!AA16*100,"--")</f>
        <v>2.6923514667386605</v>
      </c>
      <c r="AB16" s="9">
        <f>IF('C9'!AB16&gt;0,'C12'!AB36/'C9'!AB16*100,"--")</f>
        <v>3.7459969027679625</v>
      </c>
      <c r="AC16" s="9">
        <f>IF('C9'!AC16&gt;0,'C12'!AC36/'C9'!AC16*100,"--")</f>
        <v>3.4324284648593264</v>
      </c>
      <c r="AD16" s="9">
        <f>IF('C9'!AD16&gt;0,'C12'!AD36/'C9'!AD16*100,"--")</f>
        <v>0.63487606612650949</v>
      </c>
      <c r="AE16" s="9">
        <f>IF('C9'!AE16&gt;0,'C12'!AE36/'C9'!AE16*100,"--")</f>
        <v>1.0324394931485197</v>
      </c>
    </row>
    <row r="17" spans="1:31" s="2" customFormat="1">
      <c r="A17" s="7"/>
      <c r="B17" s="8" t="s">
        <v>197</v>
      </c>
      <c r="C17" s="9" t="str">
        <f>IF('C9'!C17&gt;0,'C12'!C37/'C9'!C17*100,"--")</f>
        <v>--</v>
      </c>
      <c r="D17" s="9" t="str">
        <f>IF('C9'!D17&gt;0,'C12'!D37/'C9'!D17*100,"--")</f>
        <v>--</v>
      </c>
      <c r="E17" s="9" t="str">
        <f>IF('C9'!E17&gt;0,'C12'!E37/'C9'!E17*100,"--")</f>
        <v>--</v>
      </c>
      <c r="F17" s="9" t="str">
        <f>IF('C9'!F17&gt;0,'C12'!F37/'C9'!F17*100,"--")</f>
        <v>--</v>
      </c>
      <c r="G17" s="9">
        <f>IF('C9'!G17&gt;0,'C12'!G37/'C9'!G17*100,"--")</f>
        <v>0</v>
      </c>
      <c r="H17" s="9" t="str">
        <f>IF('C9'!H17&gt;0,'C12'!H37/'C9'!H17*100,"--")</f>
        <v>--</v>
      </c>
      <c r="I17" s="9" t="str">
        <f>IF('C9'!I17&gt;0,'C12'!I37/'C9'!I17*100,"--")</f>
        <v>--</v>
      </c>
      <c r="J17" s="9" t="str">
        <f>IF('C9'!J17&gt;0,'C12'!J37/'C9'!J17*100,"--")</f>
        <v>--</v>
      </c>
      <c r="K17" s="9">
        <f>IF('C9'!K17&gt;0,'C12'!K37/'C9'!K17*100,"--")</f>
        <v>0.90579710144927539</v>
      </c>
      <c r="L17" s="9">
        <f>IF('C9'!L17&gt;0,'C12'!L37/'C9'!L17*100,"--")</f>
        <v>0</v>
      </c>
      <c r="M17" s="9" t="str">
        <f>IF('C9'!M17&gt;0,'C12'!M37/'C9'!M17*100,"--")</f>
        <v>--</v>
      </c>
      <c r="N17" s="9">
        <f>IF('C9'!N17&gt;0,'C12'!N37/'C9'!N17*100,"--")</f>
        <v>1.3793103448275863</v>
      </c>
      <c r="O17" s="9">
        <f>IF('C9'!O17&gt;0,'C12'!O37/'C9'!O17*100,"--")</f>
        <v>2.5050505050505047</v>
      </c>
      <c r="P17" s="9">
        <f>IF('C9'!P17&gt;0,'C12'!P37/'C9'!P17*100,"--")</f>
        <v>0</v>
      </c>
      <c r="Q17" s="9" t="str">
        <f>IF('C9'!Q17&gt;0,'C12'!Q37/'C9'!Q17*100,"--")</f>
        <v>--</v>
      </c>
      <c r="R17" s="9" t="str">
        <f>IF('C9'!R17&gt;0,'C12'!R37/'C9'!R17*100,"--")</f>
        <v>--</v>
      </c>
      <c r="S17" s="9" t="str">
        <f>IF('C9'!S17&gt;0,'C12'!S37/'C9'!S17*100,"--")</f>
        <v>--</v>
      </c>
      <c r="T17" s="9" t="str">
        <f>IF('C9'!T17&gt;0,'C12'!T37/'C9'!T17*100,"--")</f>
        <v>--</v>
      </c>
      <c r="U17" s="9">
        <f>IF('C9'!U17&gt;0,'C12'!U37/'C9'!U17*100,"--")</f>
        <v>2.503182011030971</v>
      </c>
      <c r="V17" s="9">
        <f>IF('C9'!V17&gt;0,'C12'!V37/'C9'!V17*100,"--")</f>
        <v>2.5017543859649121</v>
      </c>
      <c r="W17" s="9">
        <f>IF('C9'!W17&gt;0,'C12'!W37/'C9'!W17*100,"--")</f>
        <v>1.6196090598820971</v>
      </c>
      <c r="X17" s="9">
        <f>IF('C9'!X17&gt;0,'C12'!X37/'C9'!X17*100,"--")</f>
        <v>2.5011347741104761</v>
      </c>
      <c r="Y17" s="9">
        <f>IF('C9'!Y17&gt;0,'C12'!Y37/'C9'!Y17*100,"--")</f>
        <v>1.3862241811425116</v>
      </c>
      <c r="Z17" s="9">
        <f>IF('C9'!Z17&gt;0,'C12'!Z37/'C9'!Z17*100,"--")</f>
        <v>2.5006134969325156</v>
      </c>
      <c r="AA17" s="9">
        <f>IF('C9'!AA17&gt;0,'C12'!AA37/'C9'!AA17*100,"--")</f>
        <v>3.3199942564973375</v>
      </c>
      <c r="AB17" s="9">
        <f>IF('C9'!AB17&gt;0,'C12'!AB37/'C9'!AB17*100,"--")</f>
        <v>2.5018181818181815</v>
      </c>
      <c r="AC17" s="9">
        <f>IF('C9'!AC17&gt;0,'C12'!AC37/'C9'!AC17*100,"--")</f>
        <v>4.1769118048828942</v>
      </c>
      <c r="AD17" s="9">
        <f>IF('C9'!AD17&gt;0,'C12'!AD37/'C9'!AD17*100,"--")</f>
        <v>7.0722384339473514</v>
      </c>
      <c r="AE17" s="9">
        <f>IF('C9'!AE17&gt;0,'C12'!AE37/'C9'!AE17*100,"--")</f>
        <v>3.491537460054444</v>
      </c>
    </row>
    <row r="18" spans="1:31" s="2" customFormat="1">
      <c r="A18" s="7"/>
      <c r="B18" s="8" t="s">
        <v>198</v>
      </c>
      <c r="C18" s="9" t="str">
        <f>IF('C9'!C18&gt;0,'C12'!C38/'C9'!C18*100,"--")</f>
        <v>--</v>
      </c>
      <c r="D18" s="9" t="str">
        <f>IF('C9'!D18&gt;0,'C12'!D38/'C9'!D18*100,"--")</f>
        <v>--</v>
      </c>
      <c r="E18" s="9" t="str">
        <f>IF('C9'!E18&gt;0,'C12'!E38/'C9'!E18*100,"--")</f>
        <v>--</v>
      </c>
      <c r="F18" s="9" t="str">
        <f>IF('C9'!F18&gt;0,'C12'!F38/'C9'!F18*100,"--")</f>
        <v>--</v>
      </c>
      <c r="G18" s="9" t="str">
        <f>IF('C9'!G18&gt;0,'C12'!G38/'C9'!G18*100,"--")</f>
        <v>--</v>
      </c>
      <c r="H18" s="9" t="str">
        <f>IF('C9'!H18&gt;0,'C12'!H38/'C9'!H18*100,"--")</f>
        <v>--</v>
      </c>
      <c r="I18" s="9">
        <f>IF('C9'!I18&gt;0,'C12'!I38/'C9'!I18*100,"--")</f>
        <v>0</v>
      </c>
      <c r="J18" s="9">
        <f>IF('C9'!J18&gt;0,'C12'!J38/'C9'!J18*100,"--")</f>
        <v>2.5</v>
      </c>
      <c r="K18" s="9">
        <f>IF('C9'!K18&gt;0,'C12'!K38/'C9'!K18*100,"--")</f>
        <v>2.5030303030303029</v>
      </c>
      <c r="L18" s="9" t="str">
        <f>IF('C9'!L18&gt;0,'C12'!L38/'C9'!L18*100,"--")</f>
        <v>--</v>
      </c>
      <c r="M18" s="9">
        <f>IF('C9'!M18&gt;0,'C12'!M38/'C9'!M18*100,"--")</f>
        <v>0</v>
      </c>
      <c r="N18" s="9" t="str">
        <f>IF('C9'!N18&gt;0,'C12'!N38/'C9'!N18*100,"--")</f>
        <v>--</v>
      </c>
      <c r="O18" s="9">
        <f>IF('C9'!O18&gt;0,'C12'!O38/'C9'!O18*100,"--")</f>
        <v>0</v>
      </c>
      <c r="P18" s="9" t="str">
        <f>IF('C9'!P18&gt;0,'C12'!P38/'C9'!P18*100,"--")</f>
        <v>--</v>
      </c>
      <c r="Q18" s="9" t="str">
        <f>IF('C9'!Q18&gt;0,'C12'!Q38/'C9'!Q18*100,"--")</f>
        <v>--</v>
      </c>
      <c r="R18" s="9" t="str">
        <f>IF('C9'!R18&gt;0,'C12'!R38/'C9'!R18*100,"--")</f>
        <v>--</v>
      </c>
      <c r="S18" s="9" t="str">
        <f>IF('C9'!S18&gt;0,'C12'!S38/'C9'!S18*100,"--")</f>
        <v>--</v>
      </c>
      <c r="T18" s="9" t="str">
        <f>IF('C9'!T18&gt;0,'C12'!T38/'C9'!T18*100,"--")</f>
        <v>--</v>
      </c>
      <c r="U18" s="9" t="str">
        <f>IF('C9'!U18&gt;0,'C12'!U38/'C9'!U18*100,"--")</f>
        <v>--</v>
      </c>
      <c r="V18" s="9">
        <f>IF('C9'!V18&gt;0,'C12'!V38/'C9'!V18*100,"--")</f>
        <v>2.5</v>
      </c>
      <c r="W18" s="9" t="str">
        <f>IF('C9'!W18&gt;0,'C12'!W38/'C9'!W18*100,"--")</f>
        <v>--</v>
      </c>
      <c r="X18" s="9">
        <f>IF('C9'!X18&gt;0,'C12'!X38/'C9'!X18*100,"--")</f>
        <v>2.5025641025641026</v>
      </c>
      <c r="Y18" s="9">
        <f>IF('C9'!Y18&gt;0,'C12'!Y38/'C9'!Y18*100,"--")</f>
        <v>2.4990548204158789</v>
      </c>
      <c r="Z18" s="9" t="str">
        <f>IF('C9'!Z18&gt;0,'C12'!Z38/'C9'!Z18*100,"--")</f>
        <v>--</v>
      </c>
      <c r="AA18" s="9">
        <f>IF('C9'!AA18&gt;0,'C12'!AA38/'C9'!AA18*100,"--")</f>
        <v>2.5045045045045042</v>
      </c>
      <c r="AB18" s="9">
        <f>IF('C9'!AB18&gt;0,'C12'!AB38/'C9'!AB18*100,"--")</f>
        <v>2.5</v>
      </c>
      <c r="AC18" s="9">
        <f>IF('C9'!AC18&gt;0,'C12'!AC38/'C9'!AC18*100,"--")</f>
        <v>2.5090909090909093</v>
      </c>
      <c r="AD18" s="9" t="str">
        <f>IF('C9'!AD18&gt;0,'C12'!AD38/'C9'!AD18*100,"--")</f>
        <v>--</v>
      </c>
      <c r="AE18" s="9">
        <f>IF('C9'!AE18&gt;0,'C12'!AE38/'C9'!AE18*100,"--")</f>
        <v>2.0361088655348962</v>
      </c>
    </row>
    <row r="19" spans="1:31" s="2" customFormat="1">
      <c r="A19" s="7"/>
      <c r="B19" s="8" t="s">
        <v>199</v>
      </c>
      <c r="C19" s="9" t="str">
        <f>IF('C9'!C19&gt;0,'C12'!C39/'C9'!C19*100,"--")</f>
        <v>--</v>
      </c>
      <c r="D19" s="9" t="str">
        <f>IF('C9'!D19&gt;0,'C12'!D39/'C9'!D19*100,"--")</f>
        <v>--</v>
      </c>
      <c r="E19" s="9" t="str">
        <f>IF('C9'!E19&gt;0,'C12'!E39/'C9'!E19*100,"--")</f>
        <v>--</v>
      </c>
      <c r="F19" s="9" t="str">
        <f>IF('C9'!F19&gt;0,'C12'!F39/'C9'!F19*100,"--")</f>
        <v>--</v>
      </c>
      <c r="G19" s="9" t="str">
        <f>IF('C9'!G19&gt;0,'C12'!G39/'C9'!G19*100,"--")</f>
        <v>--</v>
      </c>
      <c r="H19" s="9" t="str">
        <f>IF('C9'!H19&gt;0,'C12'!H39/'C9'!H19*100,"--")</f>
        <v>--</v>
      </c>
      <c r="I19" s="9">
        <f>IF('C9'!I19&gt;0,'C12'!I39/'C9'!I19*100,"--")</f>
        <v>0</v>
      </c>
      <c r="J19" s="9">
        <f>IF('C9'!J19&gt;0,'C12'!J39/'C9'!J19*100,"--")</f>
        <v>0</v>
      </c>
      <c r="K19" s="9" t="str">
        <f>IF('C9'!K19&gt;0,'C12'!K39/'C9'!K19*100,"--")</f>
        <v>--</v>
      </c>
      <c r="L19" s="9" t="str">
        <f>IF('C9'!L19&gt;0,'C12'!L39/'C9'!L19*100,"--")</f>
        <v>--</v>
      </c>
      <c r="M19" s="9" t="str">
        <f>IF('C9'!M19&gt;0,'C12'!M39/'C9'!M19*100,"--")</f>
        <v>--</v>
      </c>
      <c r="N19" s="9" t="str">
        <f>IF('C9'!N19&gt;0,'C12'!N39/'C9'!N19*100,"--")</f>
        <v>--</v>
      </c>
      <c r="O19" s="9">
        <f>IF('C9'!O19&gt;0,'C12'!O39/'C9'!O19*100,"--")</f>
        <v>0.57692307692307698</v>
      </c>
      <c r="P19" s="9" t="str">
        <f>IF('C9'!P19&gt;0,'C12'!P39/'C9'!P19*100,"--")</f>
        <v>--</v>
      </c>
      <c r="Q19" s="9" t="str">
        <f>IF('C9'!Q19&gt;0,'C12'!Q39/'C9'!Q19*100,"--")</f>
        <v>--</v>
      </c>
      <c r="R19" s="9" t="str">
        <f>IF('C9'!R19&gt;0,'C12'!R39/'C9'!R19*100,"--")</f>
        <v>--</v>
      </c>
      <c r="S19" s="9" t="str">
        <f>IF('C9'!S19&gt;0,'C12'!S39/'C9'!S19*100,"--")</f>
        <v>--</v>
      </c>
      <c r="T19" s="9" t="str">
        <f>IF('C9'!T19&gt;0,'C12'!T39/'C9'!T19*100,"--")</f>
        <v>--</v>
      </c>
      <c r="U19" s="9" t="str">
        <f>IF('C9'!U19&gt;0,'C12'!U39/'C9'!U19*100,"--")</f>
        <v>--</v>
      </c>
      <c r="V19" s="9" t="str">
        <f>IF('C9'!V19&gt;0,'C12'!V39/'C9'!V19*100,"--")</f>
        <v>--</v>
      </c>
      <c r="W19" s="9" t="str">
        <f>IF('C9'!W19&gt;0,'C12'!W39/'C9'!W19*100,"--")</f>
        <v>--</v>
      </c>
      <c r="X19" s="9" t="str">
        <f>IF('C9'!X19&gt;0,'C12'!X39/'C9'!X19*100,"--")</f>
        <v>--</v>
      </c>
      <c r="Y19" s="9" t="str">
        <f>IF('C9'!Y19&gt;0,'C12'!Y39/'C9'!Y19*100,"--")</f>
        <v>--</v>
      </c>
      <c r="Z19" s="9">
        <f>IF('C9'!Z19&gt;0,'C12'!Z39/'C9'!Z19*100,"--")</f>
        <v>0</v>
      </c>
      <c r="AA19" s="9" t="str">
        <f>IF('C9'!AA19&gt;0,'C12'!AA39/'C9'!AA19*100,"--")</f>
        <v>--</v>
      </c>
      <c r="AB19" s="9">
        <f>IF('C9'!AB19&gt;0,'C12'!AB39/'C9'!AB19*100,"--")</f>
        <v>1.5360931695726381</v>
      </c>
      <c r="AC19" s="9">
        <f>IF('C9'!AC19&gt;0,'C12'!AC39/'C9'!AC19*100,"--")</f>
        <v>2.4990562476406191</v>
      </c>
      <c r="AD19" s="9" t="str">
        <f>IF('C9'!AD19&gt;0,'C12'!AD39/'C9'!AD19*100,"--")</f>
        <v>--</v>
      </c>
      <c r="AE19" s="9">
        <f>IF('C9'!AE19&gt;0,'C12'!AE39/'C9'!AE19*100,"--")</f>
        <v>0.73392357875116487</v>
      </c>
    </row>
    <row r="20" spans="1:31" s="2" customFormat="1">
      <c r="A20" s="7"/>
      <c r="B20" s="8" t="s">
        <v>200</v>
      </c>
      <c r="C20" s="9" t="str">
        <f>IF('C9'!C20&gt;0,'C12'!C40/'C9'!C20*100,"--")</f>
        <v>--</v>
      </c>
      <c r="D20" s="9" t="str">
        <f>IF('C9'!D20&gt;0,'C12'!D40/'C9'!D20*100,"--")</f>
        <v>--</v>
      </c>
      <c r="E20" s="9" t="str">
        <f>IF('C9'!E20&gt;0,'C12'!E40/'C9'!E20*100,"--")</f>
        <v>--</v>
      </c>
      <c r="F20" s="9" t="str">
        <f>IF('C9'!F20&gt;0,'C12'!F40/'C9'!F20*100,"--")</f>
        <v>--</v>
      </c>
      <c r="G20" s="9" t="str">
        <f>IF('C9'!G20&gt;0,'C12'!G40/'C9'!G20*100,"--")</f>
        <v>--</v>
      </c>
      <c r="H20" s="9" t="str">
        <f>IF('C9'!H20&gt;0,'C12'!H40/'C9'!H20*100,"--")</f>
        <v>--</v>
      </c>
      <c r="I20" s="9" t="str">
        <f>IF('C9'!I20&gt;0,'C12'!I40/'C9'!I20*100,"--")</f>
        <v>--</v>
      </c>
      <c r="J20" s="9" t="str">
        <f>IF('C9'!J20&gt;0,'C12'!J40/'C9'!J20*100,"--")</f>
        <v>--</v>
      </c>
      <c r="K20" s="9" t="str">
        <f>IF('C9'!K20&gt;0,'C12'!K40/'C9'!K20*100,"--")</f>
        <v>--</v>
      </c>
      <c r="L20" s="9" t="str">
        <f>IF('C9'!L20&gt;0,'C12'!L40/'C9'!L20*100,"--")</f>
        <v>--</v>
      </c>
      <c r="M20" s="9" t="str">
        <f>IF('C9'!M20&gt;0,'C12'!M40/'C9'!M20*100,"--")</f>
        <v>--</v>
      </c>
      <c r="N20" s="9" t="str">
        <f>IF('C9'!N20&gt;0,'C12'!N40/'C9'!N20*100,"--")</f>
        <v>--</v>
      </c>
      <c r="O20" s="9" t="str">
        <f>IF('C9'!O20&gt;0,'C12'!O40/'C9'!O20*100,"--")</f>
        <v>--</v>
      </c>
      <c r="P20" s="9" t="str">
        <f>IF('C9'!P20&gt;0,'C12'!P40/'C9'!P20*100,"--")</f>
        <v>--</v>
      </c>
      <c r="Q20" s="9" t="str">
        <f>IF('C9'!Q20&gt;0,'C12'!Q40/'C9'!Q20*100,"--")</f>
        <v>--</v>
      </c>
      <c r="R20" s="9" t="str">
        <f>IF('C9'!R20&gt;0,'C12'!R40/'C9'!R20*100,"--")</f>
        <v>--</v>
      </c>
      <c r="S20" s="9" t="str">
        <f>IF('C9'!S20&gt;0,'C12'!S40/'C9'!S20*100,"--")</f>
        <v>--</v>
      </c>
      <c r="T20" s="9" t="str">
        <f>IF('C9'!T20&gt;0,'C12'!T40/'C9'!T20*100,"--")</f>
        <v>--</v>
      </c>
      <c r="U20" s="9">
        <f>IF('C9'!U20&gt;0,'C12'!U40/'C9'!U20*100,"--")</f>
        <v>2.5076923076923081</v>
      </c>
      <c r="V20" s="9" t="str">
        <f>IF('C9'!V20&gt;0,'C12'!V40/'C9'!V20*100,"--")</f>
        <v>--</v>
      </c>
      <c r="W20" s="9" t="str">
        <f>IF('C9'!W20&gt;0,'C12'!W40/'C9'!W20*100,"--")</f>
        <v>--</v>
      </c>
      <c r="X20" s="9" t="str">
        <f>IF('C9'!X20&gt;0,'C12'!X40/'C9'!X20*100,"--")</f>
        <v>--</v>
      </c>
      <c r="Y20" s="9" t="str">
        <f>IF('C9'!Y20&gt;0,'C12'!Y40/'C9'!Y20*100,"--")</f>
        <v>--</v>
      </c>
      <c r="Z20" s="9" t="str">
        <f>IF('C9'!Z20&gt;0,'C12'!Z40/'C9'!Z20*100,"--")</f>
        <v>--</v>
      </c>
      <c r="AA20" s="9">
        <f>IF('C9'!AA20&gt;0,'C12'!AA40/'C9'!AA20*100,"--")</f>
        <v>2.5111111111111111</v>
      </c>
      <c r="AB20" s="9">
        <f>IF('C9'!AB20&gt;0,'C12'!AB40/'C9'!AB20*100,"--")</f>
        <v>24.997106816340704</v>
      </c>
      <c r="AC20" s="9">
        <f>IF('C9'!AC20&gt;0,'C12'!AC40/'C9'!AC20*100,"--")</f>
        <v>5.0295857988165684</v>
      </c>
      <c r="AD20" s="9">
        <f>IF('C9'!AD20&gt;0,'C12'!AD40/'C9'!AD20*100,"--")</f>
        <v>0</v>
      </c>
      <c r="AE20" s="9">
        <f>IF('C9'!AE20&gt;0,'C12'!AE40/'C9'!AE20*100,"--")</f>
        <v>0.12907087382791571</v>
      </c>
    </row>
    <row r="21" spans="1:31" s="2" customFormat="1">
      <c r="A21" s="7"/>
      <c r="B21" s="8" t="s">
        <v>201</v>
      </c>
      <c r="C21" s="9" t="str">
        <f>IF('C9'!C21&gt;0,'C12'!C41/'C9'!C21*100,"--")</f>
        <v>--</v>
      </c>
      <c r="D21" s="9" t="str">
        <f>IF('C9'!D21&gt;0,'C12'!D41/'C9'!D21*100,"--")</f>
        <v>--</v>
      </c>
      <c r="E21" s="9" t="str">
        <f>IF('C9'!E21&gt;0,'C12'!E41/'C9'!E21*100,"--")</f>
        <v>--</v>
      </c>
      <c r="F21" s="9" t="str">
        <f>IF('C9'!F21&gt;0,'C12'!F41/'C9'!F21*100,"--")</f>
        <v>--</v>
      </c>
      <c r="G21" s="9" t="str">
        <f>IF('C9'!G21&gt;0,'C12'!G41/'C9'!G21*100,"--")</f>
        <v>--</v>
      </c>
      <c r="H21" s="9" t="str">
        <f>IF('C9'!H21&gt;0,'C12'!H41/'C9'!H21*100,"--")</f>
        <v>--</v>
      </c>
      <c r="I21" s="9" t="str">
        <f>IF('C9'!I21&gt;0,'C12'!I41/'C9'!I21*100,"--")</f>
        <v>--</v>
      </c>
      <c r="J21" s="9" t="str">
        <f>IF('C9'!J21&gt;0,'C12'!J41/'C9'!J21*100,"--")</f>
        <v>--</v>
      </c>
      <c r="K21" s="9" t="str">
        <f>IF('C9'!K21&gt;0,'C12'!K41/'C9'!K21*100,"--")</f>
        <v>--</v>
      </c>
      <c r="L21" s="9" t="str">
        <f>IF('C9'!L21&gt;0,'C12'!L41/'C9'!L21*100,"--")</f>
        <v>--</v>
      </c>
      <c r="M21" s="9" t="str">
        <f>IF('C9'!M21&gt;0,'C12'!M41/'C9'!M21*100,"--")</f>
        <v>--</v>
      </c>
      <c r="N21" s="9" t="str">
        <f>IF('C9'!N21&gt;0,'C12'!N41/'C9'!N21*100,"--")</f>
        <v>--</v>
      </c>
      <c r="O21" s="9" t="str">
        <f>IF('C9'!O21&gt;0,'C12'!O41/'C9'!O21*100,"--")</f>
        <v>--</v>
      </c>
      <c r="P21" s="9" t="str">
        <f>IF('C9'!P21&gt;0,'C12'!P41/'C9'!P21*100,"--")</f>
        <v>--</v>
      </c>
      <c r="Q21" s="9" t="str">
        <f>IF('C9'!Q21&gt;0,'C12'!Q41/'C9'!Q21*100,"--")</f>
        <v>--</v>
      </c>
      <c r="R21" s="9" t="str">
        <f>IF('C9'!R21&gt;0,'C12'!R41/'C9'!R21*100,"--")</f>
        <v>--</v>
      </c>
      <c r="S21" s="9" t="str">
        <f>IF('C9'!S21&gt;0,'C12'!S41/'C9'!S21*100,"--")</f>
        <v>--</v>
      </c>
      <c r="T21" s="9" t="str">
        <f>IF('C9'!T21&gt;0,'C12'!T41/'C9'!T21*100,"--")</f>
        <v>--</v>
      </c>
      <c r="U21" s="9" t="str">
        <f>IF('C9'!U21&gt;0,'C12'!U41/'C9'!U21*100,"--")</f>
        <v>--</v>
      </c>
      <c r="V21" s="9" t="str">
        <f>IF('C9'!V21&gt;0,'C12'!V41/'C9'!V21*100,"--")</f>
        <v>--</v>
      </c>
      <c r="W21" s="9" t="str">
        <f>IF('C9'!W21&gt;0,'C12'!W41/'C9'!W21*100,"--")</f>
        <v>--</v>
      </c>
      <c r="X21" s="9">
        <f>IF('C9'!X21&gt;0,'C12'!X41/'C9'!X21*100,"--")</f>
        <v>0</v>
      </c>
      <c r="Y21" s="9">
        <f>IF('C9'!Y21&gt;0,'C12'!Y41/'C9'!Y21*100,"--")</f>
        <v>0</v>
      </c>
      <c r="Z21" s="9" t="str">
        <f>IF('C9'!Z21&gt;0,'C12'!Z41/'C9'!Z21*100,"--")</f>
        <v>--</v>
      </c>
      <c r="AA21" s="9">
        <f>IF('C9'!AA21&gt;0,'C12'!AA41/'C9'!AA21*100,"--")</f>
        <v>0</v>
      </c>
      <c r="AB21" s="9" t="str">
        <f>IF('C9'!AB21&gt;0,'C12'!AB41/'C9'!AB21*100,"--")</f>
        <v>--</v>
      </c>
      <c r="AC21" s="9" t="str">
        <f>IF('C9'!AC21&gt;0,'C12'!AC41/'C9'!AC21*100,"--")</f>
        <v>--</v>
      </c>
      <c r="AD21" s="9">
        <f>IF('C9'!AD21&gt;0,'C12'!AD41/'C9'!AD21*100,"--")</f>
        <v>2.0263157894736845</v>
      </c>
      <c r="AE21" s="9">
        <f>IF('C9'!AE21&gt;0,'C12'!AE41/'C9'!AE21*100,"--")</f>
        <v>8.9743589743589758E-2</v>
      </c>
    </row>
    <row r="22" spans="1:31" s="2" customFormat="1">
      <c r="A22" s="7"/>
      <c r="B22" s="8" t="s">
        <v>207</v>
      </c>
      <c r="C22" s="9" t="str">
        <f>IF('C9'!C22&gt;0,'C12'!C42/'C9'!C22*100,"--")</f>
        <v>--</v>
      </c>
      <c r="D22" s="9" t="str">
        <f>IF('C9'!D22&gt;0,'C12'!D42/'C9'!D22*100,"--")</f>
        <v>--</v>
      </c>
      <c r="E22" s="9" t="str">
        <f>IF('C9'!E22&gt;0,'C12'!E42/'C9'!E22*100,"--")</f>
        <v>--</v>
      </c>
      <c r="F22" s="9">
        <f>IF('C9'!F22&gt;0,'C12'!F42/'C9'!F22*100,"--")</f>
        <v>0</v>
      </c>
      <c r="G22" s="9" t="str">
        <f>IF('C9'!G22&gt;0,'C12'!G42/'C9'!G22*100,"--")</f>
        <v>--</v>
      </c>
      <c r="H22" s="9">
        <f>IF('C9'!H22&gt;0,'C12'!H42/'C9'!H22*100,"--")</f>
        <v>0</v>
      </c>
      <c r="I22" s="9">
        <f>IF('C9'!I22&gt;0,'C12'!I42/'C9'!I22*100,"--")</f>
        <v>0</v>
      </c>
      <c r="J22" s="9" t="str">
        <f>IF('C9'!J22&gt;0,'C12'!J42/'C9'!J22*100,"--")</f>
        <v>--</v>
      </c>
      <c r="K22" s="9">
        <f>IF('C9'!K22&gt;0,'C12'!K42/'C9'!K22*100,"--")</f>
        <v>0</v>
      </c>
      <c r="L22" s="9">
        <f>IF('C9'!L22&gt;0,'C12'!L42/'C9'!L22*100,"--")</f>
        <v>2.5</v>
      </c>
      <c r="M22" s="9">
        <f>IF('C9'!M22&gt;0,'C12'!M42/'C9'!M22*100,"--")</f>
        <v>2.5054945054945055</v>
      </c>
      <c r="N22" s="9">
        <f>IF('C9'!N22&gt;0,'C12'!N42/'C9'!N22*100,"--")</f>
        <v>2.5</v>
      </c>
      <c r="O22" s="9">
        <f>IF('C9'!O22&gt;0,'C12'!O42/'C9'!O22*100,"--")</f>
        <v>1.9047619047619047</v>
      </c>
      <c r="P22" s="9">
        <f>IF('C9'!P22&gt;0,'C12'!P42/'C9'!P22*100,"--")</f>
        <v>0</v>
      </c>
      <c r="Q22" s="9" t="str">
        <f>IF('C9'!Q22&gt;0,'C12'!Q42/'C9'!Q22*100,"--")</f>
        <v>--</v>
      </c>
      <c r="R22" s="9" t="str">
        <f>IF('C9'!R22&gt;0,'C12'!R42/'C9'!R22*100,"--")</f>
        <v>--</v>
      </c>
      <c r="S22" s="9" t="str">
        <f>IF('C9'!S22&gt;0,'C12'!S42/'C9'!S22*100,"--")</f>
        <v>--</v>
      </c>
      <c r="T22" s="9" t="str">
        <f>IF('C9'!T22&gt;0,'C12'!T42/'C9'!T22*100,"--")</f>
        <v>--</v>
      </c>
      <c r="U22" s="9" t="str">
        <f>IF('C9'!U22&gt;0,'C12'!U42/'C9'!U22*100,"--")</f>
        <v>--</v>
      </c>
      <c r="V22" s="9" t="str">
        <f>IF('C9'!V22&gt;0,'C12'!V42/'C9'!V22*100,"--")</f>
        <v>--</v>
      </c>
      <c r="W22" s="9">
        <f>IF('C9'!W22&gt;0,'C12'!W42/'C9'!W22*100,"--")</f>
        <v>2.0634920634920633</v>
      </c>
      <c r="X22" s="9">
        <f>IF('C9'!X22&gt;0,'C12'!X42/'C9'!X22*100,"--")</f>
        <v>0</v>
      </c>
      <c r="Y22" s="9" t="str">
        <f>IF('C9'!Y22&gt;0,'C12'!Y42/'C9'!Y22*100,"--")</f>
        <v>--</v>
      </c>
      <c r="Z22" s="9">
        <f>IF('C9'!Z22&gt;0,'C12'!Z42/'C9'!Z22*100,"--")</f>
        <v>2.4984539270253556</v>
      </c>
      <c r="AA22" s="9">
        <f>IF('C9'!AA22&gt;0,'C12'!AA42/'C9'!AA22*100,"--")</f>
        <v>2.465337236922057</v>
      </c>
      <c r="AB22" s="9" t="str">
        <f>IF('C9'!AB22&gt;0,'C12'!AB42/'C9'!AB22*100,"--")</f>
        <v>--</v>
      </c>
      <c r="AC22" s="9">
        <f>IF('C9'!AC22&gt;0,'C12'!AC42/'C9'!AC22*100,"--")</f>
        <v>2.0266808964781222</v>
      </c>
      <c r="AD22" s="9">
        <f>IF('C9'!AD22&gt;0,'C12'!AD42/'C9'!AD22*100,"--")</f>
        <v>13.265306122448978</v>
      </c>
      <c r="AE22" s="9">
        <f>IF('C9'!AE22&gt;0,'C12'!AE42/'C9'!AE22*100,"--")</f>
        <v>2.3385977834495284</v>
      </c>
    </row>
    <row r="23" spans="1:31" s="2" customFormat="1">
      <c r="A23" s="7"/>
      <c r="B23" s="8" t="s">
        <v>10</v>
      </c>
      <c r="C23" s="9">
        <f>IF('C9'!C23&gt;0,'C12'!C43/'C9'!C23*100,"--")</f>
        <v>0</v>
      </c>
      <c r="D23" s="9">
        <f>IF('C9'!D23&gt;0,'C12'!D43/'C9'!D23*100,"--")</f>
        <v>0</v>
      </c>
      <c r="E23" s="9">
        <f>IF('C9'!E23&gt;0,'C12'!E43/'C9'!E23*100,"--")</f>
        <v>0</v>
      </c>
      <c r="F23" s="9">
        <f>IF('C9'!F23&gt;0,'C12'!F43/'C9'!F23*100,"--")</f>
        <v>0</v>
      </c>
      <c r="G23" s="9">
        <f>IF('C9'!G23&gt;0,'C12'!G43/'C9'!G23*100,"--")</f>
        <v>0</v>
      </c>
      <c r="H23" s="9">
        <f>IF('C9'!H23&gt;0,'C12'!H43/'C9'!H23*100,"--")</f>
        <v>0</v>
      </c>
      <c r="I23" s="9">
        <f>IF('C9'!I23&gt;0,'C12'!I43/'C9'!I23*100,"--")</f>
        <v>0</v>
      </c>
      <c r="J23" s="9">
        <f>IF('C9'!J23&gt;0,'C12'!J43/'C9'!J23*100,"--")</f>
        <v>1.2534636221147213</v>
      </c>
      <c r="K23" s="9">
        <f>IF('C9'!K23&gt;0,'C12'!K43/'C9'!K23*100,"--")</f>
        <v>1.3499556090265397</v>
      </c>
      <c r="L23" s="9">
        <f>IF('C9'!L23&gt;0,'C12'!L43/'C9'!L23*100,"--")</f>
        <v>1.2541216488787359</v>
      </c>
      <c r="M23" s="9">
        <f>IF('C9'!M23&gt;0,'C12'!M43/'C9'!M23*100,"--")</f>
        <v>1.2747484486094074</v>
      </c>
      <c r="N23" s="9">
        <f>IF('C9'!N23&gt;0,'C12'!N43/'C9'!N23*100,"--")</f>
        <v>1.3000159381149758</v>
      </c>
      <c r="O23" s="9">
        <f>IF('C9'!O23&gt;0,'C12'!O43/'C9'!O23*100,"--")</f>
        <v>1.3499924282897977</v>
      </c>
      <c r="P23" s="9">
        <f>IF('C9'!P23&gt;0,'C12'!P43/'C9'!P23*100,"--")</f>
        <v>1.3939974177902543</v>
      </c>
      <c r="Q23" s="9">
        <f>IF('C9'!Q23&gt;0,'C12'!Q43/'C9'!Q23*100,"--")</f>
        <v>1.2864889679316363</v>
      </c>
      <c r="R23" s="9">
        <f>IF('C9'!R23&gt;0,'C12'!R43/'C9'!R23*100,"--")</f>
        <v>1.2086415978230951</v>
      </c>
      <c r="S23" s="9">
        <f>IF('C9'!S23&gt;0,'C12'!S43/'C9'!S23*100,"--")</f>
        <v>1.2087210539008266</v>
      </c>
      <c r="T23" s="9">
        <f>IF('C9'!T23&gt;0,'C12'!T43/'C9'!T23*100,"--")</f>
        <v>1.2227622987384554</v>
      </c>
      <c r="U23" s="9">
        <f>IF('C9'!U23&gt;0,'C12'!U43/'C9'!U23*100,"--")</f>
        <v>1.2314100897634326</v>
      </c>
      <c r="V23" s="9">
        <f>IF('C9'!V23&gt;0,'C12'!V43/'C9'!V23*100,"--")</f>
        <v>1.1893679649356739</v>
      </c>
      <c r="W23" s="9">
        <f>IF('C9'!W23&gt;0,'C12'!W43/'C9'!W23*100,"--")</f>
        <v>1.1909890730785506</v>
      </c>
      <c r="X23" s="9">
        <f>IF('C9'!X23&gt;0,'C12'!X43/'C9'!X23*100,"--")</f>
        <v>0.96901371331939123</v>
      </c>
      <c r="Y23" s="9">
        <f>IF('C9'!Y23&gt;0,'C12'!Y43/'C9'!Y23*100,"--")</f>
        <v>0.92382720339697877</v>
      </c>
      <c r="Z23" s="9">
        <f>IF('C9'!Z23&gt;0,'C12'!Z43/'C9'!Z23*100,"--")</f>
        <v>0.97421640934269649</v>
      </c>
      <c r="AA23" s="9">
        <f>IF('C9'!AA23&gt;0,'C12'!AA43/'C9'!AA23*100,"--")</f>
        <v>0.9354665813961518</v>
      </c>
      <c r="AB23" s="9">
        <f>IF('C9'!AB23&gt;0,'C12'!AB43/'C9'!AB23*100,"--")</f>
        <v>0.9387236738099578</v>
      </c>
      <c r="AC23" s="9">
        <f>IF('C9'!AC23&gt;0,'C12'!AC43/'C9'!AC23*100,"--")</f>
        <v>1.0515817133058265</v>
      </c>
      <c r="AD23" s="9">
        <f>IF('C9'!AD23&gt;0,'C12'!AD43/'C9'!AD23*100,"--")</f>
        <v>1.1279164845567788</v>
      </c>
      <c r="AE23" s="9">
        <f>IF('C9'!AE23&gt;0,'C12'!AE43/'C9'!AE23*100,"--")</f>
        <v>0.9527943384011216</v>
      </c>
    </row>
    <row r="24" spans="1:31" s="2" customFormat="1">
      <c r="A24" s="7"/>
      <c r="B24" s="8" t="s">
        <v>11</v>
      </c>
      <c r="C24" s="9">
        <f>IF('C9'!C24&gt;0,'C12'!C44/'C9'!C24*100,"--")</f>
        <v>0</v>
      </c>
      <c r="D24" s="9">
        <f>IF('C9'!D24&gt;0,'C12'!D44/'C9'!D24*100,"--")</f>
        <v>0</v>
      </c>
      <c r="E24" s="9">
        <f>IF('C9'!E24&gt;0,'C12'!E44/'C9'!E24*100,"--")</f>
        <v>0</v>
      </c>
      <c r="F24" s="9">
        <f>IF('C9'!F24&gt;0,'C12'!F44/'C9'!F24*100,"--")</f>
        <v>0</v>
      </c>
      <c r="G24" s="9">
        <f>IF('C9'!G24&gt;0,'C12'!G44/'C9'!G24*100,"--")</f>
        <v>0</v>
      </c>
      <c r="H24" s="9">
        <f>IF('C9'!H24&gt;0,'C12'!H44/'C9'!H24*100,"--")</f>
        <v>0</v>
      </c>
      <c r="I24" s="9">
        <f>IF('C9'!I24&gt;0,'C12'!I44/'C9'!I24*100,"--")</f>
        <v>0</v>
      </c>
      <c r="J24" s="9">
        <f>IF('C9'!J24&gt;0,'C12'!J44/'C9'!J24*100,"--")</f>
        <v>2.4425328926819772</v>
      </c>
      <c r="K24" s="9">
        <f>IF('C9'!K24&gt;0,'C12'!K44/'C9'!K24*100,"--")</f>
        <v>2.396779042444634</v>
      </c>
      <c r="L24" s="9">
        <f>IF('C9'!L24&gt;0,'C12'!L44/'C9'!L24*100,"--")</f>
        <v>2.3890426006128069</v>
      </c>
      <c r="M24" s="9">
        <f>IF('C9'!M24&gt;0,'C12'!M44/'C9'!M24*100,"--")</f>
        <v>2.4488190398963203</v>
      </c>
      <c r="N24" s="9">
        <f>IF('C9'!N24&gt;0,'C12'!N44/'C9'!N24*100,"--")</f>
        <v>2.2986355666303049</v>
      </c>
      <c r="O24" s="9">
        <f>IF('C9'!O24&gt;0,'C12'!O44/'C9'!O24*100,"--")</f>
        <v>1.9692115105238339</v>
      </c>
      <c r="P24" s="9">
        <f>IF('C9'!P24&gt;0,'C12'!P44/'C9'!P24*100,"--")</f>
        <v>1.8850883722403537</v>
      </c>
      <c r="Q24" s="9">
        <f>IF('C9'!Q24&gt;0,'C12'!Q44/'C9'!Q24*100,"--")</f>
        <v>1.9407398090683541</v>
      </c>
      <c r="R24" s="9">
        <f>IF('C9'!R24&gt;0,'C12'!R44/'C9'!R24*100,"--")</f>
        <v>2.0470649271935857</v>
      </c>
      <c r="S24" s="9">
        <f>IF('C9'!S24&gt;0,'C12'!S44/'C9'!S24*100,"--")</f>
        <v>2.1625918709077672</v>
      </c>
      <c r="T24" s="9">
        <f>IF('C9'!T24&gt;0,'C12'!T44/'C9'!T24*100,"--")</f>
        <v>2.5225905429012863</v>
      </c>
      <c r="U24" s="9">
        <f>IF('C9'!U24&gt;0,'C12'!U44/'C9'!U24*100,"--")</f>
        <v>2.7541961665935335</v>
      </c>
      <c r="V24" s="9">
        <f>IF('C9'!V24&gt;0,'C12'!V44/'C9'!V24*100,"--")</f>
        <v>3.0867074322668286</v>
      </c>
      <c r="W24" s="9">
        <f>IF('C9'!W24&gt;0,'C12'!W44/'C9'!W24*100,"--")</f>
        <v>2.9595930399691794</v>
      </c>
      <c r="X24" s="9">
        <f>IF('C9'!X24&gt;0,'C12'!X44/'C9'!X24*100,"--")</f>
        <v>2.7419717639669181</v>
      </c>
      <c r="Y24" s="9">
        <f>IF('C9'!Y24&gt;0,'C12'!Y44/'C9'!Y24*100,"--")</f>
        <v>2.7476300380802341</v>
      </c>
      <c r="Z24" s="9">
        <f>IF('C9'!Z24&gt;0,'C12'!Z44/'C9'!Z24*100,"--")</f>
        <v>2.8473067602335944</v>
      </c>
      <c r="AA24" s="9">
        <f>IF('C9'!AA24&gt;0,'C12'!AA44/'C9'!AA24*100,"--")</f>
        <v>2.9749093652942147</v>
      </c>
      <c r="AB24" s="9">
        <f>IF('C9'!AB24&gt;0,'C12'!AB44/'C9'!AB24*100,"--")</f>
        <v>3.0481943554412241</v>
      </c>
      <c r="AC24" s="9">
        <f>IF('C9'!AC24&gt;0,'C12'!AC44/'C9'!AC24*100,"--")</f>
        <v>2.8167077166025454</v>
      </c>
      <c r="AD24" s="9">
        <f>IF('C9'!AD24&gt;0,'C12'!AD44/'C9'!AD24*100,"--")</f>
        <v>2.8186430056749234</v>
      </c>
      <c r="AE24" s="9">
        <f>IF('C9'!AE24&gt;0,'C12'!AE44/'C9'!AE24*100,"--")</f>
        <v>2.3366532745790072</v>
      </c>
    </row>
    <row r="25" spans="1:31" s="2" customFormat="1">
      <c r="A25" s="7"/>
      <c r="B25" s="8" t="s">
        <v>12</v>
      </c>
      <c r="C25" s="9">
        <f>IF('C9'!C25&gt;0,'C12'!C45/'C9'!C25*100,"--")</f>
        <v>0</v>
      </c>
      <c r="D25" s="9">
        <f>IF('C9'!D25&gt;0,'C12'!D45/'C9'!D25*100,"--")</f>
        <v>0</v>
      </c>
      <c r="E25" s="9">
        <f>IF('C9'!E25&gt;0,'C12'!E45/'C9'!E25*100,"--")</f>
        <v>0</v>
      </c>
      <c r="F25" s="9">
        <f>IF('C9'!F25&gt;0,'C12'!F45/'C9'!F25*100,"--")</f>
        <v>0</v>
      </c>
      <c r="G25" s="9">
        <f>IF('C9'!G25&gt;0,'C12'!G45/'C9'!G25*100,"--")</f>
        <v>0</v>
      </c>
      <c r="H25" s="9">
        <f>IF('C9'!H25&gt;0,'C12'!H45/'C9'!H25*100,"--")</f>
        <v>0</v>
      </c>
      <c r="I25" s="9">
        <f>IF('C9'!I25&gt;0,'C12'!I45/'C9'!I25*100,"--")</f>
        <v>0</v>
      </c>
      <c r="J25" s="9">
        <f>IF('C9'!J25&gt;0,'C12'!J45/'C9'!J25*100,"--")</f>
        <v>1.336626337803194</v>
      </c>
      <c r="K25" s="9">
        <f>IF('C9'!K25&gt;0,'C12'!K45/'C9'!K25*100,"--")</f>
        <v>1.4427884482887803</v>
      </c>
      <c r="L25" s="9">
        <f>IF('C9'!L25&gt;0,'C12'!L45/'C9'!L25*100,"--")</f>
        <v>1.354159377758049</v>
      </c>
      <c r="M25" s="9">
        <f>IF('C9'!M25&gt;0,'C12'!M45/'C9'!M25*100,"--")</f>
        <v>1.373200229179296</v>
      </c>
      <c r="N25" s="9">
        <f>IF('C9'!N25&gt;0,'C12'!N45/'C9'!N25*100,"--")</f>
        <v>1.3822033260683031</v>
      </c>
      <c r="O25" s="9">
        <f>IF('C9'!O25&gt;0,'C12'!O45/'C9'!O25*100,"--")</f>
        <v>1.4067961575264656</v>
      </c>
      <c r="P25" s="9">
        <f>IF('C9'!P25&gt;0,'C12'!P45/'C9'!P25*100,"--")</f>
        <v>1.4394744172740987</v>
      </c>
      <c r="Q25" s="9">
        <f>IF('C9'!Q25&gt;0,'C12'!Q45/'C9'!Q25*100,"--")</f>
        <v>1.3362148603782651</v>
      </c>
      <c r="R25" s="9">
        <f>IF('C9'!R25&gt;0,'C12'!R45/'C9'!R25*100,"--")</f>
        <v>1.2657209067781883</v>
      </c>
      <c r="S25" s="9">
        <f>IF('C9'!S25&gt;0,'C12'!S45/'C9'!S25*100,"--")</f>
        <v>1.2828869500348887</v>
      </c>
      <c r="T25" s="9">
        <f>IF('C9'!T25&gt;0,'C12'!T45/'C9'!T25*100,"--")</f>
        <v>1.3186149000815666</v>
      </c>
      <c r="U25" s="9">
        <f>IF('C9'!U25&gt;0,'C12'!U45/'C9'!U25*100,"--")</f>
        <v>1.3555106829445149</v>
      </c>
      <c r="V25" s="9">
        <f>IF('C9'!V25&gt;0,'C12'!V45/'C9'!V25*100,"--")</f>
        <v>1.3539477468445904</v>
      </c>
      <c r="W25" s="9">
        <f>IF('C9'!W25&gt;0,'C12'!W45/'C9'!W25*100,"--")</f>
        <v>1.3842347106666897</v>
      </c>
      <c r="X25" s="9">
        <f>IF('C9'!X25&gt;0,'C12'!X45/'C9'!X25*100,"--")</f>
        <v>1.1757997109346792</v>
      </c>
      <c r="Y25" s="9">
        <f>IF('C9'!Y25&gt;0,'C12'!Y45/'C9'!Y25*100,"--")</f>
        <v>1.1577477775990421</v>
      </c>
      <c r="Z25" s="9">
        <f>IF('C9'!Z25&gt;0,'C12'!Z45/'C9'!Z25*100,"--")</f>
        <v>1.2250405193207652</v>
      </c>
      <c r="AA25" s="9">
        <f>IF('C9'!AA25&gt;0,'C12'!AA45/'C9'!AA25*100,"--")</f>
        <v>1.1876888622557051</v>
      </c>
      <c r="AB25" s="9">
        <f>IF('C9'!AB25&gt;0,'C12'!AB45/'C9'!AB25*100,"--")</f>
        <v>1.1980939571403839</v>
      </c>
      <c r="AC25" s="9">
        <f>IF('C9'!AC25&gt;0,'C12'!AC45/'C9'!AC25*100,"--")</f>
        <v>1.2644750309134132</v>
      </c>
      <c r="AD25" s="9">
        <f>IF('C9'!AD25&gt;0,'C12'!AD45/'C9'!AD25*100,"--")</f>
        <v>1.3510322946744358</v>
      </c>
      <c r="AE25" s="9">
        <f>IF('C9'!AE25&gt;0,'C12'!AE45/'C9'!AE25*100,"--")</f>
        <v>1.0826503621480115</v>
      </c>
    </row>
    <row r="26" spans="1:31" s="2" customFormat="1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31" s="2" customFormat="1">
      <c r="A27" s="5"/>
      <c r="B27" s="98" t="s">
        <v>13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31" s="2" customFormat="1">
      <c r="A29" s="7">
        <v>1</v>
      </c>
      <c r="B29" s="8" t="s">
        <v>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16.049155999999996</v>
      </c>
      <c r="K29" s="12">
        <v>90.193107000000012</v>
      </c>
      <c r="L29" s="12">
        <v>1.114995</v>
      </c>
      <c r="M29" s="12">
        <v>15.075756000000002</v>
      </c>
      <c r="N29" s="12">
        <v>7.2189389999999998</v>
      </c>
      <c r="O29" s="12">
        <v>2.0014940000000001</v>
      </c>
      <c r="P29" s="12">
        <v>1.8382319999999999</v>
      </c>
      <c r="Q29" s="12">
        <v>0.5653720000000001</v>
      </c>
      <c r="R29" s="12">
        <v>1.0420739999999999</v>
      </c>
      <c r="S29" s="12">
        <v>6.9089159999999987</v>
      </c>
      <c r="T29" s="12">
        <v>2.0241770000000003</v>
      </c>
      <c r="U29" s="12">
        <v>2.6072280000000001</v>
      </c>
      <c r="V29" s="12">
        <v>7.4019490000000001</v>
      </c>
      <c r="W29" s="12">
        <v>15.486716000000001</v>
      </c>
      <c r="X29" s="12">
        <v>6.5038759999999991</v>
      </c>
      <c r="Y29" s="12">
        <v>17.040525000000002</v>
      </c>
      <c r="Z29" s="12">
        <v>4.8728369999999996</v>
      </c>
      <c r="AA29" s="12">
        <v>7.1548039999999995</v>
      </c>
      <c r="AB29" s="12">
        <v>16.026890000000002</v>
      </c>
      <c r="AC29" s="12">
        <v>15.806650999999999</v>
      </c>
      <c r="AD29" s="12">
        <v>13.443546</v>
      </c>
      <c r="AE29" s="12">
        <f>SUM(C29:AD29)</f>
        <v>250.37724000000003</v>
      </c>
    </row>
    <row r="30" spans="1:31" s="2" customFormat="1">
      <c r="A30" s="7">
        <v>2</v>
      </c>
      <c r="B30" s="8" t="s">
        <v>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0.10789699999999999</v>
      </c>
      <c r="K30" s="12">
        <v>0.27854800000000002</v>
      </c>
      <c r="L30" s="12">
        <v>0.21815899999999999</v>
      </c>
      <c r="M30" s="12">
        <v>0.27663100000000002</v>
      </c>
      <c r="N30" s="12">
        <v>0.34100999999999998</v>
      </c>
      <c r="O30" s="12">
        <v>0.51147000000000009</v>
      </c>
      <c r="P30" s="12">
        <v>1.62608</v>
      </c>
      <c r="Q30" s="12">
        <v>0.79099199999999992</v>
      </c>
      <c r="R30" s="12">
        <v>0.97096299999999991</v>
      </c>
      <c r="S30" s="12">
        <v>6.4831770000000004</v>
      </c>
      <c r="T30" s="12">
        <v>0.69109399999999999</v>
      </c>
      <c r="U30" s="12">
        <v>0.50732599999999994</v>
      </c>
      <c r="V30" s="12">
        <v>0.78050300000000006</v>
      </c>
      <c r="W30" s="12">
        <v>2.807966</v>
      </c>
      <c r="X30" s="12">
        <v>26.479990999999998</v>
      </c>
      <c r="Y30" s="12">
        <v>38.96387099999999</v>
      </c>
      <c r="Z30" s="12">
        <v>186.39947000000001</v>
      </c>
      <c r="AA30" s="12">
        <v>225.08919100000003</v>
      </c>
      <c r="AB30" s="12">
        <v>174.89596700000001</v>
      </c>
      <c r="AC30" s="12">
        <v>248.63786500000001</v>
      </c>
      <c r="AD30" s="12">
        <v>268.01140500000002</v>
      </c>
      <c r="AE30" s="12">
        <f t="shared" ref="AE30:AE45" si="0">SUM(C30:AD30)</f>
        <v>1184.8695760000001</v>
      </c>
    </row>
    <row r="31" spans="1:31" s="2" customFormat="1">
      <c r="A31" s="5">
        <v>3</v>
      </c>
      <c r="B31" s="8" t="s">
        <v>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882.61806799999988</v>
      </c>
      <c r="K31" s="12">
        <v>821.56941600000016</v>
      </c>
      <c r="L31" s="12">
        <v>828.5833080000001</v>
      </c>
      <c r="M31" s="12">
        <v>895.00980200000004</v>
      </c>
      <c r="N31" s="12">
        <v>1113.743602</v>
      </c>
      <c r="O31" s="12">
        <v>1119.679277</v>
      </c>
      <c r="P31" s="12">
        <v>1049.9951120000003</v>
      </c>
      <c r="Q31" s="12">
        <v>615.64641600000004</v>
      </c>
      <c r="R31" s="12">
        <v>827.86857300000008</v>
      </c>
      <c r="S31" s="12">
        <v>795.15712899999994</v>
      </c>
      <c r="T31" s="12">
        <v>989.19721000000004</v>
      </c>
      <c r="U31" s="12">
        <v>987.53851099999986</v>
      </c>
      <c r="V31" s="12">
        <v>899.95378699999992</v>
      </c>
      <c r="W31" s="12">
        <v>951.32814000000008</v>
      </c>
      <c r="X31" s="12">
        <v>1056.767323</v>
      </c>
      <c r="Y31" s="12">
        <v>970.83457999999996</v>
      </c>
      <c r="Z31" s="12">
        <v>993.52661599999988</v>
      </c>
      <c r="AA31" s="12">
        <v>932.49970200000007</v>
      </c>
      <c r="AB31" s="12">
        <v>730.63399199999992</v>
      </c>
      <c r="AC31" s="12">
        <v>726.54641200000015</v>
      </c>
      <c r="AD31" s="12">
        <v>710.828889</v>
      </c>
      <c r="AE31" s="12">
        <f t="shared" si="0"/>
        <v>18899.525865</v>
      </c>
    </row>
    <row r="32" spans="1:31" s="2" customFormat="1">
      <c r="A32" s="7">
        <v>4</v>
      </c>
      <c r="B32" s="8" t="s">
        <v>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170.62969300000003</v>
      </c>
      <c r="K32" s="12">
        <v>197.257023</v>
      </c>
      <c r="L32" s="12">
        <v>249.93685500000001</v>
      </c>
      <c r="M32" s="12">
        <v>223.38934299999994</v>
      </c>
      <c r="N32" s="12">
        <v>227.058775</v>
      </c>
      <c r="O32" s="12">
        <v>218.22659100000001</v>
      </c>
      <c r="P32" s="12">
        <v>195.79073700000001</v>
      </c>
      <c r="Q32" s="12">
        <v>161.073105</v>
      </c>
      <c r="R32" s="12">
        <v>172.95238700000002</v>
      </c>
      <c r="S32" s="12">
        <v>224.42171500000001</v>
      </c>
      <c r="T32" s="12">
        <v>271.87052100000005</v>
      </c>
      <c r="U32" s="12">
        <v>306.01433099999997</v>
      </c>
      <c r="V32" s="12">
        <v>363.57545400000004</v>
      </c>
      <c r="W32" s="12">
        <v>398.74489800000003</v>
      </c>
      <c r="X32" s="12">
        <v>3.4162880000000002</v>
      </c>
      <c r="Y32" s="12">
        <v>1.8523829999999999</v>
      </c>
      <c r="Z32" s="12">
        <v>1.4395140000000002</v>
      </c>
      <c r="AA32" s="12">
        <v>10.634382</v>
      </c>
      <c r="AB32" s="12">
        <v>0.72138100000000005</v>
      </c>
      <c r="AC32" s="12">
        <v>2.524832</v>
      </c>
      <c r="AD32" s="12">
        <v>8.1556270000000008</v>
      </c>
      <c r="AE32" s="12">
        <f t="shared" si="0"/>
        <v>3409.6858350000002</v>
      </c>
    </row>
    <row r="33" spans="1:31" s="2" customFormat="1">
      <c r="A33" s="7">
        <v>5</v>
      </c>
      <c r="B33" s="8" t="s">
        <v>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442.44544700000006</v>
      </c>
      <c r="K33" s="12">
        <v>501.58874800000001</v>
      </c>
      <c r="L33" s="12">
        <v>523.073305</v>
      </c>
      <c r="M33" s="12">
        <v>528.05263999999988</v>
      </c>
      <c r="N33" s="12">
        <v>512.37415399999986</v>
      </c>
      <c r="O33" s="12">
        <v>542.9858989999999</v>
      </c>
      <c r="P33" s="12">
        <v>504.31674600000002</v>
      </c>
      <c r="Q33" s="12">
        <v>308.26039099999997</v>
      </c>
      <c r="R33" s="12">
        <v>452.55873700000001</v>
      </c>
      <c r="S33" s="12">
        <v>527.58674099999985</v>
      </c>
      <c r="T33" s="12">
        <v>627.27456000000006</v>
      </c>
      <c r="U33" s="12">
        <v>689.23418699999991</v>
      </c>
      <c r="V33" s="12">
        <v>706.00121699999988</v>
      </c>
      <c r="W33" s="12">
        <v>716.49764399999981</v>
      </c>
      <c r="X33" s="12">
        <v>602.60351000000014</v>
      </c>
      <c r="Y33" s="12">
        <v>568.80790700000011</v>
      </c>
      <c r="Z33" s="12">
        <v>509.06831399999999</v>
      </c>
      <c r="AA33" s="12">
        <v>486.35788899999989</v>
      </c>
      <c r="AB33" s="12">
        <v>354.10543400000006</v>
      </c>
      <c r="AC33" s="12">
        <v>398.524652</v>
      </c>
      <c r="AD33" s="12">
        <v>507.03078099999988</v>
      </c>
      <c r="AE33" s="12">
        <f t="shared" si="0"/>
        <v>11008.748903000002</v>
      </c>
    </row>
    <row r="34" spans="1:31" s="2" customFormat="1">
      <c r="A34" s="5"/>
      <c r="B34" s="8" t="s">
        <v>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20.619589999999992</v>
      </c>
      <c r="K34" s="12">
        <v>15.195418</v>
      </c>
      <c r="L34" s="12">
        <v>6.4147149999999984</v>
      </c>
      <c r="M34" s="12">
        <v>6.2743339999999987</v>
      </c>
      <c r="N34" s="12">
        <v>5.3606199999999999</v>
      </c>
      <c r="O34" s="12">
        <v>3.4949570000000003</v>
      </c>
      <c r="P34" s="12">
        <v>1.2896650000000003</v>
      </c>
      <c r="Q34" s="12">
        <v>0.47996500000000003</v>
      </c>
      <c r="R34" s="12">
        <v>0.89248300000000003</v>
      </c>
      <c r="S34" s="12">
        <v>0.77628599999999992</v>
      </c>
      <c r="T34" s="12">
        <v>0.95785399999999998</v>
      </c>
      <c r="U34" s="12">
        <v>3.2903980000000002</v>
      </c>
      <c r="V34" s="12">
        <v>1.1822840000000001</v>
      </c>
      <c r="W34" s="12">
        <v>1.797506</v>
      </c>
      <c r="X34" s="12">
        <v>13.526471000000001</v>
      </c>
      <c r="Y34" s="12">
        <v>7.1822870000000014</v>
      </c>
      <c r="Z34" s="12">
        <v>4.3097899999999996</v>
      </c>
      <c r="AA34" s="12">
        <v>6.8240180000000006</v>
      </c>
      <c r="AB34" s="12">
        <v>38.272183999999996</v>
      </c>
      <c r="AC34" s="12">
        <v>95.146500999999986</v>
      </c>
      <c r="AD34" s="12">
        <v>148.23763599999995</v>
      </c>
      <c r="AE34" s="12">
        <f t="shared" si="0"/>
        <v>381.5249619999999</v>
      </c>
    </row>
    <row r="35" spans="1:31" s="2" customFormat="1">
      <c r="A35" s="5"/>
      <c r="B35" s="8" t="s">
        <v>233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5.075603000000001</v>
      </c>
      <c r="K35" s="12">
        <v>1.5509309999999998</v>
      </c>
      <c r="L35" s="12">
        <v>0.77467799999999998</v>
      </c>
      <c r="M35" s="12">
        <v>0.76235300000000006</v>
      </c>
      <c r="N35" s="12">
        <v>1.2004630000000001</v>
      </c>
      <c r="O35" s="12">
        <v>2.59043</v>
      </c>
      <c r="P35" s="12">
        <v>1.1552630000000002</v>
      </c>
      <c r="Q35" s="12">
        <v>0.47095799999999999</v>
      </c>
      <c r="R35" s="12">
        <v>0.76668399999999992</v>
      </c>
      <c r="S35" s="12">
        <v>0.56565900000000002</v>
      </c>
      <c r="T35" s="12">
        <v>0.91722300000000001</v>
      </c>
      <c r="U35" s="12">
        <v>3.2721300000000002</v>
      </c>
      <c r="V35" s="12">
        <v>0.99629000000000012</v>
      </c>
      <c r="W35" s="12">
        <v>1.3570640000000003</v>
      </c>
      <c r="X35" s="12">
        <v>4.4386550000000007</v>
      </c>
      <c r="Y35" s="12">
        <v>1.6067370000000001</v>
      </c>
      <c r="Z35" s="12">
        <v>1.1051550000000001</v>
      </c>
      <c r="AA35" s="12">
        <v>6.5531839999999999</v>
      </c>
      <c r="AB35" s="12">
        <v>38.198703000000002</v>
      </c>
      <c r="AC35" s="12">
        <v>94.458211999999989</v>
      </c>
      <c r="AD35" s="12">
        <v>146.89100999999999</v>
      </c>
      <c r="AE35" s="12">
        <f t="shared" si="0"/>
        <v>314.70738499999999</v>
      </c>
    </row>
    <row r="36" spans="1:31" s="2" customFormat="1">
      <c r="A36" s="7"/>
      <c r="B36" s="8" t="s">
        <v>9</v>
      </c>
      <c r="C36" s="12">
        <f>SUM(C37:C42)</f>
        <v>0</v>
      </c>
      <c r="D36" s="12">
        <f t="shared" ref="D36:AD36" si="1">SUM(D37:D42)</f>
        <v>0</v>
      </c>
      <c r="E36" s="12">
        <f t="shared" si="1"/>
        <v>0</v>
      </c>
      <c r="F36" s="12">
        <f t="shared" si="1"/>
        <v>0</v>
      </c>
      <c r="G36" s="12">
        <f t="shared" si="1"/>
        <v>0</v>
      </c>
      <c r="H36" s="12">
        <f t="shared" si="1"/>
        <v>0</v>
      </c>
      <c r="I36" s="12">
        <f t="shared" si="1"/>
        <v>0</v>
      </c>
      <c r="J36" s="12">
        <f t="shared" si="1"/>
        <v>1.25E-3</v>
      </c>
      <c r="K36" s="12">
        <f t="shared" si="1"/>
        <v>5.3800000000000007E-4</v>
      </c>
      <c r="L36" s="12">
        <f t="shared" si="1"/>
        <v>2.5000000000000001E-4</v>
      </c>
      <c r="M36" s="12">
        <f t="shared" si="1"/>
        <v>1.1400000000000001E-4</v>
      </c>
      <c r="N36" s="12">
        <f t="shared" si="1"/>
        <v>4.2500000000000003E-4</v>
      </c>
      <c r="O36" s="12">
        <f t="shared" si="1"/>
        <v>5.0799999999999999E-4</v>
      </c>
      <c r="P36" s="12">
        <f t="shared" si="1"/>
        <v>0</v>
      </c>
      <c r="Q36" s="12">
        <f t="shared" si="1"/>
        <v>0</v>
      </c>
      <c r="R36" s="12">
        <f t="shared" si="1"/>
        <v>0</v>
      </c>
      <c r="S36" s="12">
        <f t="shared" si="1"/>
        <v>0</v>
      </c>
      <c r="T36" s="12">
        <f t="shared" si="1"/>
        <v>0</v>
      </c>
      <c r="U36" s="12">
        <f t="shared" si="1"/>
        <v>5.7599999999999991E-4</v>
      </c>
      <c r="V36" s="12">
        <f t="shared" si="1"/>
        <v>9.6299999999999999E-4</v>
      </c>
      <c r="W36" s="12">
        <f t="shared" si="1"/>
        <v>1.694E-3</v>
      </c>
      <c r="X36" s="12">
        <f t="shared" si="1"/>
        <v>3.1880000000000003E-3</v>
      </c>
      <c r="Y36" s="12">
        <f t="shared" si="1"/>
        <v>1.4629999999999999E-3</v>
      </c>
      <c r="Z36" s="12">
        <f t="shared" si="1"/>
        <v>2.4419999999999997E-3</v>
      </c>
      <c r="AA36" s="12">
        <f t="shared" si="1"/>
        <v>1.0172E-2</v>
      </c>
      <c r="AB36" s="12">
        <f t="shared" si="1"/>
        <v>4.9829999999999996E-3</v>
      </c>
      <c r="AC36" s="12">
        <f t="shared" si="1"/>
        <v>1.1457E-2</v>
      </c>
      <c r="AD36" s="12">
        <f t="shared" si="1"/>
        <v>2.2023000000000001E-2</v>
      </c>
      <c r="AE36" s="12">
        <f t="shared" si="0"/>
        <v>6.2046000000000004E-2</v>
      </c>
    </row>
    <row r="37" spans="1:31" s="2" customFormat="1">
      <c r="A37" s="7"/>
      <c r="B37" s="8" t="s">
        <v>197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1.25E-4</v>
      </c>
      <c r="L37" s="12">
        <v>0</v>
      </c>
      <c r="M37" s="12">
        <v>0</v>
      </c>
      <c r="N37" s="12">
        <v>2.0000000000000001E-4</v>
      </c>
      <c r="O37" s="12">
        <v>2.4800000000000001E-4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4.1299999999999996E-4</v>
      </c>
      <c r="V37" s="12">
        <v>7.1299999999999998E-4</v>
      </c>
      <c r="W37" s="12">
        <v>1.044E-3</v>
      </c>
      <c r="X37" s="12">
        <v>2.7000000000000001E-3</v>
      </c>
      <c r="Y37" s="12">
        <v>8.0199999999999998E-4</v>
      </c>
      <c r="Z37" s="12">
        <v>2.0379999999999999E-3</v>
      </c>
      <c r="AA37" s="12">
        <v>5.3179999999999998E-3</v>
      </c>
      <c r="AB37" s="12">
        <v>2.0639999999999999E-3</v>
      </c>
      <c r="AC37" s="12">
        <v>6.7270000000000003E-3</v>
      </c>
      <c r="AD37" s="12">
        <v>1.8613000000000001E-2</v>
      </c>
      <c r="AE37" s="12">
        <f t="shared" si="0"/>
        <v>4.1005E-2</v>
      </c>
    </row>
    <row r="38" spans="1:31" s="2" customFormat="1">
      <c r="A38" s="7"/>
      <c r="B38" s="8" t="s">
        <v>198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1.25E-3</v>
      </c>
      <c r="K38" s="12">
        <v>4.1300000000000001E-4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2.5000000000000001E-4</v>
      </c>
      <c r="W38" s="12">
        <v>0</v>
      </c>
      <c r="X38" s="12">
        <v>4.8799999999999999E-4</v>
      </c>
      <c r="Y38" s="12">
        <v>6.6100000000000002E-4</v>
      </c>
      <c r="Z38" s="12">
        <v>0</v>
      </c>
      <c r="AA38" s="12">
        <v>2.7799999999999998E-4</v>
      </c>
      <c r="AB38" s="12">
        <v>2.9999999999999997E-4</v>
      </c>
      <c r="AC38" s="12">
        <v>1.3799999999999999E-4</v>
      </c>
      <c r="AD38" s="12">
        <v>0</v>
      </c>
      <c r="AE38" s="12">
        <f t="shared" si="0"/>
        <v>3.7780000000000001E-3</v>
      </c>
    </row>
    <row r="39" spans="1:31" s="2" customFormat="1">
      <c r="A39" s="7"/>
      <c r="B39" s="8" t="s">
        <v>199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6.0000000000000002E-5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4.5899999999999999E-4</v>
      </c>
      <c r="AC39" s="12">
        <v>9.9299999999999996E-4</v>
      </c>
      <c r="AD39" s="12">
        <v>0</v>
      </c>
      <c r="AE39" s="12">
        <f t="shared" si="0"/>
        <v>1.5119999999999999E-3</v>
      </c>
    </row>
    <row r="40" spans="1:31" s="2" customFormat="1">
      <c r="A40" s="7"/>
      <c r="B40" s="8" t="s">
        <v>200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1.63E-4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1.13E-4</v>
      </c>
      <c r="AB40" s="12">
        <v>2.16E-3</v>
      </c>
      <c r="AC40" s="12">
        <v>1.7000000000000001E-3</v>
      </c>
      <c r="AD40" s="12">
        <v>0</v>
      </c>
      <c r="AE40" s="12">
        <f t="shared" si="0"/>
        <v>4.1359999999999999E-3</v>
      </c>
    </row>
    <row r="41" spans="1:31" s="2" customFormat="1">
      <c r="A41" s="7"/>
      <c r="B41" s="8" t="s">
        <v>201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6.9300000000000004E-4</v>
      </c>
      <c r="AE41" s="12">
        <f t="shared" si="0"/>
        <v>6.9300000000000004E-4</v>
      </c>
    </row>
    <row r="42" spans="1:31" s="2" customFormat="1">
      <c r="A42" s="7"/>
      <c r="B42" s="8" t="s">
        <v>207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2.5000000000000001E-4</v>
      </c>
      <c r="M42" s="12">
        <v>1.1400000000000001E-4</v>
      </c>
      <c r="N42" s="12">
        <v>2.2499999999999999E-4</v>
      </c>
      <c r="O42" s="12">
        <v>2.0000000000000001E-4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6.4999999999999997E-4</v>
      </c>
      <c r="X42" s="12">
        <v>0</v>
      </c>
      <c r="Y42" s="12">
        <v>0</v>
      </c>
      <c r="Z42" s="12">
        <v>4.0400000000000001E-4</v>
      </c>
      <c r="AA42" s="12">
        <v>4.463E-3</v>
      </c>
      <c r="AB42" s="12">
        <v>0</v>
      </c>
      <c r="AC42" s="12">
        <v>1.8990000000000001E-3</v>
      </c>
      <c r="AD42" s="12">
        <v>2.7169999999999998E-3</v>
      </c>
      <c r="AE42" s="12">
        <f t="shared" si="0"/>
        <v>1.0922000000000001E-2</v>
      </c>
    </row>
    <row r="43" spans="1:31" s="2" customFormat="1">
      <c r="A43" s="7"/>
      <c r="B43" s="8" t="s">
        <v>10</v>
      </c>
      <c r="C43" s="13">
        <f>SUM(C29:C34)</f>
        <v>0</v>
      </c>
      <c r="D43" s="13">
        <f t="shared" ref="D43:AD43" si="2">SUM(D29:D34)</f>
        <v>0</v>
      </c>
      <c r="E43" s="13">
        <f t="shared" si="2"/>
        <v>0</v>
      </c>
      <c r="F43" s="13">
        <f t="shared" si="2"/>
        <v>0</v>
      </c>
      <c r="G43" s="13">
        <f t="shared" si="2"/>
        <v>0</v>
      </c>
      <c r="H43" s="13">
        <f t="shared" si="2"/>
        <v>0</v>
      </c>
      <c r="I43" s="13">
        <f t="shared" si="2"/>
        <v>0</v>
      </c>
      <c r="J43" s="13">
        <f t="shared" si="2"/>
        <v>1532.4698510000001</v>
      </c>
      <c r="K43" s="13">
        <f t="shared" si="2"/>
        <v>1626.0822600000004</v>
      </c>
      <c r="L43" s="13">
        <f t="shared" si="2"/>
        <v>1609.3413369999998</v>
      </c>
      <c r="M43" s="13">
        <f t="shared" si="2"/>
        <v>1668.0785059999998</v>
      </c>
      <c r="N43" s="13">
        <f t="shared" si="2"/>
        <v>1866.0970999999997</v>
      </c>
      <c r="O43" s="13">
        <f t="shared" si="2"/>
        <v>1886.8996880000002</v>
      </c>
      <c r="P43" s="13">
        <f t="shared" si="2"/>
        <v>1754.8565720000004</v>
      </c>
      <c r="Q43" s="13">
        <f t="shared" si="2"/>
        <v>1086.816241</v>
      </c>
      <c r="R43" s="13">
        <f t="shared" si="2"/>
        <v>1456.2852170000003</v>
      </c>
      <c r="S43" s="13">
        <f t="shared" si="2"/>
        <v>1561.3339639999999</v>
      </c>
      <c r="T43" s="13">
        <f t="shared" si="2"/>
        <v>1892.0154160000002</v>
      </c>
      <c r="U43" s="13">
        <f t="shared" si="2"/>
        <v>1989.1919809999999</v>
      </c>
      <c r="V43" s="13">
        <f t="shared" si="2"/>
        <v>1978.8951939999997</v>
      </c>
      <c r="W43" s="13">
        <f t="shared" si="2"/>
        <v>2086.6628700000001</v>
      </c>
      <c r="X43" s="13">
        <f t="shared" si="2"/>
        <v>1709.2974589999999</v>
      </c>
      <c r="Y43" s="13">
        <f t="shared" si="2"/>
        <v>1604.6815530000001</v>
      </c>
      <c r="Z43" s="13">
        <f t="shared" si="2"/>
        <v>1699.6165409999996</v>
      </c>
      <c r="AA43" s="13">
        <f t="shared" si="2"/>
        <v>1668.559986</v>
      </c>
      <c r="AB43" s="13">
        <f t="shared" si="2"/>
        <v>1314.6558479999999</v>
      </c>
      <c r="AC43" s="13">
        <f t="shared" si="2"/>
        <v>1487.186913</v>
      </c>
      <c r="AD43" s="13">
        <f t="shared" si="2"/>
        <v>1655.7078839999999</v>
      </c>
      <c r="AE43" s="12">
        <f t="shared" si="0"/>
        <v>35134.732381000002</v>
      </c>
    </row>
    <row r="44" spans="1:31" s="2" customFormat="1">
      <c r="A44" s="7"/>
      <c r="B44" s="8" t="s">
        <v>11</v>
      </c>
      <c r="C44" s="13">
        <f>C45-C43</f>
        <v>0</v>
      </c>
      <c r="D44" s="13">
        <f t="shared" ref="D44:AD44" si="3">D45-D43</f>
        <v>0</v>
      </c>
      <c r="E44" s="13">
        <f t="shared" si="3"/>
        <v>0</v>
      </c>
      <c r="F44" s="13">
        <f t="shared" si="3"/>
        <v>0</v>
      </c>
      <c r="G44" s="13">
        <f t="shared" si="3"/>
        <v>0</v>
      </c>
      <c r="H44" s="13">
        <f t="shared" si="3"/>
        <v>0</v>
      </c>
      <c r="I44" s="13">
        <f t="shared" si="3"/>
        <v>0</v>
      </c>
      <c r="J44" s="13">
        <f t="shared" si="3"/>
        <v>224.55920200000014</v>
      </c>
      <c r="K44" s="13">
        <f t="shared" si="3"/>
        <v>280.93675600000006</v>
      </c>
      <c r="L44" s="13">
        <f t="shared" si="3"/>
        <v>296.34996000000001</v>
      </c>
      <c r="M44" s="13">
        <f t="shared" si="3"/>
        <v>293.30122299999994</v>
      </c>
      <c r="N44" s="13">
        <f t="shared" si="3"/>
        <v>295.91058599999928</v>
      </c>
      <c r="O44" s="13">
        <f t="shared" si="3"/>
        <v>277.99022600000012</v>
      </c>
      <c r="P44" s="13">
        <f t="shared" si="3"/>
        <v>242.18341099999975</v>
      </c>
      <c r="Q44" s="13">
        <f t="shared" si="3"/>
        <v>134.86079800000039</v>
      </c>
      <c r="R44" s="13">
        <f t="shared" si="3"/>
        <v>180.18429499999934</v>
      </c>
      <c r="S44" s="13">
        <f t="shared" si="3"/>
        <v>235.51117199999999</v>
      </c>
      <c r="T44" s="13">
        <f t="shared" si="3"/>
        <v>310.75319099999979</v>
      </c>
      <c r="U44" s="13">
        <f t="shared" si="3"/>
        <v>394.75046599999951</v>
      </c>
      <c r="V44" s="13">
        <f t="shared" si="3"/>
        <v>487.79817600000069</v>
      </c>
      <c r="W44" s="13">
        <f t="shared" si="3"/>
        <v>636.07284299999992</v>
      </c>
      <c r="X44" s="13">
        <f t="shared" si="3"/>
        <v>638.60506600000053</v>
      </c>
      <c r="Y44" s="13">
        <f t="shared" si="3"/>
        <v>702.19838599999935</v>
      </c>
      <c r="Z44" s="13">
        <f t="shared" si="3"/>
        <v>768.02775900000074</v>
      </c>
      <c r="AA44" s="13">
        <f t="shared" si="3"/>
        <v>748.84614199999965</v>
      </c>
      <c r="AB44" s="13">
        <f t="shared" si="3"/>
        <v>598.46930600000019</v>
      </c>
      <c r="AC44" s="13">
        <f t="shared" si="3"/>
        <v>546.34820300000024</v>
      </c>
      <c r="AD44" s="13">
        <f t="shared" si="3"/>
        <v>629.02270199999975</v>
      </c>
      <c r="AE44" s="12">
        <f t="shared" si="0"/>
        <v>8922.6798689999996</v>
      </c>
    </row>
    <row r="45" spans="1:31" s="2" customFormat="1">
      <c r="A45" s="7"/>
      <c r="B45" s="8" t="s">
        <v>12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4">
        <v>1757.0290530000002</v>
      </c>
      <c r="K45" s="14">
        <v>1907.0190160000004</v>
      </c>
      <c r="L45" s="14">
        <v>1905.6912969999998</v>
      </c>
      <c r="M45" s="14">
        <v>1961.3797289999998</v>
      </c>
      <c r="N45" s="14">
        <v>2162.007685999999</v>
      </c>
      <c r="O45" s="14">
        <v>2164.8899140000003</v>
      </c>
      <c r="P45" s="14">
        <v>1997.0399830000001</v>
      </c>
      <c r="Q45" s="14">
        <v>1221.6770390000004</v>
      </c>
      <c r="R45" s="14">
        <v>1636.4695119999997</v>
      </c>
      <c r="S45" s="14">
        <v>1796.8451359999999</v>
      </c>
      <c r="T45" s="12">
        <v>2202.768607</v>
      </c>
      <c r="U45" s="12">
        <v>2383.9424469999994</v>
      </c>
      <c r="V45" s="12">
        <v>2466.6933700000004</v>
      </c>
      <c r="W45" s="12">
        <v>2722.735713</v>
      </c>
      <c r="X45" s="12">
        <v>2347.9025250000004</v>
      </c>
      <c r="Y45" s="12">
        <v>2306.8799389999995</v>
      </c>
      <c r="Z45" s="12">
        <v>2467.6443000000004</v>
      </c>
      <c r="AA45" s="12">
        <v>2417.4061279999996</v>
      </c>
      <c r="AB45" s="12">
        <v>1913.1251540000001</v>
      </c>
      <c r="AC45" s="12">
        <v>2033.5351160000002</v>
      </c>
      <c r="AD45" s="12">
        <v>2284.7305859999997</v>
      </c>
      <c r="AE45" s="12">
        <f t="shared" si="0"/>
        <v>44057.412250000008</v>
      </c>
    </row>
    <row r="46" spans="1:31" s="2" customFormat="1" ht="14" thickBot="1">
      <c r="A46" s="15"/>
      <c r="B46" s="16"/>
      <c r="C46" s="16"/>
      <c r="D46" s="16"/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ht="12.75" customHeight="1" thickTop="1">
      <c r="A47" s="20"/>
      <c r="B47" s="100" t="s">
        <v>202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</row>
    <row r="48" spans="1:31" ht="12.75" customHeight="1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:31" ht="12.75" customHeight="1">
      <c r="A49" s="23" t="s">
        <v>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:31" ht="12.75" customHeight="1">
      <c r="A50" s="24" t="s">
        <v>14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:31" ht="12.75" customHeight="1">
      <c r="A51" s="24" t="s">
        <v>15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</row>
    <row r="52" spans="1:31" ht="12.75" customHeight="1">
      <c r="A52" s="24" t="s">
        <v>16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2.75" customHeight="1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</row>
    <row r="54" spans="1:31" ht="12.75" customHeight="1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</row>
    <row r="55" spans="1:31" ht="12.75" customHeight="1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 ht="12.75" customHeight="1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</row>
    <row r="57" spans="1:31" ht="12.75" customHeight="1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</row>
    <row r="58" spans="1:31" ht="12.75" customHeight="1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</row>
    <row r="59" spans="1:31" ht="12.75" customHeight="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</row>
    <row r="60" spans="1:31" ht="12.75" customHeight="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</row>
    <row r="61" spans="1:31" ht="12.75" customHeight="1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</row>
    <row r="62" spans="1:31" ht="12.75" customHeight="1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</row>
    <row r="63" spans="1:31" ht="12.75" customHeight="1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</row>
    <row r="64" spans="1:31" ht="12.75" customHeight="1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</row>
    <row r="65" spans="3:31" ht="12.75" customHeight="1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</row>
    <row r="66" spans="3:31" ht="12.75" customHeight="1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</row>
    <row r="67" spans="3:31" ht="12.75" customHeight="1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</row>
    <row r="68" spans="3:31" ht="12.75" customHeight="1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</row>
    <row r="69" spans="3:31" ht="12.75" customHeight="1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</row>
    <row r="70" spans="3:31" ht="12.75" customHeight="1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</row>
    <row r="71" spans="3:31" ht="12.75" customHeight="1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3:31" ht="12.75" customHeight="1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</row>
    <row r="73" spans="3:31" ht="12.75" customHeight="1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</row>
    <row r="74" spans="3:31" ht="12.75" customHeight="1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</row>
    <row r="75" spans="3:31" ht="12.75" customHeight="1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3:31" ht="12.75" customHeight="1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</row>
    <row r="77" spans="3:31" ht="12.75" customHeight="1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</row>
    <row r="78" spans="3:31" ht="12.75" customHeight="1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</row>
    <row r="79" spans="3:31" ht="12.75" customHeight="1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</row>
    <row r="80" spans="3:31" ht="12.75" customHeight="1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</row>
    <row r="81" spans="3:31" ht="12.75" customHeight="1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</row>
    <row r="82" spans="3:31" ht="12.75" customHeight="1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</row>
    <row r="83" spans="3:31" ht="12.75" customHeight="1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</row>
    <row r="84" spans="3:31" ht="12.75" customHeight="1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3:31" ht="12.75" customHeight="1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3:31" ht="12.75" customHeight="1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3:31" ht="12.75" customHeight="1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3:31" ht="12.75" customHeight="1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3:31" ht="12.75" customHeight="1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3:31" ht="12.75" customHeight="1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3:31" ht="12.75" customHeight="1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3:31" ht="12.75" customHeight="1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3:31" ht="12.75" customHeight="1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3:31" ht="12.75" customHeight="1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3:31" ht="12.75" customHeight="1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3:31" ht="12.75" customHeight="1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3:31" ht="12.75" customHeight="1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3:31" ht="12.75" customHeight="1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3:31" ht="12.75" customHeight="1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3:31" ht="12.75" customHeight="1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3:31" ht="12.75" customHeight="1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3:31" ht="12.75" customHeight="1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3:31" ht="12.75" customHeight="1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</row>
    <row r="104" spans="3:31" ht="12.75" customHeight="1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3:31" ht="12.75" customHeight="1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</row>
    <row r="106" spans="3:31" ht="12.75" customHeight="1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</row>
    <row r="107" spans="3:31" ht="12.75" customHeight="1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</row>
    <row r="108" spans="3:31" ht="12.75" customHeight="1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</row>
    <row r="109" spans="3:31" ht="12.75" customHeight="1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</row>
    <row r="110" spans="3:31" ht="12.75" customHeight="1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</row>
    <row r="111" spans="3:31" ht="12.75" customHeight="1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</row>
    <row r="112" spans="3:31" ht="12.75" customHeight="1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</row>
    <row r="113" spans="3:31" ht="12.75" customHeight="1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</row>
    <row r="114" spans="3:31" ht="12.75" customHeight="1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</row>
    <row r="115" spans="3:31" ht="12.75" customHeight="1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</row>
    <row r="116" spans="3:31" ht="12.75" customHeight="1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</row>
    <row r="117" spans="3:31" ht="12.75" customHeight="1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</row>
    <row r="118" spans="3:31" ht="12.75" customHeight="1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</row>
    <row r="119" spans="3:31" ht="12.75" customHeight="1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  <row r="120" spans="3:31" ht="12.75" customHeight="1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</row>
    <row r="121" spans="3:31" ht="12.75" customHeight="1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</row>
    <row r="122" spans="3:31" ht="12.75" customHeight="1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</row>
    <row r="123" spans="3:31" ht="12.75" customHeight="1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</row>
    <row r="124" spans="3:31" ht="12.75" customHeight="1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</row>
    <row r="125" spans="3:31" ht="12.75" customHeight="1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</row>
    <row r="126" spans="3:31" ht="12.75" customHeight="1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</row>
    <row r="127" spans="3:31" ht="12.75" customHeight="1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</row>
    <row r="128" spans="3:31" ht="12.75" customHeight="1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</row>
    <row r="129" spans="3:31" ht="12.75" customHeight="1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</row>
    <row r="130" spans="3:31" ht="12.75" customHeight="1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</row>
    <row r="131" spans="3:31" ht="12.75" customHeight="1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</row>
    <row r="132" spans="3:31" ht="12.75" customHeight="1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</row>
    <row r="133" spans="3:31" ht="12.75" customHeight="1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</row>
    <row r="134" spans="3:31" ht="12.75" customHeight="1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</row>
    <row r="135" spans="3:31" ht="12.75" customHeight="1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</row>
    <row r="136" spans="3:31" ht="12.75" customHeight="1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</row>
    <row r="137" spans="3:31" ht="12.75" customHeight="1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</row>
    <row r="138" spans="3:31" ht="12.75" customHeight="1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</row>
    <row r="139" spans="3:31" ht="12.75" customHeight="1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</row>
    <row r="140" spans="3:31" ht="12.75" customHeight="1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</row>
    <row r="141" spans="3:31" ht="12.75" customHeight="1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</row>
    <row r="142" spans="3:31" ht="12.75" customHeight="1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</row>
    <row r="143" spans="3:31" ht="12.75" customHeight="1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</row>
    <row r="144" spans="3:31" ht="12.75" customHeight="1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</row>
    <row r="145" spans="3:31" ht="12.75" customHeight="1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</row>
    <row r="146" spans="3:31" ht="12.75" customHeight="1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</row>
    <row r="147" spans="3:31" ht="12.75" customHeight="1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3:31" ht="12.75" customHeight="1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</row>
    <row r="149" spans="3:31" ht="12.75" customHeight="1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</row>
    <row r="150" spans="3:31" ht="12.75" customHeight="1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</row>
    <row r="151" spans="3:31" ht="12.75" customHeight="1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</row>
    <row r="152" spans="3:31" ht="12.75" customHeight="1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</row>
    <row r="153" spans="3:31" ht="12.75" customHeight="1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</row>
    <row r="154" spans="3:31" ht="12.75" customHeight="1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</row>
    <row r="155" spans="3:31" ht="12.75" customHeight="1">
      <c r="I155" s="25"/>
    </row>
    <row r="156" spans="3:31" ht="12.75" customHeight="1">
      <c r="I156" s="25"/>
    </row>
    <row r="157" spans="3:31" ht="12.75" customHeight="1">
      <c r="I157" s="25"/>
    </row>
    <row r="158" spans="3:31" ht="12.75" customHeight="1">
      <c r="I158" s="25"/>
    </row>
    <row r="159" spans="3:31" ht="12.75" customHeight="1">
      <c r="I159" s="25"/>
    </row>
    <row r="160" spans="3:31" ht="12.75" customHeight="1">
      <c r="I160" s="25"/>
    </row>
    <row r="161" spans="9:9" ht="12.75" customHeight="1">
      <c r="I161" s="25"/>
    </row>
    <row r="162" spans="9:9" ht="12.75" customHeight="1">
      <c r="I162" s="25"/>
    </row>
    <row r="163" spans="9:9" ht="12.75" customHeight="1">
      <c r="I163" s="25"/>
    </row>
    <row r="164" spans="9:9" ht="12.75" customHeight="1">
      <c r="I164" s="25"/>
    </row>
    <row r="165" spans="9:9" ht="12.75" customHeight="1">
      <c r="I165" s="25"/>
    </row>
    <row r="166" spans="9:9" ht="12.75" customHeight="1">
      <c r="I166" s="25"/>
    </row>
    <row r="167" spans="9:9" ht="12.75" customHeight="1">
      <c r="I167" s="25"/>
    </row>
    <row r="168" spans="9:9" ht="12.75" customHeight="1">
      <c r="I168" s="25"/>
    </row>
    <row r="169" spans="9:9" ht="12.75" customHeight="1">
      <c r="I169" s="25"/>
    </row>
    <row r="170" spans="9:9" ht="12.75" customHeight="1">
      <c r="I170" s="25"/>
    </row>
    <row r="171" spans="9:9" ht="12.75" customHeight="1">
      <c r="I171" s="25"/>
    </row>
    <row r="172" spans="9:9" ht="12.75" customHeight="1">
      <c r="I172" s="25"/>
    </row>
    <row r="173" spans="9:9" ht="12.75" customHeight="1">
      <c r="I173" s="25"/>
    </row>
    <row r="174" spans="9:9" ht="12.75" customHeight="1">
      <c r="I174" s="25"/>
    </row>
    <row r="175" spans="9:9" ht="12.75" customHeight="1">
      <c r="I175" s="25"/>
    </row>
    <row r="176" spans="9:9" ht="12.75" customHeight="1">
      <c r="I176" s="25"/>
    </row>
    <row r="177" spans="9:9" ht="12.75" customHeight="1">
      <c r="I177" s="25"/>
    </row>
    <row r="178" spans="9:9" ht="12.75" customHeight="1">
      <c r="I178" s="25"/>
    </row>
    <row r="179" spans="9:9" ht="12.75" customHeight="1">
      <c r="I179" s="25"/>
    </row>
    <row r="180" spans="9:9" ht="12.75" customHeight="1">
      <c r="I180" s="25"/>
    </row>
    <row r="181" spans="9:9" ht="12.75" customHeight="1">
      <c r="I181" s="25"/>
    </row>
    <row r="182" spans="9:9" ht="12.75" customHeight="1">
      <c r="I182" s="25"/>
    </row>
    <row r="183" spans="9:9" ht="12.75" customHeight="1">
      <c r="I183" s="25"/>
    </row>
    <row r="184" spans="9:9" ht="12.75" customHeight="1">
      <c r="I184" s="25"/>
    </row>
    <row r="185" spans="9:9" ht="12.75" customHeight="1">
      <c r="I185" s="25"/>
    </row>
    <row r="186" spans="9:9" ht="12.75" customHeight="1">
      <c r="I186" s="25"/>
    </row>
    <row r="187" spans="9:9" ht="12.75" customHeight="1">
      <c r="I187" s="25"/>
    </row>
    <row r="188" spans="9:9" ht="12.75" customHeight="1">
      <c r="I188" s="25"/>
    </row>
    <row r="189" spans="9:9" ht="12.75" customHeight="1">
      <c r="I189" s="25"/>
    </row>
    <row r="190" spans="9:9" ht="12.75" customHeight="1">
      <c r="I190" s="25"/>
    </row>
    <row r="191" spans="9:9" ht="12.75" customHeight="1">
      <c r="I191" s="25"/>
    </row>
    <row r="192" spans="9:9" ht="12.75" customHeight="1">
      <c r="I192" s="25"/>
    </row>
    <row r="193" spans="9:9" ht="12.75" customHeight="1">
      <c r="I193" s="25"/>
    </row>
  </sheetData>
  <mergeCells count="5">
    <mergeCell ref="A2:AE2"/>
    <mergeCell ref="A4:AE4"/>
    <mergeCell ref="B7:AE7"/>
    <mergeCell ref="B27:AE27"/>
    <mergeCell ref="B47:AE47"/>
  </mergeCells>
  <hyperlinks>
    <hyperlink ref="A1" location="ÍNDICE!A1" display="INDICE" xr:uid="{00000000-0004-0000-0F00-000000000000}"/>
    <hyperlink ref="A49" location="ÍNDICE!A1" display="INDICE" xr:uid="{00000000-0004-0000-0F00-000001000000}"/>
    <hyperlink ref="A50" location="NOTAS!A1" display="NOTAS!A1" xr:uid="{00000000-0004-0000-0F00-000002000000}"/>
    <hyperlink ref="A51" location="'D2'!A1" display="'D2'!A1" xr:uid="{00000000-0004-0000-0F00-000003000000}"/>
    <hyperlink ref="A52" location="'D3'!A1" display="'D3" xr:uid="{00000000-0004-0000-0F00-000004000000}"/>
  </hyperlinks>
  <pageMargins left="0.75" right="0.75" top="1" bottom="1" header="0" footer="0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AE98"/>
  <sheetViews>
    <sheetView showGridLines="0" zoomScaleNormal="100" zoomScalePageLayoutView="80" workbookViewId="0"/>
  </sheetViews>
  <sheetFormatPr baseColWidth="10" defaultColWidth="13.3984375" defaultRowHeight="13"/>
  <cols>
    <col min="1" max="1" width="12.59765625" style="39" customWidth="1"/>
    <col min="2" max="12" width="13.3984375" style="39"/>
    <col min="13" max="13" width="13.19921875" style="39" customWidth="1"/>
    <col min="14" max="21" width="13.3984375" style="39"/>
    <col min="22" max="22" width="15" style="39" bestFit="1" customWidth="1"/>
    <col min="23" max="30" width="13.3984375" style="39"/>
    <col min="32" max="16384" width="13.3984375" style="39"/>
  </cols>
  <sheetData>
    <row r="1" spans="1:30">
      <c r="A1" s="38" t="s">
        <v>27</v>
      </c>
    </row>
    <row r="2" spans="1:30">
      <c r="A2" s="96" t="s">
        <v>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>
      <c r="A3" s="3"/>
      <c r="B3" s="3"/>
      <c r="C3" s="3"/>
      <c r="D3" s="3"/>
      <c r="E3" s="3"/>
      <c r="F3" s="3"/>
      <c r="G3" s="3"/>
      <c r="H3" s="3"/>
      <c r="I3" s="3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>
      <c r="A4" s="96" t="s">
        <v>238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ht="14" thickBot="1">
      <c r="A5" s="4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1"/>
    </row>
    <row r="6" spans="1:30" ht="14" thickTop="1">
      <c r="A6" s="7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204</v>
      </c>
    </row>
    <row r="7" spans="1:30" ht="14" thickBot="1">
      <c r="A7" s="7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ht="14" thickTop="1">
      <c r="A8" s="3">
        <v>870829</v>
      </c>
      <c r="B8" s="11">
        <v>3136.354871</v>
      </c>
      <c r="C8" s="11">
        <v>3720.6602910000001</v>
      </c>
      <c r="D8" s="11">
        <v>4047.0518080000002</v>
      </c>
      <c r="E8" s="11">
        <v>4206.6215849999999</v>
      </c>
      <c r="F8" s="11">
        <v>4938.4685829999999</v>
      </c>
      <c r="G8" s="11">
        <v>5771.6607969999995</v>
      </c>
      <c r="H8" s="11">
        <v>5537.5945220000003</v>
      </c>
      <c r="I8" s="11">
        <v>6409.7966710000001</v>
      </c>
      <c r="J8" s="11">
        <v>7239.818037</v>
      </c>
      <c r="K8" s="11">
        <v>7692.2403510000004</v>
      </c>
      <c r="L8" s="11">
        <v>8525.1420510000007</v>
      </c>
      <c r="M8" s="11">
        <v>8603.6579729999994</v>
      </c>
      <c r="N8" s="11">
        <v>8257.3639930000008</v>
      </c>
      <c r="O8" s="43">
        <v>6877.125814</v>
      </c>
      <c r="P8" s="11">
        <v>4994.6255920000003</v>
      </c>
      <c r="Q8" s="11">
        <v>7690.6951989999998</v>
      </c>
      <c r="R8" s="11">
        <v>8918.7938680000007</v>
      </c>
      <c r="S8" s="11">
        <v>10621.779931999999</v>
      </c>
      <c r="T8" s="11">
        <v>11260.151900000001</v>
      </c>
      <c r="U8" s="11">
        <v>12615.290575000001</v>
      </c>
      <c r="V8" s="11">
        <v>13650.721751999999</v>
      </c>
      <c r="W8" s="11">
        <v>13721.550348999999</v>
      </c>
      <c r="X8" s="11">
        <v>13143.125771999999</v>
      </c>
      <c r="Y8" s="11">
        <v>14482.926481</v>
      </c>
      <c r="Z8" s="11">
        <v>14299.315932</v>
      </c>
      <c r="AA8" s="11">
        <v>12457.838213999999</v>
      </c>
      <c r="AB8" s="11">
        <v>15580.992217000001</v>
      </c>
      <c r="AC8" s="11">
        <v>17934.894071999999</v>
      </c>
      <c r="AD8" s="11">
        <f>SUM(B8:AC8)</f>
        <v>256336.25920199999</v>
      </c>
    </row>
    <row r="9" spans="1:30">
      <c r="A9" s="3">
        <v>870899</v>
      </c>
      <c r="B9" s="11">
        <v>7530.5357039999999</v>
      </c>
      <c r="C9" s="11">
        <v>7635.9554980000003</v>
      </c>
      <c r="D9" s="11">
        <v>7385.7898839999998</v>
      </c>
      <c r="E9" s="11">
        <v>7325.9015140000001</v>
      </c>
      <c r="F9" s="11">
        <v>8567.3913530000009</v>
      </c>
      <c r="G9" s="11">
        <v>9556.7275200000004</v>
      </c>
      <c r="H9" s="11">
        <v>9069.9025920000004</v>
      </c>
      <c r="I9" s="11">
        <v>10356.735924000001</v>
      </c>
      <c r="J9" s="11">
        <v>11614.372154000001</v>
      </c>
      <c r="K9" s="11">
        <v>13612.248471999999</v>
      </c>
      <c r="L9" s="11">
        <v>15307.737148</v>
      </c>
      <c r="M9" s="11">
        <v>15795.764601000001</v>
      </c>
      <c r="N9" s="11">
        <v>11108.035497000001</v>
      </c>
      <c r="O9" s="43">
        <v>9376.2892219999994</v>
      </c>
      <c r="P9" s="11">
        <v>6933.7374579999996</v>
      </c>
      <c r="Q9" s="11">
        <v>10092.501875</v>
      </c>
      <c r="R9" s="11">
        <v>11900.557537999999</v>
      </c>
      <c r="S9" s="11">
        <v>13211.894435</v>
      </c>
      <c r="T9" s="11">
        <v>12694.636968999999</v>
      </c>
      <c r="U9" s="11">
        <v>13566.892467</v>
      </c>
      <c r="V9" s="11">
        <v>13606.890636</v>
      </c>
      <c r="W9" s="11">
        <v>13315.316907</v>
      </c>
      <c r="X9" s="11">
        <v>13552.129633</v>
      </c>
      <c r="Y9" s="11">
        <v>14413.127555999999</v>
      </c>
      <c r="Z9" s="11">
        <v>14171.757212</v>
      </c>
      <c r="AA9" s="11">
        <v>12143.694094</v>
      </c>
      <c r="AB9" s="11">
        <v>14697.480567000001</v>
      </c>
      <c r="AC9" s="11">
        <v>16634.480662999998</v>
      </c>
      <c r="AD9" s="11">
        <f t="shared" ref="AD9:AD35" si="0">SUM(B9:AC9)</f>
        <v>325178.485093</v>
      </c>
    </row>
    <row r="10" spans="1:30">
      <c r="A10" s="3">
        <v>850760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43">
        <v>0</v>
      </c>
      <c r="P10" s="11">
        <v>0</v>
      </c>
      <c r="Q10" s="11">
        <v>0</v>
      </c>
      <c r="R10" s="11">
        <v>0</v>
      </c>
      <c r="S10" s="11">
        <v>1278.3863260000001</v>
      </c>
      <c r="T10" s="11">
        <v>1673.253545</v>
      </c>
      <c r="U10" s="11">
        <v>1690.7501199999999</v>
      </c>
      <c r="V10" s="11">
        <v>1672.856477</v>
      </c>
      <c r="W10" s="11">
        <v>1951.9072940000001</v>
      </c>
      <c r="X10" s="11">
        <v>2522.0153220000002</v>
      </c>
      <c r="Y10" s="11">
        <v>3164.9419050000001</v>
      </c>
      <c r="Z10" s="11">
        <v>3630.3335080000002</v>
      </c>
      <c r="AA10" s="11">
        <v>4753.0468440000004</v>
      </c>
      <c r="AB10" s="11">
        <v>7989.4100639999997</v>
      </c>
      <c r="AC10" s="11">
        <v>13514.737228</v>
      </c>
      <c r="AD10" s="11">
        <f t="shared" si="0"/>
        <v>43841.638633000002</v>
      </c>
    </row>
    <row r="11" spans="1:30">
      <c r="A11" s="3">
        <v>854430</v>
      </c>
      <c r="B11" s="11">
        <v>3458.673573</v>
      </c>
      <c r="C11" s="11">
        <v>3739.7845860000002</v>
      </c>
      <c r="D11" s="11">
        <v>4287.9257340000004</v>
      </c>
      <c r="E11" s="11">
        <v>4417.93732</v>
      </c>
      <c r="F11" s="11">
        <v>4878.7296969999998</v>
      </c>
      <c r="G11" s="11">
        <v>5142.6625009999998</v>
      </c>
      <c r="H11" s="11">
        <v>4702.3778860000002</v>
      </c>
      <c r="I11" s="11">
        <v>5316.3536210000002</v>
      </c>
      <c r="J11" s="11">
        <v>5283.5759639999997</v>
      </c>
      <c r="K11" s="11">
        <v>5454.3922240000002</v>
      </c>
      <c r="L11" s="11">
        <v>5797.0545069999998</v>
      </c>
      <c r="M11" s="11">
        <v>6045.9718030000004</v>
      </c>
      <c r="N11" s="11">
        <v>6564.892793</v>
      </c>
      <c r="O11" s="43">
        <v>5546.1193709999998</v>
      </c>
      <c r="P11" s="11">
        <v>3930.600547</v>
      </c>
      <c r="Q11" s="11">
        <v>5898.125591</v>
      </c>
      <c r="R11" s="11">
        <v>7245.6708509999999</v>
      </c>
      <c r="S11" s="11">
        <v>8396.5400389999995</v>
      </c>
      <c r="T11" s="11">
        <v>8934.6978510000008</v>
      </c>
      <c r="U11" s="11">
        <v>10102.464368000001</v>
      </c>
      <c r="V11" s="11">
        <v>10743.75244</v>
      </c>
      <c r="W11" s="11">
        <v>10425.125002999999</v>
      </c>
      <c r="X11" s="11">
        <v>10119.079462</v>
      </c>
      <c r="Y11" s="11">
        <v>11273.887608999999</v>
      </c>
      <c r="Z11" s="11">
        <v>11264.222496</v>
      </c>
      <c r="AA11" s="11">
        <v>9226.2140810000001</v>
      </c>
      <c r="AB11" s="11">
        <v>11141.034688</v>
      </c>
      <c r="AC11" s="11">
        <v>12836.660664000001</v>
      </c>
      <c r="AD11" s="11">
        <f t="shared" si="0"/>
        <v>202174.52726999999</v>
      </c>
    </row>
    <row r="12" spans="1:30">
      <c r="A12" s="3">
        <v>870840</v>
      </c>
      <c r="B12" s="11">
        <v>2790.8837010000002</v>
      </c>
      <c r="C12" s="11">
        <v>2533.6930670000002</v>
      </c>
      <c r="D12" s="11">
        <v>2901.3777580000001</v>
      </c>
      <c r="E12" s="11">
        <v>3778.51055</v>
      </c>
      <c r="F12" s="11">
        <v>4288.370739</v>
      </c>
      <c r="G12" s="11">
        <v>4810.900361</v>
      </c>
      <c r="H12" s="11">
        <v>4207.7605809999995</v>
      </c>
      <c r="I12" s="11">
        <v>4082.9525939999999</v>
      </c>
      <c r="J12" s="11">
        <v>4389.9033369999997</v>
      </c>
      <c r="K12" s="11">
        <v>5583.320995</v>
      </c>
      <c r="L12" s="11">
        <v>5953.6051829999997</v>
      </c>
      <c r="M12" s="11">
        <v>6169.824732</v>
      </c>
      <c r="N12" s="11">
        <v>7380.7448910000003</v>
      </c>
      <c r="O12" s="43">
        <v>7446.5699070000001</v>
      </c>
      <c r="P12" s="11">
        <v>4282.7324390000003</v>
      </c>
      <c r="Q12" s="11">
        <v>6445.9409329999999</v>
      </c>
      <c r="R12" s="11">
        <v>7458.0920859999997</v>
      </c>
      <c r="S12" s="11">
        <v>9183.2439529999992</v>
      </c>
      <c r="T12" s="11">
        <v>9488.0185440000005</v>
      </c>
      <c r="U12" s="11">
        <v>9759.4620190000005</v>
      </c>
      <c r="V12" s="11">
        <v>9418.8016029999999</v>
      </c>
      <c r="W12" s="11">
        <v>9694.4003260000009</v>
      </c>
      <c r="X12" s="11">
        <v>9714.1968369999995</v>
      </c>
      <c r="Y12" s="11">
        <v>9957.5171580000006</v>
      </c>
      <c r="Z12" s="11">
        <v>9210.0764670000008</v>
      </c>
      <c r="AA12" s="11">
        <v>7813.3015949999999</v>
      </c>
      <c r="AB12" s="11">
        <v>9525.3655350000008</v>
      </c>
      <c r="AC12" s="11">
        <v>11144.841861999999</v>
      </c>
      <c r="AD12" s="11">
        <f t="shared" si="0"/>
        <v>189414.40975300001</v>
      </c>
    </row>
    <row r="13" spans="1:30">
      <c r="A13" s="3">
        <v>401110</v>
      </c>
      <c r="B13" s="11">
        <v>1341.8315270000001</v>
      </c>
      <c r="C13" s="11">
        <v>1335.720705</v>
      </c>
      <c r="D13" s="11">
        <v>1492.35043</v>
      </c>
      <c r="E13" s="11">
        <v>1563.5273669999999</v>
      </c>
      <c r="F13" s="11">
        <v>1918.558638</v>
      </c>
      <c r="G13" s="11">
        <v>2196.1644259999998</v>
      </c>
      <c r="H13" s="11">
        <v>1999.9938480000001</v>
      </c>
      <c r="I13" s="11">
        <v>2173.4540259999999</v>
      </c>
      <c r="J13" s="11">
        <v>2499.9526820000001</v>
      </c>
      <c r="K13" s="11">
        <v>3104.1518649999998</v>
      </c>
      <c r="L13" s="11">
        <v>3754.4090200000001</v>
      </c>
      <c r="M13" s="11">
        <v>3927.0490060000002</v>
      </c>
      <c r="N13" s="11">
        <v>4571.8297750000002</v>
      </c>
      <c r="O13" s="43">
        <v>5080.0926980000004</v>
      </c>
      <c r="P13" s="11">
        <v>4477.3791369999999</v>
      </c>
      <c r="Q13" s="11">
        <v>5758.546531</v>
      </c>
      <c r="R13" s="11">
        <v>6799.0891819999997</v>
      </c>
      <c r="S13" s="11">
        <v>7419.7174009999999</v>
      </c>
      <c r="T13" s="11">
        <v>7839.8007619999998</v>
      </c>
      <c r="U13" s="11">
        <v>7684.7990019999997</v>
      </c>
      <c r="V13" s="11">
        <v>7573.4304039999997</v>
      </c>
      <c r="W13" s="11">
        <v>7180.7134269999997</v>
      </c>
      <c r="X13" s="11">
        <v>7301.0734210000001</v>
      </c>
      <c r="Y13" s="11">
        <v>7677.7475990000003</v>
      </c>
      <c r="Z13" s="11">
        <v>7928.8092500000002</v>
      </c>
      <c r="AA13" s="11">
        <v>6877.0721000000003</v>
      </c>
      <c r="AB13" s="11">
        <v>7754.7328010000001</v>
      </c>
      <c r="AC13" s="11">
        <v>9216.8990730000005</v>
      </c>
      <c r="AD13" s="11">
        <f t="shared" si="0"/>
        <v>138448.89610300001</v>
      </c>
    </row>
    <row r="14" spans="1:30">
      <c r="A14" s="3">
        <v>841590</v>
      </c>
      <c r="B14" s="11">
        <v>589.937229</v>
      </c>
      <c r="C14" s="11">
        <v>788.16533200000003</v>
      </c>
      <c r="D14" s="11">
        <v>711.90405399999997</v>
      </c>
      <c r="E14" s="11">
        <v>814.18610200000001</v>
      </c>
      <c r="F14" s="11">
        <v>961.10657800000001</v>
      </c>
      <c r="G14" s="11">
        <v>1049.0919260000001</v>
      </c>
      <c r="H14" s="11">
        <v>1017.163785</v>
      </c>
      <c r="I14" s="11">
        <v>1159.029536</v>
      </c>
      <c r="J14" s="11">
        <v>1227.375037</v>
      </c>
      <c r="K14" s="11">
        <v>1283.688852</v>
      </c>
      <c r="L14" s="11">
        <v>1491.6380810000001</v>
      </c>
      <c r="M14" s="11">
        <v>1663.1055719999999</v>
      </c>
      <c r="N14" s="11">
        <v>1677.328399</v>
      </c>
      <c r="O14" s="43">
        <v>1606.02189</v>
      </c>
      <c r="P14" s="11">
        <v>1258.4742160000001</v>
      </c>
      <c r="Q14" s="11">
        <v>1780.4206879999999</v>
      </c>
      <c r="R14" s="11">
        <v>2192.4699930000002</v>
      </c>
      <c r="S14" s="11">
        <v>2579.1549439999999</v>
      </c>
      <c r="T14" s="11">
        <v>3056.2463240000002</v>
      </c>
      <c r="U14" s="11">
        <v>3940.6843950000002</v>
      </c>
      <c r="V14" s="11">
        <v>3590.3413909999999</v>
      </c>
      <c r="W14" s="11">
        <v>3729.4909039999998</v>
      </c>
      <c r="X14" s="11">
        <v>4128.5760749999999</v>
      </c>
      <c r="Y14" s="11">
        <v>4817.7188509999996</v>
      </c>
      <c r="Z14" s="11">
        <v>5453.8834630000001</v>
      </c>
      <c r="AA14" s="11">
        <v>5227.4404949999998</v>
      </c>
      <c r="AB14" s="11">
        <v>6861.3782920000003</v>
      </c>
      <c r="AC14" s="11">
        <v>8704.4474690000006</v>
      </c>
      <c r="AD14" s="11">
        <f t="shared" si="0"/>
        <v>73360.469872999995</v>
      </c>
    </row>
    <row r="15" spans="1:30">
      <c r="A15" s="3">
        <v>840734</v>
      </c>
      <c r="B15" s="11">
        <v>5562.3858570000002</v>
      </c>
      <c r="C15" s="11">
        <v>6401.2477669999998</v>
      </c>
      <c r="D15" s="11">
        <v>6184.9223650000004</v>
      </c>
      <c r="E15" s="11">
        <v>6422.5448450000004</v>
      </c>
      <c r="F15" s="11">
        <v>7139.0405389999996</v>
      </c>
      <c r="G15" s="11">
        <v>7229.2291670000004</v>
      </c>
      <c r="H15" s="11">
        <v>6455.3991889999998</v>
      </c>
      <c r="I15" s="11">
        <v>6600.0381660000003</v>
      </c>
      <c r="J15" s="11">
        <v>6610.3054259999999</v>
      </c>
      <c r="K15" s="11">
        <v>7044.149523</v>
      </c>
      <c r="L15" s="11">
        <v>7075.8344109999998</v>
      </c>
      <c r="M15" s="11">
        <v>5789.2958250000001</v>
      </c>
      <c r="N15" s="11">
        <v>6634.1905859999997</v>
      </c>
      <c r="O15" s="43">
        <v>5644.0170280000002</v>
      </c>
      <c r="P15" s="11">
        <v>4050.411525</v>
      </c>
      <c r="Q15" s="11">
        <v>5440.4454109999997</v>
      </c>
      <c r="R15" s="11">
        <v>7567.248466</v>
      </c>
      <c r="S15" s="11">
        <v>8711.8831329999994</v>
      </c>
      <c r="T15" s="11">
        <v>8163.4467990000003</v>
      </c>
      <c r="U15" s="11">
        <v>9133.1210489999994</v>
      </c>
      <c r="V15" s="11">
        <v>8822.0503009999993</v>
      </c>
      <c r="W15" s="11">
        <v>8766.9571610000003</v>
      </c>
      <c r="X15" s="11">
        <v>8618.7539940000006</v>
      </c>
      <c r="Y15" s="11">
        <v>9067.4810579999994</v>
      </c>
      <c r="Z15" s="11">
        <v>8490.0497340000002</v>
      </c>
      <c r="AA15" s="11">
        <v>7726.5759090000001</v>
      </c>
      <c r="AB15" s="11">
        <v>8133.896084</v>
      </c>
      <c r="AC15" s="11">
        <v>8703.0680269999993</v>
      </c>
      <c r="AD15" s="11">
        <f t="shared" si="0"/>
        <v>202187.98934500001</v>
      </c>
    </row>
    <row r="16" spans="1:30">
      <c r="A16" s="3">
        <v>870830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4175.9791649999997</v>
      </c>
      <c r="O16" s="43">
        <v>3981.12122</v>
      </c>
      <c r="P16" s="11">
        <v>3237.7085550000002</v>
      </c>
      <c r="Q16" s="11">
        <v>4089.161329</v>
      </c>
      <c r="R16" s="11">
        <v>4328.8927830000002</v>
      </c>
      <c r="S16" s="11">
        <v>4490.7512459999998</v>
      </c>
      <c r="T16" s="11">
        <v>4293.6962229999999</v>
      </c>
      <c r="U16" s="11">
        <v>4848.0383510000001</v>
      </c>
      <c r="V16" s="11">
        <v>5031.5116099999996</v>
      </c>
      <c r="W16" s="11">
        <v>4842.1220000000003</v>
      </c>
      <c r="X16" s="11">
        <v>4897.3203649999996</v>
      </c>
      <c r="Y16" s="11">
        <v>5468.6182870000002</v>
      </c>
      <c r="Z16" s="11">
        <v>5547.6010560000004</v>
      </c>
      <c r="AA16" s="11">
        <v>4791.1174099999998</v>
      </c>
      <c r="AB16" s="11">
        <v>5710.8805089999996</v>
      </c>
      <c r="AC16" s="11">
        <v>7208.2959010000004</v>
      </c>
      <c r="AD16" s="11">
        <f t="shared" si="0"/>
        <v>76942.81601000001</v>
      </c>
    </row>
    <row r="17" spans="1:30">
      <c r="A17" s="3">
        <v>840991</v>
      </c>
      <c r="B17" s="11">
        <v>2364.305053</v>
      </c>
      <c r="C17" s="11">
        <v>2503.815987</v>
      </c>
      <c r="D17" s="11">
        <v>2531.1155039999999</v>
      </c>
      <c r="E17" s="11">
        <v>2764.5769959999998</v>
      </c>
      <c r="F17" s="11">
        <v>3294.38204</v>
      </c>
      <c r="G17" s="11">
        <v>3724.6702949999999</v>
      </c>
      <c r="H17" s="11">
        <v>3356.4354669999998</v>
      </c>
      <c r="I17" s="11">
        <v>3572.817638</v>
      </c>
      <c r="J17" s="11">
        <v>3735.7529690000001</v>
      </c>
      <c r="K17" s="11">
        <v>4351.2494429999997</v>
      </c>
      <c r="L17" s="11">
        <v>4829.8168589999996</v>
      </c>
      <c r="M17" s="11">
        <v>5065.528722</v>
      </c>
      <c r="N17" s="11">
        <v>5139.6503750000002</v>
      </c>
      <c r="O17" s="43">
        <v>4831.4855909999997</v>
      </c>
      <c r="P17" s="11">
        <v>3088.7693129999998</v>
      </c>
      <c r="Q17" s="11">
        <v>4495.1334100000004</v>
      </c>
      <c r="R17" s="11">
        <v>5028.1670750000003</v>
      </c>
      <c r="S17" s="11">
        <v>5663.0705040000003</v>
      </c>
      <c r="T17" s="11">
        <v>5830.7062180000003</v>
      </c>
      <c r="U17" s="11">
        <v>6301.2239170000003</v>
      </c>
      <c r="V17" s="11">
        <v>6632.7312929999998</v>
      </c>
      <c r="W17" s="11">
        <v>6615.537773</v>
      </c>
      <c r="X17" s="11">
        <v>6395.6501509999998</v>
      </c>
      <c r="Y17" s="11">
        <v>6346.1448920000003</v>
      </c>
      <c r="Z17" s="11">
        <v>6184.3024089999999</v>
      </c>
      <c r="AA17" s="11">
        <v>5031.7019330000003</v>
      </c>
      <c r="AB17" s="11">
        <v>6589.8959850000001</v>
      </c>
      <c r="AC17" s="11">
        <v>7184.2052160000003</v>
      </c>
      <c r="AD17" s="11">
        <f t="shared" si="0"/>
        <v>133452.84302799997</v>
      </c>
    </row>
    <row r="18" spans="1:30">
      <c r="A18" s="3">
        <v>401120</v>
      </c>
      <c r="B18" s="11">
        <v>1166.8370809999999</v>
      </c>
      <c r="C18" s="11">
        <v>1088.7142249999999</v>
      </c>
      <c r="D18" s="11">
        <v>1226.3985560000001</v>
      </c>
      <c r="E18" s="11">
        <v>1740.7558529999999</v>
      </c>
      <c r="F18" s="11">
        <v>1956.432352</v>
      </c>
      <c r="G18" s="11">
        <v>1790.570665</v>
      </c>
      <c r="H18" s="11">
        <v>1478.5838719999999</v>
      </c>
      <c r="I18" s="11">
        <v>1831.388132</v>
      </c>
      <c r="J18" s="11">
        <v>1963.409701</v>
      </c>
      <c r="K18" s="11">
        <v>2163.7094860000002</v>
      </c>
      <c r="L18" s="11">
        <v>2657.1174759999999</v>
      </c>
      <c r="M18" s="11">
        <v>3108.9493459999999</v>
      </c>
      <c r="N18" s="11">
        <v>3100.9197840000002</v>
      </c>
      <c r="O18" s="43">
        <v>2884.2537729999999</v>
      </c>
      <c r="P18" s="11">
        <v>2409.1054650000001</v>
      </c>
      <c r="Q18" s="11">
        <v>3138.3836200000001</v>
      </c>
      <c r="R18" s="11">
        <v>3970.3264340000001</v>
      </c>
      <c r="S18" s="11">
        <v>4138.8371440000001</v>
      </c>
      <c r="T18" s="11">
        <v>3988.6103010000002</v>
      </c>
      <c r="U18" s="11">
        <v>4333.1964379999999</v>
      </c>
      <c r="V18" s="11">
        <v>4160.8532329999998</v>
      </c>
      <c r="W18" s="11">
        <v>3948.5338940000001</v>
      </c>
      <c r="X18" s="11">
        <v>4095.6735140000001</v>
      </c>
      <c r="Y18" s="11">
        <v>4498.9212820000002</v>
      </c>
      <c r="Z18" s="11">
        <v>4552.067908</v>
      </c>
      <c r="AA18" s="11">
        <v>4217.0520560000004</v>
      </c>
      <c r="AB18" s="11">
        <v>5305.6920190000001</v>
      </c>
      <c r="AC18" s="11">
        <v>6858.155522</v>
      </c>
      <c r="AD18" s="11">
        <f t="shared" si="0"/>
        <v>87773.449131999994</v>
      </c>
    </row>
    <row r="19" spans="1:30">
      <c r="A19" s="3">
        <v>870850</v>
      </c>
      <c r="B19" s="11">
        <v>680.000044</v>
      </c>
      <c r="C19" s="11">
        <v>649.94480599999997</v>
      </c>
      <c r="D19" s="11">
        <v>799.23244899999997</v>
      </c>
      <c r="E19" s="11">
        <v>624.36751600000002</v>
      </c>
      <c r="F19" s="11">
        <v>640.26147200000003</v>
      </c>
      <c r="G19" s="11">
        <v>647.880405</v>
      </c>
      <c r="H19" s="11">
        <v>790.55039699999998</v>
      </c>
      <c r="I19" s="11">
        <v>905.06399699999997</v>
      </c>
      <c r="J19" s="11">
        <v>677.59739300000001</v>
      </c>
      <c r="K19" s="11">
        <v>612.26853800000004</v>
      </c>
      <c r="L19" s="11">
        <v>700.46154200000001</v>
      </c>
      <c r="M19" s="11">
        <v>996.63009699999998</v>
      </c>
      <c r="N19" s="11">
        <v>2036.08836</v>
      </c>
      <c r="O19" s="43">
        <v>2110.6169850000001</v>
      </c>
      <c r="P19" s="11">
        <v>1458.5611670000001</v>
      </c>
      <c r="Q19" s="11">
        <v>2018.452495</v>
      </c>
      <c r="R19" s="11">
        <v>2449.6422109999999</v>
      </c>
      <c r="S19" s="11">
        <v>3143.290035</v>
      </c>
      <c r="T19" s="11">
        <v>3292.58239</v>
      </c>
      <c r="U19" s="11">
        <v>3671.1215050000001</v>
      </c>
      <c r="V19" s="11">
        <v>4039.2015270000002</v>
      </c>
      <c r="W19" s="11">
        <v>3893.6868770000001</v>
      </c>
      <c r="X19" s="11">
        <v>3958.5216340000002</v>
      </c>
      <c r="Y19" s="11">
        <v>4454.9376629999997</v>
      </c>
      <c r="Z19" s="11">
        <v>4636.8707009999998</v>
      </c>
      <c r="AA19" s="11">
        <v>3985.3678289999998</v>
      </c>
      <c r="AB19" s="11">
        <v>5239.6548480000001</v>
      </c>
      <c r="AC19" s="11">
        <v>5948.4460129999998</v>
      </c>
      <c r="AD19" s="11">
        <f t="shared" si="0"/>
        <v>65061.300895999993</v>
      </c>
    </row>
    <row r="20" spans="1:30">
      <c r="A20" s="3">
        <v>850790</v>
      </c>
      <c r="B20" s="11">
        <v>59.275931</v>
      </c>
      <c r="C20" s="11">
        <v>46.226723</v>
      </c>
      <c r="D20" s="11">
        <v>30.777615999999998</v>
      </c>
      <c r="E20" s="11">
        <v>30.222657999999999</v>
      </c>
      <c r="F20" s="11">
        <v>34.101120999999999</v>
      </c>
      <c r="G20" s="11">
        <v>45.408195999999997</v>
      </c>
      <c r="H20" s="11">
        <v>34.959769999999999</v>
      </c>
      <c r="I20" s="11">
        <v>32.244863000000002</v>
      </c>
      <c r="J20" s="11">
        <v>33.588003999999998</v>
      </c>
      <c r="K20" s="11">
        <v>37.986426000000002</v>
      </c>
      <c r="L20" s="11">
        <v>36.690613999999997</v>
      </c>
      <c r="M20" s="11">
        <v>45.148744999999998</v>
      </c>
      <c r="N20" s="11">
        <v>63.853971999999999</v>
      </c>
      <c r="O20" s="43">
        <v>80.889242999999993</v>
      </c>
      <c r="P20" s="11">
        <v>53.604522000000003</v>
      </c>
      <c r="Q20" s="11">
        <v>83.574939999999998</v>
      </c>
      <c r="R20" s="11">
        <v>99.783596000000003</v>
      </c>
      <c r="S20" s="11">
        <v>108.122218</v>
      </c>
      <c r="T20" s="11">
        <v>119.176714</v>
      </c>
      <c r="U20" s="11">
        <v>417.367479</v>
      </c>
      <c r="V20" s="11">
        <v>676.37680399999999</v>
      </c>
      <c r="W20" s="11">
        <v>837.81164799999999</v>
      </c>
      <c r="X20" s="11">
        <v>1464.908617</v>
      </c>
      <c r="Y20" s="11">
        <v>1650.4262659999999</v>
      </c>
      <c r="Z20" s="11">
        <v>1498.015324</v>
      </c>
      <c r="AA20" s="11">
        <v>1542.374446</v>
      </c>
      <c r="AB20" s="11">
        <v>3245.1615569999999</v>
      </c>
      <c r="AC20" s="11">
        <v>5618.0146809999997</v>
      </c>
      <c r="AD20" s="11">
        <f t="shared" si="0"/>
        <v>18026.092693999999</v>
      </c>
    </row>
    <row r="21" spans="1:30">
      <c r="A21" s="3">
        <v>870880</v>
      </c>
      <c r="B21" s="11">
        <v>310.60378700000001</v>
      </c>
      <c r="C21" s="11">
        <v>299.40185300000002</v>
      </c>
      <c r="D21" s="11">
        <v>290.74597999999997</v>
      </c>
      <c r="E21" s="11">
        <v>294.591835</v>
      </c>
      <c r="F21" s="11">
        <v>317.30257799999998</v>
      </c>
      <c r="G21" s="11">
        <v>298.27718399999998</v>
      </c>
      <c r="H21" s="11">
        <v>287.81290200000001</v>
      </c>
      <c r="I21" s="11">
        <v>349.14419800000002</v>
      </c>
      <c r="J21" s="11">
        <v>414.86137100000002</v>
      </c>
      <c r="K21" s="11">
        <v>552.12575400000003</v>
      </c>
      <c r="L21" s="11">
        <v>563.80257300000005</v>
      </c>
      <c r="M21" s="11">
        <v>678.05818099999999</v>
      </c>
      <c r="N21" s="11">
        <v>2222.8620019999998</v>
      </c>
      <c r="O21" s="43">
        <v>2030.007824</v>
      </c>
      <c r="P21" s="11">
        <v>1508.666142</v>
      </c>
      <c r="Q21" s="11">
        <v>2282.352108</v>
      </c>
      <c r="R21" s="11">
        <v>2651.9273710000002</v>
      </c>
      <c r="S21" s="11">
        <v>3102.5594850000002</v>
      </c>
      <c r="T21" s="11">
        <v>3082.633425</v>
      </c>
      <c r="U21" s="11">
        <v>3524.1196439999999</v>
      </c>
      <c r="V21" s="11">
        <v>3697.3303569999998</v>
      </c>
      <c r="W21" s="11">
        <v>3656.2326039999998</v>
      </c>
      <c r="X21" s="11">
        <v>3726.1810690000002</v>
      </c>
      <c r="Y21" s="11">
        <v>4106.0935220000001</v>
      </c>
      <c r="Z21" s="11">
        <v>3970.6254949999998</v>
      </c>
      <c r="AA21" s="11">
        <v>3546.9073389999999</v>
      </c>
      <c r="AB21" s="11">
        <v>4506.6023740000001</v>
      </c>
      <c r="AC21" s="11">
        <v>5456.1975240000002</v>
      </c>
      <c r="AD21" s="11">
        <f t="shared" si="0"/>
        <v>57728.026481000001</v>
      </c>
    </row>
    <row r="22" spans="1:30">
      <c r="A22" s="3">
        <v>870870</v>
      </c>
      <c r="B22" s="11">
        <v>829.60679100000004</v>
      </c>
      <c r="C22" s="11">
        <v>784.21402399999999</v>
      </c>
      <c r="D22" s="11">
        <v>848.28337099999999</v>
      </c>
      <c r="E22" s="11">
        <v>963.064843</v>
      </c>
      <c r="F22" s="11">
        <v>1101.1451300000001</v>
      </c>
      <c r="G22" s="11">
        <v>1310.691967</v>
      </c>
      <c r="H22" s="11">
        <v>1226.8278539999999</v>
      </c>
      <c r="I22" s="11">
        <v>1493.672777</v>
      </c>
      <c r="J22" s="11">
        <v>1778.1616489999999</v>
      </c>
      <c r="K22" s="11">
        <v>2029.2813739999999</v>
      </c>
      <c r="L22" s="11">
        <v>2296.5379549999998</v>
      </c>
      <c r="M22" s="11">
        <v>2588.4766599999998</v>
      </c>
      <c r="N22" s="11">
        <v>2803.5124949999999</v>
      </c>
      <c r="O22" s="43">
        <v>2337.6443079999999</v>
      </c>
      <c r="P22" s="11">
        <v>1669.1262549999999</v>
      </c>
      <c r="Q22" s="11">
        <v>2393.262287</v>
      </c>
      <c r="R22" s="11">
        <v>2825.9470249999999</v>
      </c>
      <c r="S22" s="11">
        <v>3252.4954240000002</v>
      </c>
      <c r="T22" s="11">
        <v>3295.202342</v>
      </c>
      <c r="U22" s="11">
        <v>3704.906121</v>
      </c>
      <c r="V22" s="11">
        <v>4135.4977600000002</v>
      </c>
      <c r="W22" s="11">
        <v>4027.2256750000001</v>
      </c>
      <c r="X22" s="11">
        <v>4092.1119429999999</v>
      </c>
      <c r="Y22" s="11">
        <v>4482.7875249999997</v>
      </c>
      <c r="Z22" s="11">
        <v>3953.5457609999999</v>
      </c>
      <c r="AA22" s="11">
        <v>3503.8331600000001</v>
      </c>
      <c r="AB22" s="11">
        <v>4593.5403429999997</v>
      </c>
      <c r="AC22" s="11">
        <v>5102.4204309999996</v>
      </c>
      <c r="AD22" s="11">
        <f t="shared" si="0"/>
        <v>73423.023250000013</v>
      </c>
    </row>
    <row r="23" spans="1:30">
      <c r="A23" s="3">
        <v>851220</v>
      </c>
      <c r="B23" s="11">
        <v>368.739464</v>
      </c>
      <c r="C23" s="11">
        <v>377.79832099999999</v>
      </c>
      <c r="D23" s="11">
        <v>446.01043900000002</v>
      </c>
      <c r="E23" s="11">
        <v>518.76169200000004</v>
      </c>
      <c r="F23" s="11">
        <v>603.32921099999999</v>
      </c>
      <c r="G23" s="11">
        <v>670.66606300000001</v>
      </c>
      <c r="H23" s="11">
        <v>665.30345899999998</v>
      </c>
      <c r="I23" s="11">
        <v>872.20285200000001</v>
      </c>
      <c r="J23" s="11">
        <v>982.42208100000005</v>
      </c>
      <c r="K23" s="11">
        <v>1158.440822</v>
      </c>
      <c r="L23" s="11">
        <v>1237.5144660000001</v>
      </c>
      <c r="M23" s="11">
        <v>1274.81141</v>
      </c>
      <c r="N23" s="11">
        <v>1477.9816940000001</v>
      </c>
      <c r="O23" s="43">
        <v>1324.2559900000001</v>
      </c>
      <c r="P23" s="11">
        <v>1015.02761</v>
      </c>
      <c r="Q23" s="11">
        <v>1488.5272170000001</v>
      </c>
      <c r="R23" s="11">
        <v>1845.8208709999999</v>
      </c>
      <c r="S23" s="11">
        <v>2150.9537869999999</v>
      </c>
      <c r="T23" s="11">
        <v>2524.3231350000001</v>
      </c>
      <c r="U23" s="11">
        <v>3004.2897119999998</v>
      </c>
      <c r="V23" s="11">
        <v>3203.7114539999998</v>
      </c>
      <c r="W23" s="11">
        <v>3411.1228839999999</v>
      </c>
      <c r="X23" s="11">
        <v>3543.2582619999998</v>
      </c>
      <c r="Y23" s="11">
        <v>3996.5543469999998</v>
      </c>
      <c r="Z23" s="11">
        <v>3982.0334549999998</v>
      </c>
      <c r="AA23" s="11">
        <v>3658.106871</v>
      </c>
      <c r="AB23" s="11">
        <v>4344.5148200000003</v>
      </c>
      <c r="AC23" s="11">
        <v>4832.1944999999996</v>
      </c>
      <c r="AD23" s="11">
        <f t="shared" si="0"/>
        <v>54978.676888999995</v>
      </c>
    </row>
    <row r="24" spans="1:30">
      <c r="A24" s="3">
        <v>870894</v>
      </c>
      <c r="B24" s="11">
        <v>383.42924900000003</v>
      </c>
      <c r="C24" s="11">
        <v>361.597712</v>
      </c>
      <c r="D24" s="11">
        <v>322.11162300000001</v>
      </c>
      <c r="E24" s="11">
        <v>353.20696800000002</v>
      </c>
      <c r="F24" s="11">
        <v>424.23937899999999</v>
      </c>
      <c r="G24" s="11">
        <v>414.589743</v>
      </c>
      <c r="H24" s="11">
        <v>399.115949</v>
      </c>
      <c r="I24" s="11">
        <v>498.10748899999999</v>
      </c>
      <c r="J24" s="11">
        <v>539.28549999999996</v>
      </c>
      <c r="K24" s="11">
        <v>694.72526300000004</v>
      </c>
      <c r="L24" s="11">
        <v>733.78405999999995</v>
      </c>
      <c r="M24" s="11">
        <v>804.73658699999999</v>
      </c>
      <c r="N24" s="11">
        <v>2068.2668250000002</v>
      </c>
      <c r="O24" s="43">
        <v>1911.0440860000001</v>
      </c>
      <c r="P24" s="11">
        <v>1522.8617159999999</v>
      </c>
      <c r="Q24" s="11">
        <v>2271.6961270000002</v>
      </c>
      <c r="R24" s="11">
        <v>2805.1922450000002</v>
      </c>
      <c r="S24" s="11">
        <v>3396.7679079999998</v>
      </c>
      <c r="T24" s="11">
        <v>3714.3566879999998</v>
      </c>
      <c r="U24" s="11">
        <v>4197.0069510000003</v>
      </c>
      <c r="V24" s="11">
        <v>4567.4588009999998</v>
      </c>
      <c r="W24" s="11">
        <v>4500.2986369999999</v>
      </c>
      <c r="X24" s="11">
        <v>4391.2864149999996</v>
      </c>
      <c r="Y24" s="11">
        <v>4546.5509350000002</v>
      </c>
      <c r="Z24" s="11">
        <v>4427.9604479999998</v>
      </c>
      <c r="AA24" s="11">
        <v>3688.077213</v>
      </c>
      <c r="AB24" s="11">
        <v>4141.9848869999996</v>
      </c>
      <c r="AC24" s="11">
        <v>4452.0848770000002</v>
      </c>
      <c r="AD24" s="11">
        <f t="shared" si="0"/>
        <v>62531.824280999994</v>
      </c>
    </row>
    <row r="25" spans="1:30">
      <c r="A25" s="3">
        <v>840999</v>
      </c>
      <c r="B25" s="11">
        <v>871.00149199999998</v>
      </c>
      <c r="C25" s="11">
        <v>872.42508699999996</v>
      </c>
      <c r="D25" s="11">
        <v>910.061913</v>
      </c>
      <c r="E25" s="11">
        <v>1031.0736199999999</v>
      </c>
      <c r="F25" s="11">
        <v>1146.923902</v>
      </c>
      <c r="G25" s="11">
        <v>1191.2643399999999</v>
      </c>
      <c r="H25" s="11">
        <v>1034.8067920000001</v>
      </c>
      <c r="I25" s="11">
        <v>1120.988257</v>
      </c>
      <c r="J25" s="11">
        <v>1357.4562619999999</v>
      </c>
      <c r="K25" s="11">
        <v>1872.1689710000001</v>
      </c>
      <c r="L25" s="11">
        <v>2267.0519939999999</v>
      </c>
      <c r="M25" s="11">
        <v>2604.5021999999999</v>
      </c>
      <c r="N25" s="11">
        <v>2433.2722429999999</v>
      </c>
      <c r="O25" s="43">
        <v>2713.0435779999998</v>
      </c>
      <c r="P25" s="11">
        <v>1759.373337</v>
      </c>
      <c r="Q25" s="11">
        <v>2502.133996</v>
      </c>
      <c r="R25" s="11">
        <v>3544.9118319999998</v>
      </c>
      <c r="S25" s="11">
        <v>3456.9961659999999</v>
      </c>
      <c r="T25" s="11">
        <v>2978.879007</v>
      </c>
      <c r="U25" s="11">
        <v>3300.702272</v>
      </c>
      <c r="V25" s="11">
        <v>3210.9761939999999</v>
      </c>
      <c r="W25" s="11">
        <v>2412.979421</v>
      </c>
      <c r="X25" s="11">
        <v>2752.8538560000002</v>
      </c>
      <c r="Y25" s="11">
        <v>3304.725723</v>
      </c>
      <c r="Z25" s="11">
        <v>3254.433399</v>
      </c>
      <c r="AA25" s="11">
        <v>2418.7097690000001</v>
      </c>
      <c r="AB25" s="11">
        <v>3412.753913</v>
      </c>
      <c r="AC25" s="11">
        <v>4032.5103279999998</v>
      </c>
      <c r="AD25" s="11">
        <f t="shared" si="0"/>
        <v>63768.979864000008</v>
      </c>
    </row>
    <row r="26" spans="1:30">
      <c r="A26" s="3">
        <v>841391</v>
      </c>
      <c r="B26" s="11">
        <v>711.18028800000002</v>
      </c>
      <c r="C26" s="11">
        <v>748.81915000000004</v>
      </c>
      <c r="D26" s="11">
        <v>805.26766199999997</v>
      </c>
      <c r="E26" s="11">
        <v>840.806149</v>
      </c>
      <c r="F26" s="11">
        <v>732.50577999999996</v>
      </c>
      <c r="G26" s="11">
        <v>869.75934400000006</v>
      </c>
      <c r="H26" s="11">
        <v>845.34508700000004</v>
      </c>
      <c r="I26" s="11">
        <v>906.08899299999996</v>
      </c>
      <c r="J26" s="11">
        <v>1023.961846</v>
      </c>
      <c r="K26" s="11">
        <v>1274.953861</v>
      </c>
      <c r="L26" s="11">
        <v>1516.530683</v>
      </c>
      <c r="M26" s="11">
        <v>1735.2358529999999</v>
      </c>
      <c r="N26" s="11">
        <v>1927.815981</v>
      </c>
      <c r="O26" s="43">
        <v>2089.5170870000002</v>
      </c>
      <c r="P26" s="11">
        <v>1453.3969790000001</v>
      </c>
      <c r="Q26" s="11">
        <v>1933.097317</v>
      </c>
      <c r="R26" s="11">
        <v>2567.7054210000001</v>
      </c>
      <c r="S26" s="11">
        <v>2863.5649429999999</v>
      </c>
      <c r="T26" s="11">
        <v>2835.8033970000001</v>
      </c>
      <c r="U26" s="11">
        <v>3282.2230039999999</v>
      </c>
      <c r="V26" s="11">
        <v>2830.7503179999999</v>
      </c>
      <c r="W26" s="11">
        <v>2424.8102009999998</v>
      </c>
      <c r="X26" s="11">
        <v>2852.2072710000002</v>
      </c>
      <c r="Y26" s="11">
        <v>3330.4163349999999</v>
      </c>
      <c r="Z26" s="11">
        <v>2913.69535</v>
      </c>
      <c r="AA26" s="11">
        <v>2343.5726610000002</v>
      </c>
      <c r="AB26" s="11">
        <v>2906.7016880000001</v>
      </c>
      <c r="AC26" s="11">
        <v>3535.6037179999998</v>
      </c>
      <c r="AD26" s="11">
        <f t="shared" si="0"/>
        <v>54101.336367000004</v>
      </c>
    </row>
    <row r="27" spans="1:30">
      <c r="A27" s="3">
        <v>841459</v>
      </c>
      <c r="B27" s="11">
        <v>399.798699</v>
      </c>
      <c r="C27" s="11">
        <v>437.82335599999999</v>
      </c>
      <c r="D27" s="11">
        <v>462.85504400000002</v>
      </c>
      <c r="E27" s="11">
        <v>479.08428900000001</v>
      </c>
      <c r="F27" s="11">
        <v>579.51772900000003</v>
      </c>
      <c r="G27" s="11">
        <v>750.73328500000002</v>
      </c>
      <c r="H27" s="11">
        <v>675.15036199999997</v>
      </c>
      <c r="I27" s="11">
        <v>686.12776499999995</v>
      </c>
      <c r="J27" s="11">
        <v>664.382024</v>
      </c>
      <c r="K27" s="11">
        <v>828.23850900000002</v>
      </c>
      <c r="L27" s="11">
        <v>859.37812699999995</v>
      </c>
      <c r="M27" s="11">
        <v>929.21200499999998</v>
      </c>
      <c r="N27" s="11">
        <v>954.56167500000004</v>
      </c>
      <c r="O27" s="43">
        <v>980.44989399999997</v>
      </c>
      <c r="P27" s="11">
        <v>775.27862800000003</v>
      </c>
      <c r="Q27" s="11">
        <v>1054.220186</v>
      </c>
      <c r="R27" s="11">
        <v>1270.5923290000001</v>
      </c>
      <c r="S27" s="11">
        <v>1301.1971659999999</v>
      </c>
      <c r="T27" s="11">
        <v>1370.6946029999999</v>
      </c>
      <c r="U27" s="11">
        <v>1561.801391</v>
      </c>
      <c r="V27" s="11">
        <v>1685.0823969999999</v>
      </c>
      <c r="W27" s="11">
        <v>1720.1532569999999</v>
      </c>
      <c r="X27" s="11">
        <v>1932.390584</v>
      </c>
      <c r="Y27" s="11">
        <v>2207.1177969999999</v>
      </c>
      <c r="Z27" s="11">
        <v>2189.748208</v>
      </c>
      <c r="AA27" s="11">
        <v>2106.6997540000002</v>
      </c>
      <c r="AB27" s="11">
        <v>2624.361394</v>
      </c>
      <c r="AC27" s="11">
        <v>3136.9994409999999</v>
      </c>
      <c r="AD27" s="11">
        <f t="shared" si="0"/>
        <v>34623.649898000003</v>
      </c>
    </row>
    <row r="28" spans="1:30">
      <c r="A28" s="3">
        <v>840820</v>
      </c>
      <c r="B28" s="11">
        <v>228.357034</v>
      </c>
      <c r="C28" s="11">
        <v>195.50663599999999</v>
      </c>
      <c r="D28" s="11">
        <v>209.41628399999999</v>
      </c>
      <c r="E28" s="11">
        <v>353.886866</v>
      </c>
      <c r="F28" s="11">
        <v>312.65446300000002</v>
      </c>
      <c r="G28" s="11">
        <v>346.22957200000002</v>
      </c>
      <c r="H28" s="11">
        <v>287.12417299999998</v>
      </c>
      <c r="I28" s="11">
        <v>521.48583699999995</v>
      </c>
      <c r="J28" s="11">
        <v>879.44933800000001</v>
      </c>
      <c r="K28" s="11">
        <v>1000.874716</v>
      </c>
      <c r="L28" s="11">
        <v>1457.5067939999999</v>
      </c>
      <c r="M28" s="11">
        <v>1992.687979</v>
      </c>
      <c r="N28" s="11">
        <v>1706.4314240000001</v>
      </c>
      <c r="O28" s="43">
        <v>1422.924436</v>
      </c>
      <c r="P28" s="11">
        <v>566.302998</v>
      </c>
      <c r="Q28" s="11">
        <v>1812.631987</v>
      </c>
      <c r="R28" s="11">
        <v>2376.7707730000002</v>
      </c>
      <c r="S28" s="11">
        <v>2612.5002989999998</v>
      </c>
      <c r="T28" s="11">
        <v>2879.2126050000002</v>
      </c>
      <c r="U28" s="11">
        <v>3480.8957129999999</v>
      </c>
      <c r="V28" s="11">
        <v>3447.9338769999999</v>
      </c>
      <c r="W28" s="11">
        <v>3156.378526</v>
      </c>
      <c r="X28" s="11">
        <v>3256.4644050000002</v>
      </c>
      <c r="Y28" s="11">
        <v>3369.737455</v>
      </c>
      <c r="Z28" s="11">
        <v>3196.6181790000001</v>
      </c>
      <c r="AA28" s="11">
        <v>2591.7880839999998</v>
      </c>
      <c r="AB28" s="11">
        <v>3142.3043720000001</v>
      </c>
      <c r="AC28" s="11">
        <v>2937.8638120000001</v>
      </c>
      <c r="AD28" s="11">
        <f t="shared" si="0"/>
        <v>49741.938637000007</v>
      </c>
    </row>
    <row r="29" spans="1:30">
      <c r="A29" s="3">
        <v>853690</v>
      </c>
      <c r="B29" s="11">
        <v>1053.235124</v>
      </c>
      <c r="C29" s="11">
        <v>987.22822599999995</v>
      </c>
      <c r="D29" s="11">
        <v>1004.64971</v>
      </c>
      <c r="E29" s="11">
        <v>907.11394800000005</v>
      </c>
      <c r="F29" s="11">
        <v>945.53830400000004</v>
      </c>
      <c r="G29" s="11">
        <v>1128.9653929999999</v>
      </c>
      <c r="H29" s="11">
        <v>861.54036299999996</v>
      </c>
      <c r="I29" s="11">
        <v>691.41594099999998</v>
      </c>
      <c r="J29" s="11">
        <v>785.27838099999997</v>
      </c>
      <c r="K29" s="11">
        <v>948.14628500000003</v>
      </c>
      <c r="L29" s="11">
        <v>1064.658428</v>
      </c>
      <c r="M29" s="11">
        <v>1175.8742789999999</v>
      </c>
      <c r="N29" s="11">
        <v>1353.62727</v>
      </c>
      <c r="O29" s="43">
        <v>1451.559366</v>
      </c>
      <c r="P29" s="11">
        <v>1059.3810060000001</v>
      </c>
      <c r="Q29" s="11">
        <v>1425.233082</v>
      </c>
      <c r="R29" s="11">
        <v>1590.9508490000001</v>
      </c>
      <c r="S29" s="11">
        <v>1631.6696059999999</v>
      </c>
      <c r="T29" s="11">
        <v>1675.8667640000001</v>
      </c>
      <c r="U29" s="11">
        <v>1660.5431490000001</v>
      </c>
      <c r="V29" s="11">
        <v>1630.9724470000001</v>
      </c>
      <c r="W29" s="11">
        <v>1630.90488</v>
      </c>
      <c r="X29" s="11">
        <v>1708.883597</v>
      </c>
      <c r="Y29" s="11">
        <v>1915.6231009999999</v>
      </c>
      <c r="Z29" s="11">
        <v>1929.4507779999999</v>
      </c>
      <c r="AA29" s="11">
        <v>1776.8568969999999</v>
      </c>
      <c r="AB29" s="11">
        <v>2355.3147880000001</v>
      </c>
      <c r="AC29" s="11">
        <v>2918.1916329999999</v>
      </c>
      <c r="AD29" s="11">
        <f t="shared" si="0"/>
        <v>39268.673595000007</v>
      </c>
    </row>
    <row r="30" spans="1:30">
      <c r="A30" s="3">
        <v>841330</v>
      </c>
      <c r="B30" s="11">
        <v>559.61893899999995</v>
      </c>
      <c r="C30" s="11">
        <v>536.07053699999994</v>
      </c>
      <c r="D30" s="11">
        <v>583.64119800000003</v>
      </c>
      <c r="E30" s="11">
        <v>610.71852699999999</v>
      </c>
      <c r="F30" s="11">
        <v>694.66743199999996</v>
      </c>
      <c r="G30" s="11">
        <v>726.36186799999996</v>
      </c>
      <c r="H30" s="11">
        <v>672.56824200000005</v>
      </c>
      <c r="I30" s="11">
        <v>771.57492300000001</v>
      </c>
      <c r="J30" s="11">
        <v>870.280801</v>
      </c>
      <c r="K30" s="11">
        <v>994.79174799999998</v>
      </c>
      <c r="L30" s="11">
        <v>1096.4942430000001</v>
      </c>
      <c r="M30" s="11">
        <v>1256.1059230000001</v>
      </c>
      <c r="N30" s="11">
        <v>1507.4796759999999</v>
      </c>
      <c r="O30" s="43">
        <v>1441.9466660000001</v>
      </c>
      <c r="P30" s="11">
        <v>1164.4702119999999</v>
      </c>
      <c r="Q30" s="11">
        <v>1715.5455730000001</v>
      </c>
      <c r="R30" s="11">
        <v>2172.1434629999999</v>
      </c>
      <c r="S30" s="11">
        <v>2240.7675279999999</v>
      </c>
      <c r="T30" s="11">
        <v>2230.7621559999998</v>
      </c>
      <c r="U30" s="11">
        <v>2499.7396939999999</v>
      </c>
      <c r="V30" s="11">
        <v>2525.766877</v>
      </c>
      <c r="W30" s="11">
        <v>2362.6280969999998</v>
      </c>
      <c r="X30" s="11">
        <v>2464.1068890000001</v>
      </c>
      <c r="Y30" s="11">
        <v>2678.1081819999999</v>
      </c>
      <c r="Z30" s="11">
        <v>2547.4355569999998</v>
      </c>
      <c r="AA30" s="11">
        <v>2170.6883320000002</v>
      </c>
      <c r="AB30" s="11">
        <v>2662.6429269999999</v>
      </c>
      <c r="AC30" s="11">
        <v>2867.9472059999998</v>
      </c>
      <c r="AD30" s="11">
        <f t="shared" si="0"/>
        <v>44625.073415999992</v>
      </c>
    </row>
    <row r="31" spans="1:30">
      <c r="A31" s="3">
        <v>841430</v>
      </c>
      <c r="B31" s="11">
        <v>742.76069099999995</v>
      </c>
      <c r="C31" s="11">
        <v>695.19120999999996</v>
      </c>
      <c r="D31" s="11">
        <v>607.85599999999999</v>
      </c>
      <c r="E31" s="11">
        <v>776.67375000000004</v>
      </c>
      <c r="F31" s="11">
        <v>834.61059599999999</v>
      </c>
      <c r="G31" s="11">
        <v>980.10679700000003</v>
      </c>
      <c r="H31" s="11">
        <v>995.31221100000005</v>
      </c>
      <c r="I31" s="11">
        <v>1172.1975660000001</v>
      </c>
      <c r="J31" s="11">
        <v>1224.0125459999999</v>
      </c>
      <c r="K31" s="11">
        <v>1301.203315</v>
      </c>
      <c r="L31" s="11">
        <v>1486.951996</v>
      </c>
      <c r="M31" s="11">
        <v>1509.1356209999999</v>
      </c>
      <c r="N31" s="11">
        <v>1576.7614860000001</v>
      </c>
      <c r="O31" s="43">
        <v>1337.4178870000001</v>
      </c>
      <c r="P31" s="11">
        <v>1035.351038</v>
      </c>
      <c r="Q31" s="11">
        <v>1413.728083</v>
      </c>
      <c r="R31" s="11">
        <v>1632.2251839999999</v>
      </c>
      <c r="S31" s="11">
        <v>1783.64807</v>
      </c>
      <c r="T31" s="11">
        <v>1915.7292279999999</v>
      </c>
      <c r="U31" s="11">
        <v>1953.5946839999999</v>
      </c>
      <c r="V31" s="11">
        <v>2090.025991</v>
      </c>
      <c r="W31" s="11">
        <v>2083.864787</v>
      </c>
      <c r="X31" s="11">
        <v>2141.9156539999999</v>
      </c>
      <c r="Y31" s="11">
        <v>2118.7683969999998</v>
      </c>
      <c r="Z31" s="11">
        <v>2214.8964769999998</v>
      </c>
      <c r="AA31" s="11">
        <v>1899.2843</v>
      </c>
      <c r="AB31" s="11">
        <v>2364.0239609999999</v>
      </c>
      <c r="AC31" s="11">
        <v>2822.314249</v>
      </c>
      <c r="AD31" s="11">
        <f t="shared" si="0"/>
        <v>42709.561774999995</v>
      </c>
    </row>
    <row r="32" spans="1:30">
      <c r="A32" s="3">
        <v>842139</v>
      </c>
      <c r="B32" s="11">
        <v>557.46080400000005</v>
      </c>
      <c r="C32" s="11">
        <v>518.44278299999996</v>
      </c>
      <c r="D32" s="11">
        <v>415.15984700000001</v>
      </c>
      <c r="E32" s="11">
        <v>459.446664</v>
      </c>
      <c r="F32" s="11">
        <v>530.77307699999994</v>
      </c>
      <c r="G32" s="11">
        <v>619.39120600000001</v>
      </c>
      <c r="H32" s="11">
        <v>776.19727599999999</v>
      </c>
      <c r="I32" s="11">
        <v>837.13645599999995</v>
      </c>
      <c r="J32" s="11">
        <v>1049.4696799999999</v>
      </c>
      <c r="K32" s="11">
        <v>1075.5302059999999</v>
      </c>
      <c r="L32" s="11">
        <v>1237.7293070000001</v>
      </c>
      <c r="M32" s="11">
        <v>1651.9096549999999</v>
      </c>
      <c r="N32" s="11">
        <v>2340.2325070000002</v>
      </c>
      <c r="O32" s="43">
        <v>2542.311185</v>
      </c>
      <c r="P32" s="11">
        <v>1472.5992650000001</v>
      </c>
      <c r="Q32" s="11">
        <v>1923.2642020000001</v>
      </c>
      <c r="R32" s="11">
        <v>2414.533336</v>
      </c>
      <c r="S32" s="11">
        <v>2510.5180340000002</v>
      </c>
      <c r="T32" s="11">
        <v>2556.4633760000002</v>
      </c>
      <c r="U32" s="11">
        <v>2918.2833049999999</v>
      </c>
      <c r="V32" s="11">
        <v>2940.4253189999999</v>
      </c>
      <c r="W32" s="11">
        <v>2813.958623</v>
      </c>
      <c r="X32" s="11">
        <v>2961.7995679999999</v>
      </c>
      <c r="Y32" s="11">
        <v>3346.5630120000001</v>
      </c>
      <c r="Z32" s="11">
        <v>3521.1504</v>
      </c>
      <c r="AA32" s="11">
        <v>4386.3285169999999</v>
      </c>
      <c r="AB32" s="11">
        <v>5673.1340879999998</v>
      </c>
      <c r="AC32" s="11">
        <v>2600.0166559999998</v>
      </c>
      <c r="AD32" s="11">
        <f t="shared" si="0"/>
        <v>56650.228353999999</v>
      </c>
    </row>
    <row r="33" spans="1:30">
      <c r="A33" s="3" t="s">
        <v>29</v>
      </c>
      <c r="B33" s="11">
        <f>SUM(B8:B32)</f>
        <v>35696.812933000001</v>
      </c>
      <c r="C33" s="11">
        <f t="shared" ref="C33:AC33" si="1">SUM(C8:C32)</f>
        <v>37258.447881999993</v>
      </c>
      <c r="D33" s="11">
        <f t="shared" si="1"/>
        <v>38504.905228999989</v>
      </c>
      <c r="E33" s="11">
        <f t="shared" si="1"/>
        <v>41277.581456999993</v>
      </c>
      <c r="F33" s="11">
        <f t="shared" si="1"/>
        <v>46840.05069299999</v>
      </c>
      <c r="G33" s="11">
        <f t="shared" si="1"/>
        <v>51272.003020999982</v>
      </c>
      <c r="H33" s="11">
        <f t="shared" si="1"/>
        <v>47377.826579000008</v>
      </c>
      <c r="I33" s="11">
        <f t="shared" si="1"/>
        <v>52360.018221999992</v>
      </c>
      <c r="J33" s="11">
        <f t="shared" si="1"/>
        <v>56844.672182999981</v>
      </c>
      <c r="K33" s="11">
        <f t="shared" si="1"/>
        <v>64669.886999000002</v>
      </c>
      <c r="L33" s="11">
        <f t="shared" si="1"/>
        <v>71947.447517999986</v>
      </c>
      <c r="M33" s="11">
        <f t="shared" si="1"/>
        <v>75411.672774999985</v>
      </c>
      <c r="N33" s="11">
        <f t="shared" si="1"/>
        <v>83083.682867999989</v>
      </c>
      <c r="O33" s="11">
        <f t="shared" si="1"/>
        <v>77046.725049000015</v>
      </c>
      <c r="P33" s="11">
        <f t="shared" si="1"/>
        <v>55177.545121999996</v>
      </c>
      <c r="Q33" s="11">
        <f t="shared" si="1"/>
        <v>79147.07418700002</v>
      </c>
      <c r="R33" s="11">
        <f t="shared" si="1"/>
        <v>95657.454782000001</v>
      </c>
      <c r="S33" s="11">
        <f t="shared" si="1"/>
        <v>109250.30972599999</v>
      </c>
      <c r="T33" s="11">
        <f t="shared" si="1"/>
        <v>111694.95126599997</v>
      </c>
      <c r="U33" s="11">
        <f t="shared" si="1"/>
        <v>123152.51732500001</v>
      </c>
      <c r="V33" s="11">
        <f t="shared" si="1"/>
        <v>125585.45126300004</v>
      </c>
      <c r="W33" s="11">
        <f t="shared" si="1"/>
        <v>123123.71115499998</v>
      </c>
      <c r="X33" s="11">
        <f t="shared" si="1"/>
        <v>125734.48430999999</v>
      </c>
      <c r="Y33" s="11">
        <f t="shared" si="1"/>
        <v>136677.44293800002</v>
      </c>
      <c r="Z33" s="11">
        <f t="shared" si="1"/>
        <v>134968.89896700002</v>
      </c>
      <c r="AA33" s="11">
        <f t="shared" si="1"/>
        <v>119883.649903</v>
      </c>
      <c r="AB33" s="11">
        <f t="shared" si="1"/>
        <v>150503.45472099999</v>
      </c>
      <c r="AC33" s="11">
        <f t="shared" si="1"/>
        <v>176201.490766</v>
      </c>
      <c r="AD33" s="11">
        <f t="shared" si="0"/>
        <v>2446350.1698389999</v>
      </c>
    </row>
    <row r="34" spans="1:30">
      <c r="A34" s="3" t="s">
        <v>30</v>
      </c>
      <c r="B34" s="11">
        <f>B35-B33</f>
        <v>98546.591510000027</v>
      </c>
      <c r="C34" s="11">
        <f t="shared" ref="C34:AC34" si="2">C35-C33</f>
        <v>100272.32712300001</v>
      </c>
      <c r="D34" s="11">
        <f t="shared" si="2"/>
        <v>110385.09777000002</v>
      </c>
      <c r="E34" s="11">
        <f t="shared" si="2"/>
        <v>118284.871587</v>
      </c>
      <c r="F34" s="11">
        <f t="shared" si="2"/>
        <v>144702.11257899998</v>
      </c>
      <c r="G34" s="11">
        <f t="shared" si="2"/>
        <v>162753.60485999999</v>
      </c>
      <c r="H34" s="11">
        <f t="shared" si="2"/>
        <v>161742.56480600001</v>
      </c>
      <c r="I34" s="11">
        <f t="shared" si="2"/>
        <v>172136.27211000002</v>
      </c>
      <c r="J34" s="11">
        <f t="shared" si="2"/>
        <v>176689.47686600001</v>
      </c>
      <c r="K34" s="11">
        <f t="shared" si="2"/>
        <v>194264.071279</v>
      </c>
      <c r="L34" s="11">
        <f t="shared" si="2"/>
        <v>203374.28640699998</v>
      </c>
      <c r="M34" s="11">
        <f t="shared" si="2"/>
        <v>220744.61115699995</v>
      </c>
      <c r="N34" s="11">
        <f t="shared" si="2"/>
        <v>220402.22162599995</v>
      </c>
      <c r="O34" s="11">
        <f t="shared" si="2"/>
        <v>204632.37179599993</v>
      </c>
      <c r="P34" s="11">
        <f t="shared" si="2"/>
        <v>151219.64554400003</v>
      </c>
      <c r="Q34" s="11">
        <f t="shared" si="2"/>
        <v>202691.99238700003</v>
      </c>
      <c r="R34" s="11">
        <f t="shared" si="2"/>
        <v>223886.17056900001</v>
      </c>
      <c r="S34" s="11">
        <f t="shared" si="2"/>
        <v>257272.68938200001</v>
      </c>
      <c r="T34" s="11">
        <f t="shared" si="2"/>
        <v>272777.067079</v>
      </c>
      <c r="U34" s="11">
        <f t="shared" si="2"/>
        <v>286909.16636199981</v>
      </c>
      <c r="V34" s="11">
        <f t="shared" si="2"/>
        <v>303128.33222700004</v>
      </c>
      <c r="W34" s="11">
        <f t="shared" si="2"/>
        <v>302808.46168899996</v>
      </c>
      <c r="X34" s="11">
        <f t="shared" si="2"/>
        <v>308673.2827920001</v>
      </c>
      <c r="Y34" s="11">
        <f t="shared" si="2"/>
        <v>309228.45162299997</v>
      </c>
      <c r="Z34" s="11">
        <f t="shared" si="2"/>
        <v>311090.63987499994</v>
      </c>
      <c r="AA34" s="11">
        <f t="shared" si="2"/>
        <v>253639.50603599998</v>
      </c>
      <c r="AB34" s="11">
        <f t="shared" si="2"/>
        <v>275144.4131810001</v>
      </c>
      <c r="AC34" s="11">
        <f t="shared" si="2"/>
        <v>220056.71101799997</v>
      </c>
      <c r="AD34" s="11">
        <f t="shared" si="0"/>
        <v>5967457.0112399999</v>
      </c>
    </row>
    <row r="35" spans="1:30">
      <c r="A35" s="94" t="s">
        <v>194</v>
      </c>
      <c r="B35" s="11">
        <v>134243.40444300004</v>
      </c>
      <c r="C35" s="11">
        <v>137530.775005</v>
      </c>
      <c r="D35" s="11">
        <v>148890.00299900002</v>
      </c>
      <c r="E35" s="11">
        <v>159562.45304399999</v>
      </c>
      <c r="F35" s="11">
        <v>191542.16327199998</v>
      </c>
      <c r="G35" s="11">
        <v>214025.60788099997</v>
      </c>
      <c r="H35" s="11">
        <v>209120.39138500002</v>
      </c>
      <c r="I35" s="11">
        <v>224496.290332</v>
      </c>
      <c r="J35" s="11">
        <v>233534.149049</v>
      </c>
      <c r="K35" s="11">
        <v>258933.95827800001</v>
      </c>
      <c r="L35" s="11">
        <v>275321.73392499995</v>
      </c>
      <c r="M35" s="11">
        <v>296156.28393199993</v>
      </c>
      <c r="N35" s="11">
        <v>303485.90449399996</v>
      </c>
      <c r="O35" s="43">
        <v>281679.09684499993</v>
      </c>
      <c r="P35" s="11">
        <v>206397.19066600001</v>
      </c>
      <c r="Q35" s="11">
        <v>281839.06657400005</v>
      </c>
      <c r="R35" s="11">
        <v>319543.625351</v>
      </c>
      <c r="S35" s="11">
        <v>366522.99910800002</v>
      </c>
      <c r="T35" s="11">
        <v>384472.01834499999</v>
      </c>
      <c r="U35" s="11">
        <v>410061.68368699984</v>
      </c>
      <c r="V35" s="11">
        <v>428713.78349000006</v>
      </c>
      <c r="W35" s="11">
        <v>425932.17284399993</v>
      </c>
      <c r="X35" s="11">
        <v>434407.76710200007</v>
      </c>
      <c r="Y35" s="11">
        <v>445905.89456099999</v>
      </c>
      <c r="Z35" s="11">
        <v>446059.53884199995</v>
      </c>
      <c r="AA35" s="11">
        <v>373523.15593899996</v>
      </c>
      <c r="AB35" s="11">
        <v>425647.86790200009</v>
      </c>
      <c r="AC35" s="11">
        <v>396258.20178399998</v>
      </c>
      <c r="AD35" s="11">
        <f t="shared" si="0"/>
        <v>8413807.1810790021</v>
      </c>
    </row>
    <row r="36" spans="1:30">
      <c r="A36" s="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>
      <c r="A37" s="3"/>
      <c r="B37" s="98" t="s">
        <v>25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:30">
      <c r="A38" s="3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0">
      <c r="A39" s="3">
        <v>870829</v>
      </c>
      <c r="B39" s="45">
        <f>B8/B$35*100</f>
        <v>2.3363195264700707</v>
      </c>
      <c r="C39" s="45">
        <f t="shared" ref="C39:AD48" si="3">C8/C$35*100</f>
        <v>2.7053292551174337</v>
      </c>
      <c r="D39" s="45">
        <f t="shared" si="3"/>
        <v>2.7181487853332782</v>
      </c>
      <c r="E39" s="45">
        <f t="shared" si="3"/>
        <v>2.6363480284675789</v>
      </c>
      <c r="F39" s="45">
        <f t="shared" si="3"/>
        <v>2.5782671024692947</v>
      </c>
      <c r="G39" s="45">
        <f t="shared" si="3"/>
        <v>2.6967150586060202</v>
      </c>
      <c r="H39" s="45">
        <f t="shared" si="3"/>
        <v>2.6480413915279262</v>
      </c>
      <c r="I39" s="45">
        <f t="shared" si="3"/>
        <v>2.8551904628449618</v>
      </c>
      <c r="J39" s="45">
        <f t="shared" si="3"/>
        <v>3.1001110828896143</v>
      </c>
      <c r="K39" s="45">
        <f t="shared" si="3"/>
        <v>2.9707344691889963</v>
      </c>
      <c r="L39" s="45">
        <f t="shared" si="3"/>
        <v>3.0964290139631054</v>
      </c>
      <c r="M39" s="45">
        <f t="shared" si="3"/>
        <v>2.9051073503392129</v>
      </c>
      <c r="N39" s="45">
        <f t="shared" si="3"/>
        <v>2.7208393769613282</v>
      </c>
      <c r="O39" s="45">
        <f t="shared" si="3"/>
        <v>2.4414753849428479</v>
      </c>
      <c r="P39" s="45">
        <f t="shared" si="3"/>
        <v>2.4199096779773996</v>
      </c>
      <c r="Q39" s="45">
        <f t="shared" si="3"/>
        <v>2.7287541406119153</v>
      </c>
      <c r="R39" s="45">
        <f t="shared" si="3"/>
        <v>2.7911036742489315</v>
      </c>
      <c r="S39" s="45">
        <f t="shared" si="3"/>
        <v>2.8979845624558411</v>
      </c>
      <c r="T39" s="45">
        <f t="shared" si="3"/>
        <v>2.9287311852941866</v>
      </c>
      <c r="U39" s="45">
        <f t="shared" si="3"/>
        <v>3.0764372963530175</v>
      </c>
      <c r="V39" s="45">
        <f t="shared" si="3"/>
        <v>3.184110769864811</v>
      </c>
      <c r="W39" s="45">
        <f t="shared" si="3"/>
        <v>3.2215341370856234</v>
      </c>
      <c r="X39" s="45">
        <f t="shared" si="3"/>
        <v>3.0255273425886879</v>
      </c>
      <c r="Y39" s="45">
        <f t="shared" si="3"/>
        <v>3.2479782522854119</v>
      </c>
      <c r="Z39" s="45">
        <f t="shared" si="3"/>
        <v>3.2056967034315575</v>
      </c>
      <c r="AA39" s="45">
        <f t="shared" si="3"/>
        <v>3.3352251435877478</v>
      </c>
      <c r="AB39" s="45">
        <f t="shared" si="3"/>
        <v>3.6605357131936396</v>
      </c>
      <c r="AC39" s="45">
        <f t="shared" si="3"/>
        <v>4.5260625499371478</v>
      </c>
      <c r="AD39" s="45">
        <f t="shared" si="3"/>
        <v>3.0466143766456857</v>
      </c>
    </row>
    <row r="40" spans="1:30">
      <c r="A40" s="3">
        <v>870899</v>
      </c>
      <c r="B40" s="45">
        <f t="shared" ref="B40:Q66" si="4">B9/B$35*100</f>
        <v>5.6096131763385646</v>
      </c>
      <c r="C40" s="45">
        <f t="shared" si="4"/>
        <v>5.5521795014405981</v>
      </c>
      <c r="D40" s="45">
        <f t="shared" si="4"/>
        <v>4.9605680268873424</v>
      </c>
      <c r="E40" s="45">
        <f t="shared" si="4"/>
        <v>4.591243976413331</v>
      </c>
      <c r="F40" s="45">
        <f t="shared" si="4"/>
        <v>4.4728488008323541</v>
      </c>
      <c r="G40" s="45">
        <f t="shared" si="4"/>
        <v>4.4652262010224586</v>
      </c>
      <c r="H40" s="45">
        <f t="shared" si="4"/>
        <v>4.3371679499690217</v>
      </c>
      <c r="I40" s="45">
        <f t="shared" si="4"/>
        <v>4.6133216315885548</v>
      </c>
      <c r="J40" s="45">
        <f t="shared" si="4"/>
        <v>4.9733078443971293</v>
      </c>
      <c r="K40" s="45">
        <f t="shared" si="4"/>
        <v>5.2570348680899714</v>
      </c>
      <c r="L40" s="45">
        <f t="shared" si="4"/>
        <v>5.5599450612823622</v>
      </c>
      <c r="M40" s="45">
        <f t="shared" si="4"/>
        <v>5.3335908971044645</v>
      </c>
      <c r="N40" s="45">
        <f t="shared" si="4"/>
        <v>3.6601487359092855</v>
      </c>
      <c r="O40" s="45">
        <f t="shared" si="4"/>
        <v>3.328713180005511</v>
      </c>
      <c r="P40" s="45">
        <f t="shared" si="4"/>
        <v>3.3594146488265162</v>
      </c>
      <c r="Q40" s="45">
        <f t="shared" si="4"/>
        <v>3.580944968943863</v>
      </c>
      <c r="R40" s="45">
        <f t="shared" si="3"/>
        <v>3.7242356266465748</v>
      </c>
      <c r="S40" s="45">
        <f t="shared" si="3"/>
        <v>3.6046563154709346</v>
      </c>
      <c r="T40" s="45">
        <f t="shared" si="3"/>
        <v>3.3018363790544214</v>
      </c>
      <c r="U40" s="45">
        <f t="shared" si="3"/>
        <v>3.3085004053574565</v>
      </c>
      <c r="V40" s="45">
        <f t="shared" si="3"/>
        <v>3.1738869054387155</v>
      </c>
      <c r="W40" s="45">
        <f t="shared" si="3"/>
        <v>3.1261589886699666</v>
      </c>
      <c r="X40" s="45">
        <f t="shared" si="3"/>
        <v>3.1196794024674808</v>
      </c>
      <c r="Y40" s="45">
        <f t="shared" si="3"/>
        <v>3.2323249662778974</v>
      </c>
      <c r="Z40" s="45">
        <f t="shared" si="3"/>
        <v>3.1770999110994955</v>
      </c>
      <c r="AA40" s="45">
        <f t="shared" si="3"/>
        <v>3.2511221596080073</v>
      </c>
      <c r="AB40" s="45">
        <f t="shared" si="3"/>
        <v>3.4529670357432414</v>
      </c>
      <c r="AC40" s="45">
        <f t="shared" si="3"/>
        <v>4.197889302507722</v>
      </c>
      <c r="AD40" s="45">
        <f t="shared" si="3"/>
        <v>3.8648197907870108</v>
      </c>
    </row>
    <row r="41" spans="1:30">
      <c r="A41" s="3">
        <v>850760</v>
      </c>
      <c r="B41" s="45">
        <f t="shared" si="4"/>
        <v>0</v>
      </c>
      <c r="C41" s="45">
        <f t="shared" si="3"/>
        <v>0</v>
      </c>
      <c r="D41" s="45">
        <f t="shared" si="3"/>
        <v>0</v>
      </c>
      <c r="E41" s="45">
        <f t="shared" si="3"/>
        <v>0</v>
      </c>
      <c r="F41" s="45">
        <f t="shared" si="3"/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5">
        <f t="shared" si="3"/>
        <v>0</v>
      </c>
      <c r="O41" s="45">
        <f t="shared" si="3"/>
        <v>0</v>
      </c>
      <c r="P41" s="45">
        <f t="shared" si="3"/>
        <v>0</v>
      </c>
      <c r="Q41" s="45">
        <f t="shared" si="3"/>
        <v>0</v>
      </c>
      <c r="R41" s="45">
        <f t="shared" si="3"/>
        <v>0</v>
      </c>
      <c r="S41" s="45">
        <f t="shared" si="3"/>
        <v>0.34878747830591378</v>
      </c>
      <c r="T41" s="45">
        <f t="shared" si="3"/>
        <v>0.43520814653890671</v>
      </c>
      <c r="U41" s="45">
        <f t="shared" si="3"/>
        <v>0.41231604591726495</v>
      </c>
      <c r="V41" s="45">
        <f t="shared" si="3"/>
        <v>0.39020356737352724</v>
      </c>
      <c r="W41" s="45">
        <f t="shared" si="3"/>
        <v>0.45826716516080063</v>
      </c>
      <c r="X41" s="45">
        <f t="shared" si="3"/>
        <v>0.58056404903272008</v>
      </c>
      <c r="Y41" s="45">
        <f t="shared" si="3"/>
        <v>0.70977799208416514</v>
      </c>
      <c r="Z41" s="45">
        <f t="shared" si="3"/>
        <v>0.81386747549992677</v>
      </c>
      <c r="AA41" s="45">
        <f t="shared" si="3"/>
        <v>1.2724905453455262</v>
      </c>
      <c r="AB41" s="45">
        <f t="shared" si="3"/>
        <v>1.8769999021443373</v>
      </c>
      <c r="AC41" s="45">
        <f t="shared" si="3"/>
        <v>3.4105886432520762</v>
      </c>
      <c r="AD41" s="45">
        <f t="shared" si="3"/>
        <v>0.5210677840537068</v>
      </c>
    </row>
    <row r="42" spans="1:30">
      <c r="A42" s="3">
        <v>854430</v>
      </c>
      <c r="B42" s="45">
        <f t="shared" si="4"/>
        <v>2.5764197409553615</v>
      </c>
      <c r="C42" s="45">
        <f t="shared" si="3"/>
        <v>2.7192347210026542</v>
      </c>
      <c r="D42" s="45">
        <f t="shared" si="3"/>
        <v>2.8799285698374248</v>
      </c>
      <c r="E42" s="45">
        <f t="shared" si="3"/>
        <v>2.7687825272915152</v>
      </c>
      <c r="F42" s="45">
        <f t="shared" si="3"/>
        <v>2.5470787285992724</v>
      </c>
      <c r="G42" s="45">
        <f t="shared" si="3"/>
        <v>2.4028257888931512</v>
      </c>
      <c r="H42" s="45">
        <f t="shared" si="3"/>
        <v>2.248646272540066</v>
      </c>
      <c r="I42" s="45">
        <f t="shared" si="3"/>
        <v>2.3681253766544756</v>
      </c>
      <c r="J42" s="45">
        <f t="shared" si="3"/>
        <v>2.2624425530552288</v>
      </c>
      <c r="K42" s="45">
        <f t="shared" si="3"/>
        <v>2.1064800693866448</v>
      </c>
      <c r="L42" s="45">
        <f t="shared" si="3"/>
        <v>2.1055564427685787</v>
      </c>
      <c r="M42" s="45">
        <f t="shared" si="3"/>
        <v>2.0414801680818657</v>
      </c>
      <c r="N42" s="45">
        <f t="shared" si="3"/>
        <v>2.1631623399266604</v>
      </c>
      <c r="O42" s="45">
        <f t="shared" si="3"/>
        <v>1.968949571736192</v>
      </c>
      <c r="P42" s="45">
        <f t="shared" si="3"/>
        <v>1.9043866509601146</v>
      </c>
      <c r="Q42" s="45">
        <f t="shared" si="3"/>
        <v>2.0927281880034827</v>
      </c>
      <c r="R42" s="45">
        <f t="shared" si="3"/>
        <v>2.2675059917221176</v>
      </c>
      <c r="S42" s="45">
        <f t="shared" si="3"/>
        <v>2.2908630725587473</v>
      </c>
      <c r="T42" s="45">
        <f t="shared" si="3"/>
        <v>2.3238876757430469</v>
      </c>
      <c r="U42" s="45">
        <f t="shared" si="3"/>
        <v>2.4636450489998021</v>
      </c>
      <c r="V42" s="45">
        <f t="shared" si="3"/>
        <v>2.5060431583372695</v>
      </c>
      <c r="W42" s="45">
        <f t="shared" si="3"/>
        <v>2.447602145991977</v>
      </c>
      <c r="X42" s="45">
        <f t="shared" si="3"/>
        <v>2.3293965320891727</v>
      </c>
      <c r="Y42" s="45">
        <f t="shared" si="3"/>
        <v>2.5283109612397667</v>
      </c>
      <c r="Z42" s="45">
        <f t="shared" si="3"/>
        <v>2.5252733133434755</v>
      </c>
      <c r="AA42" s="45">
        <f t="shared" si="3"/>
        <v>2.4700514370538067</v>
      </c>
      <c r="AB42" s="45">
        <f t="shared" si="3"/>
        <v>2.617429929324838</v>
      </c>
      <c r="AC42" s="45">
        <f t="shared" si="3"/>
        <v>3.2394687620869118</v>
      </c>
      <c r="AD42" s="45">
        <f t="shared" si="3"/>
        <v>2.4028899512298163</v>
      </c>
    </row>
    <row r="43" spans="1:30">
      <c r="A43" s="3">
        <v>870840</v>
      </c>
      <c r="B43" s="45">
        <f t="shared" si="4"/>
        <v>2.0789726784566267</v>
      </c>
      <c r="C43" s="45">
        <f t="shared" si="3"/>
        <v>1.8422735325296364</v>
      </c>
      <c r="D43" s="45">
        <f t="shared" si="3"/>
        <v>1.9486719723012476</v>
      </c>
      <c r="E43" s="45">
        <f t="shared" si="3"/>
        <v>2.3680449115169098</v>
      </c>
      <c r="F43" s="45">
        <f t="shared" si="3"/>
        <v>2.2388651489282219</v>
      </c>
      <c r="G43" s="45">
        <f t="shared" si="3"/>
        <v>2.2478153005293184</v>
      </c>
      <c r="H43" s="45">
        <f t="shared" si="3"/>
        <v>2.0121235203951602</v>
      </c>
      <c r="I43" s="45">
        <f t="shared" si="3"/>
        <v>1.8187171770018378</v>
      </c>
      <c r="J43" s="45">
        <f t="shared" si="3"/>
        <v>1.8797693420326773</v>
      </c>
      <c r="K43" s="45">
        <f t="shared" si="3"/>
        <v>2.1562722140158854</v>
      </c>
      <c r="L43" s="45">
        <f t="shared" si="3"/>
        <v>2.1624174372742453</v>
      </c>
      <c r="M43" s="45">
        <f t="shared" si="3"/>
        <v>2.083300293373699</v>
      </c>
      <c r="N43" s="45">
        <f t="shared" si="3"/>
        <v>2.431989354927659</v>
      </c>
      <c r="O43" s="45">
        <f t="shared" si="3"/>
        <v>2.6436359639059894</v>
      </c>
      <c r="P43" s="45">
        <f t="shared" si="3"/>
        <v>2.0749955099585078</v>
      </c>
      <c r="Q43" s="45">
        <f t="shared" si="3"/>
        <v>2.2870998727593164</v>
      </c>
      <c r="R43" s="45">
        <f t="shared" si="3"/>
        <v>2.3339824344196263</v>
      </c>
      <c r="S43" s="45">
        <f t="shared" si="3"/>
        <v>2.5055027857321597</v>
      </c>
      <c r="T43" s="45">
        <f t="shared" si="3"/>
        <v>2.4678047013257736</v>
      </c>
      <c r="U43" s="45">
        <f t="shared" si="3"/>
        <v>2.379998523941437</v>
      </c>
      <c r="V43" s="45">
        <f t="shared" si="3"/>
        <v>2.1969906183853074</v>
      </c>
      <c r="W43" s="45">
        <f t="shared" si="3"/>
        <v>2.2760432162870754</v>
      </c>
      <c r="X43" s="45">
        <f t="shared" si="3"/>
        <v>2.2361931744003742</v>
      </c>
      <c r="Y43" s="45">
        <f t="shared" si="3"/>
        <v>2.2330983464130481</v>
      </c>
      <c r="Z43" s="45">
        <f t="shared" si="3"/>
        <v>2.0647639305976884</v>
      </c>
      <c r="AA43" s="45">
        <f t="shared" si="3"/>
        <v>2.091785066272033</v>
      </c>
      <c r="AB43" s="45">
        <f t="shared" si="3"/>
        <v>2.2378511096390814</v>
      </c>
      <c r="AC43" s="45">
        <f t="shared" si="3"/>
        <v>2.8125201729136808</v>
      </c>
      <c r="AD43" s="45">
        <f t="shared" si="3"/>
        <v>2.2512330705528383</v>
      </c>
    </row>
    <row r="44" spans="1:30">
      <c r="A44" s="3">
        <v>401110</v>
      </c>
      <c r="B44" s="45">
        <f t="shared" si="4"/>
        <v>0.99955117539479854</v>
      </c>
      <c r="C44" s="45">
        <f t="shared" si="3"/>
        <v>0.97121586419580563</v>
      </c>
      <c r="D44" s="45">
        <f t="shared" si="3"/>
        <v>1.0023174155017129</v>
      </c>
      <c r="E44" s="45">
        <f t="shared" si="3"/>
        <v>0.97988426297811482</v>
      </c>
      <c r="F44" s="45">
        <f t="shared" si="3"/>
        <v>1.0016377622693682</v>
      </c>
      <c r="G44" s="45">
        <f t="shared" si="3"/>
        <v>1.0261222700141031</v>
      </c>
      <c r="H44" s="45">
        <f t="shared" si="3"/>
        <v>0.95638394455656961</v>
      </c>
      <c r="I44" s="45">
        <f t="shared" si="3"/>
        <v>0.96814696705489078</v>
      </c>
      <c r="J44" s="45">
        <f t="shared" si="3"/>
        <v>1.0704869896673919</v>
      </c>
      <c r="K44" s="45">
        <f t="shared" si="3"/>
        <v>1.198819917496986</v>
      </c>
      <c r="L44" s="45">
        <f t="shared" si="3"/>
        <v>1.3636442595638796</v>
      </c>
      <c r="M44" s="45">
        <f t="shared" si="3"/>
        <v>1.3260056325199181</v>
      </c>
      <c r="N44" s="45">
        <f t="shared" si="3"/>
        <v>1.5064389176896309</v>
      </c>
      <c r="O44" s="45">
        <f t="shared" si="3"/>
        <v>1.8035036163139333</v>
      </c>
      <c r="P44" s="45">
        <f t="shared" si="3"/>
        <v>2.1693023643163194</v>
      </c>
      <c r="Q44" s="45">
        <f t="shared" si="3"/>
        <v>2.0432038045683876</v>
      </c>
      <c r="R44" s="45">
        <f t="shared" si="3"/>
        <v>2.1277499041114019</v>
      </c>
      <c r="S44" s="45">
        <f t="shared" si="3"/>
        <v>2.0243524742123205</v>
      </c>
      <c r="T44" s="45">
        <f t="shared" si="3"/>
        <v>2.0391082804275955</v>
      </c>
      <c r="U44" s="45">
        <f t="shared" si="3"/>
        <v>1.8740592714987261</v>
      </c>
      <c r="V44" s="45">
        <f t="shared" si="3"/>
        <v>1.7665469820791646</v>
      </c>
      <c r="W44" s="45">
        <f t="shared" si="3"/>
        <v>1.6858819044012381</v>
      </c>
      <c r="X44" s="45">
        <f t="shared" si="3"/>
        <v>1.6806958746862575</v>
      </c>
      <c r="Y44" s="45">
        <f t="shared" si="3"/>
        <v>1.7218313757791519</v>
      </c>
      <c r="Z44" s="45">
        <f t="shared" si="3"/>
        <v>1.7775226308541039</v>
      </c>
      <c r="AA44" s="45">
        <f t="shared" si="3"/>
        <v>1.8411367516725241</v>
      </c>
      <c r="AB44" s="45">
        <f t="shared" si="3"/>
        <v>1.8218657688156039</v>
      </c>
      <c r="AC44" s="45">
        <f t="shared" si="3"/>
        <v>2.3259831674157057</v>
      </c>
      <c r="AD44" s="45">
        <f t="shared" si="3"/>
        <v>1.6454964218141861</v>
      </c>
    </row>
    <row r="45" spans="1:30">
      <c r="A45" s="3">
        <v>841590</v>
      </c>
      <c r="B45" s="45">
        <f t="shared" si="4"/>
        <v>0.43945341780309832</v>
      </c>
      <c r="C45" s="45">
        <f t="shared" si="3"/>
        <v>0.57308288415545239</v>
      </c>
      <c r="D45" s="45">
        <f t="shared" si="3"/>
        <v>0.47814093603368474</v>
      </c>
      <c r="E45" s="45">
        <f t="shared" si="3"/>
        <v>0.51026171036333023</v>
      </c>
      <c r="F45" s="45">
        <f t="shared" si="3"/>
        <v>0.50177285334048249</v>
      </c>
      <c r="G45" s="45">
        <f t="shared" si="3"/>
        <v>0.49017121660661461</v>
      </c>
      <c r="H45" s="45">
        <f t="shared" si="3"/>
        <v>0.48640105264883315</v>
      </c>
      <c r="I45" s="45">
        <f t="shared" si="3"/>
        <v>0.51628003932089495</v>
      </c>
      <c r="J45" s="45">
        <f t="shared" si="3"/>
        <v>0.52556555090470858</v>
      </c>
      <c r="K45" s="45">
        <f t="shared" si="3"/>
        <v>0.4957591737047442</v>
      </c>
      <c r="L45" s="45">
        <f t="shared" si="3"/>
        <v>0.54177999670971677</v>
      </c>
      <c r="M45" s="45">
        <f t="shared" si="3"/>
        <v>0.56156349273408068</v>
      </c>
      <c r="N45" s="45">
        <f t="shared" si="3"/>
        <v>0.55268741452641712</v>
      </c>
      <c r="O45" s="45">
        <f t="shared" si="3"/>
        <v>0.57016012476202604</v>
      </c>
      <c r="P45" s="45">
        <f t="shared" si="3"/>
        <v>0.60973417900658933</v>
      </c>
      <c r="Q45" s="45">
        <f t="shared" si="3"/>
        <v>0.6317153649572318</v>
      </c>
      <c r="R45" s="45">
        <f t="shared" si="3"/>
        <v>0.6861254048149763</v>
      </c>
      <c r="S45" s="45">
        <f t="shared" si="3"/>
        <v>0.70368161077936164</v>
      </c>
      <c r="T45" s="45">
        <f t="shared" si="3"/>
        <v>0.79492035263214533</v>
      </c>
      <c r="U45" s="45">
        <f t="shared" si="3"/>
        <v>0.96099795512909358</v>
      </c>
      <c r="V45" s="45">
        <f t="shared" si="3"/>
        <v>0.83746814990933138</v>
      </c>
      <c r="W45" s="45">
        <f t="shared" si="3"/>
        <v>0.87560676130608883</v>
      </c>
      <c r="X45" s="45">
        <f t="shared" si="3"/>
        <v>0.95039186397203623</v>
      </c>
      <c r="Y45" s="45">
        <f t="shared" si="3"/>
        <v>1.0804339906165863</v>
      </c>
      <c r="Z45" s="45">
        <f t="shared" si="3"/>
        <v>1.2226806038401605</v>
      </c>
      <c r="AA45" s="45">
        <f t="shared" si="3"/>
        <v>1.3994956970897121</v>
      </c>
      <c r="AB45" s="45">
        <f t="shared" si="3"/>
        <v>1.6119846496164627</v>
      </c>
      <c r="AC45" s="45">
        <f t="shared" si="3"/>
        <v>2.1966605182710612</v>
      </c>
      <c r="AD45" s="45">
        <f t="shared" si="3"/>
        <v>0.87190576506166273</v>
      </c>
    </row>
    <row r="46" spans="1:30">
      <c r="A46" s="3">
        <v>840734</v>
      </c>
      <c r="B46" s="45">
        <f t="shared" si="4"/>
        <v>4.1435077425809759</v>
      </c>
      <c r="C46" s="45">
        <f t="shared" si="3"/>
        <v>4.6544111794376777</v>
      </c>
      <c r="D46" s="45">
        <f t="shared" si="3"/>
        <v>4.1540212508703762</v>
      </c>
      <c r="E46" s="45">
        <f t="shared" si="3"/>
        <v>4.025097836286684</v>
      </c>
      <c r="F46" s="45">
        <f t="shared" si="3"/>
        <v>3.7271378881015274</v>
      </c>
      <c r="G46" s="45">
        <f t="shared" si="3"/>
        <v>3.3777402800414018</v>
      </c>
      <c r="H46" s="45">
        <f t="shared" si="3"/>
        <v>3.0869295654268933</v>
      </c>
      <c r="I46" s="45">
        <f t="shared" si="3"/>
        <v>2.9399319499843077</v>
      </c>
      <c r="J46" s="45">
        <f t="shared" si="3"/>
        <v>2.8305519569273052</v>
      </c>
      <c r="K46" s="45">
        <f t="shared" si="3"/>
        <v>2.7204425289931149</v>
      </c>
      <c r="L46" s="45">
        <f t="shared" si="3"/>
        <v>2.570023917155599</v>
      </c>
      <c r="M46" s="45">
        <f t="shared" si="3"/>
        <v>1.9548110707417146</v>
      </c>
      <c r="N46" s="45">
        <f t="shared" si="3"/>
        <v>2.1859962811324438</v>
      </c>
      <c r="O46" s="45">
        <f t="shared" si="3"/>
        <v>2.0037046025838912</v>
      </c>
      <c r="P46" s="45">
        <f t="shared" si="3"/>
        <v>1.9624353955255784</v>
      </c>
      <c r="Q46" s="45">
        <f t="shared" si="3"/>
        <v>1.9303375778004677</v>
      </c>
      <c r="R46" s="45">
        <f t="shared" si="3"/>
        <v>2.3681425212872953</v>
      </c>
      <c r="S46" s="45">
        <f t="shared" si="3"/>
        <v>2.3768994453832204</v>
      </c>
      <c r="T46" s="45">
        <f t="shared" si="3"/>
        <v>2.1232876280933031</v>
      </c>
      <c r="U46" s="45">
        <f t="shared" si="3"/>
        <v>2.2272554135956071</v>
      </c>
      <c r="V46" s="45">
        <f t="shared" si="3"/>
        <v>2.0577948833795259</v>
      </c>
      <c r="W46" s="45">
        <f t="shared" si="3"/>
        <v>2.0582988841772578</v>
      </c>
      <c r="X46" s="45">
        <f t="shared" si="3"/>
        <v>1.9840239163993343</v>
      </c>
      <c r="Y46" s="45">
        <f t="shared" si="3"/>
        <v>2.0334965670115328</v>
      </c>
      <c r="Z46" s="45">
        <f t="shared" si="3"/>
        <v>1.9033445077849316</v>
      </c>
      <c r="AA46" s="45">
        <f t="shared" si="3"/>
        <v>2.068566777225942</v>
      </c>
      <c r="AB46" s="45">
        <f t="shared" si="3"/>
        <v>1.910944867195417</v>
      </c>
      <c r="AC46" s="45">
        <f t="shared" si="3"/>
        <v>2.1963124013125248</v>
      </c>
      <c r="AD46" s="45">
        <f t="shared" si="3"/>
        <v>2.4030499510338319</v>
      </c>
    </row>
    <row r="47" spans="1:30">
      <c r="A47" s="3">
        <v>870830</v>
      </c>
      <c r="B47" s="45">
        <f t="shared" si="4"/>
        <v>0</v>
      </c>
      <c r="C47" s="45">
        <f t="shared" si="3"/>
        <v>0</v>
      </c>
      <c r="D47" s="45">
        <f t="shared" si="3"/>
        <v>0</v>
      </c>
      <c r="E47" s="45">
        <f t="shared" si="3"/>
        <v>0</v>
      </c>
      <c r="F47" s="45">
        <f t="shared" si="3"/>
        <v>0</v>
      </c>
      <c r="G47" s="45">
        <f t="shared" si="3"/>
        <v>0</v>
      </c>
      <c r="H47" s="45">
        <f t="shared" si="3"/>
        <v>0</v>
      </c>
      <c r="I47" s="45">
        <f t="shared" si="3"/>
        <v>0</v>
      </c>
      <c r="J47" s="45">
        <f t="shared" si="3"/>
        <v>0</v>
      </c>
      <c r="K47" s="45">
        <f t="shared" si="3"/>
        <v>0</v>
      </c>
      <c r="L47" s="45">
        <f t="shared" si="3"/>
        <v>0</v>
      </c>
      <c r="M47" s="45">
        <f t="shared" si="3"/>
        <v>0</v>
      </c>
      <c r="N47" s="45">
        <f t="shared" si="3"/>
        <v>1.3760043228243442</v>
      </c>
      <c r="O47" s="45">
        <f t="shared" si="3"/>
        <v>1.4133534453182015</v>
      </c>
      <c r="P47" s="45">
        <f t="shared" si="3"/>
        <v>1.5686785971032846</v>
      </c>
      <c r="Q47" s="45">
        <f t="shared" si="3"/>
        <v>1.4508852086076378</v>
      </c>
      <c r="R47" s="45">
        <f t="shared" si="3"/>
        <v>1.3547110439912435</v>
      </c>
      <c r="S47" s="45">
        <f t="shared" si="3"/>
        <v>1.2252304103505249</v>
      </c>
      <c r="T47" s="45">
        <f t="shared" si="3"/>
        <v>1.1167772992902485</v>
      </c>
      <c r="U47" s="45">
        <f t="shared" si="3"/>
        <v>1.1822705080391049</v>
      </c>
      <c r="V47" s="45">
        <f t="shared" si="3"/>
        <v>1.17362954114522</v>
      </c>
      <c r="W47" s="45">
        <f t="shared" si="3"/>
        <v>1.136829361273316</v>
      </c>
      <c r="X47" s="45">
        <f t="shared" si="3"/>
        <v>1.1273556174353798</v>
      </c>
      <c r="Y47" s="45">
        <f t="shared" si="3"/>
        <v>1.2264063681831172</v>
      </c>
      <c r="Z47" s="45">
        <f t="shared" si="3"/>
        <v>1.2436907123210366</v>
      </c>
      <c r="AA47" s="45">
        <f t="shared" si="3"/>
        <v>1.2826828360762825</v>
      </c>
      <c r="AB47" s="45">
        <f t="shared" si="3"/>
        <v>1.3416913227238003</v>
      </c>
      <c r="AC47" s="45">
        <f t="shared" si="3"/>
        <v>1.8190906506281568</v>
      </c>
      <c r="AD47" s="45">
        <f t="shared" si="3"/>
        <v>0.9144827585665295</v>
      </c>
    </row>
    <row r="48" spans="1:30">
      <c r="A48" s="3">
        <v>840991</v>
      </c>
      <c r="B48" s="45">
        <f t="shared" si="4"/>
        <v>1.7612076085301367</v>
      </c>
      <c r="C48" s="45">
        <f t="shared" si="3"/>
        <v>1.8205496092848839</v>
      </c>
      <c r="D48" s="45">
        <f t="shared" si="3"/>
        <v>1.6999902297113927</v>
      </c>
      <c r="E48" s="45">
        <f t="shared" si="3"/>
        <v>1.7325987055599203</v>
      </c>
      <c r="F48" s="45">
        <f t="shared" si="3"/>
        <v>1.719925254953816</v>
      </c>
      <c r="G48" s="45">
        <f t="shared" si="3"/>
        <v>1.740291889310249</v>
      </c>
      <c r="H48" s="45">
        <f t="shared" si="3"/>
        <v>1.6050254328477471</v>
      </c>
      <c r="I48" s="45">
        <f t="shared" si="3"/>
        <v>1.5914818158982853</v>
      </c>
      <c r="J48" s="45">
        <f t="shared" si="3"/>
        <v>1.5996602570599501</v>
      </c>
      <c r="K48" s="45">
        <f t="shared" si="3"/>
        <v>1.680447582826643</v>
      </c>
      <c r="L48" s="45">
        <f t="shared" si="3"/>
        <v>1.754244675909125</v>
      </c>
      <c r="M48" s="45">
        <f t="shared" si="3"/>
        <v>1.7104241904801487</v>
      </c>
      <c r="N48" s="45">
        <f t="shared" si="3"/>
        <v>1.6935384144345371</v>
      </c>
      <c r="O48" s="45">
        <f t="shared" si="3"/>
        <v>1.7152446330295605</v>
      </c>
      <c r="P48" s="45">
        <f t="shared" si="3"/>
        <v>1.4965171294401807</v>
      </c>
      <c r="Q48" s="45">
        <f t="shared" si="3"/>
        <v>1.5949291433023365</v>
      </c>
      <c r="R48" s="45">
        <f t="shared" si="3"/>
        <v>1.57354635676955</v>
      </c>
      <c r="S48" s="45">
        <f t="shared" si="3"/>
        <v>1.5450791676871864</v>
      </c>
      <c r="T48" s="45">
        <f t="shared" si="3"/>
        <v>1.5165489137802239</v>
      </c>
      <c r="U48" s="45">
        <f t="shared" ref="C48:AD57" si="5">U17/U$35*100</f>
        <v>1.5366526958441029</v>
      </c>
      <c r="V48" s="45">
        <f t="shared" si="5"/>
        <v>1.5471234069045767</v>
      </c>
      <c r="W48" s="45">
        <f t="shared" si="5"/>
        <v>1.5531904361267816</v>
      </c>
      <c r="X48" s="45">
        <f t="shared" si="5"/>
        <v>1.4722688301975697</v>
      </c>
      <c r="Y48" s="45">
        <f t="shared" si="5"/>
        <v>1.4232027361396198</v>
      </c>
      <c r="Z48" s="45">
        <f t="shared" si="5"/>
        <v>1.386429808239245</v>
      </c>
      <c r="AA48" s="45">
        <f t="shared" si="5"/>
        <v>1.3470923697757917</v>
      </c>
      <c r="AB48" s="45">
        <f t="shared" si="5"/>
        <v>1.548203687118489</v>
      </c>
      <c r="AC48" s="45">
        <f t="shared" si="5"/>
        <v>1.8130111083268139</v>
      </c>
      <c r="AD48" s="45">
        <f t="shared" si="5"/>
        <v>1.586117201831166</v>
      </c>
    </row>
    <row r="49" spans="1:30">
      <c r="A49" s="3">
        <v>401120</v>
      </c>
      <c r="B49" s="45">
        <f t="shared" si="4"/>
        <v>0.86919509069470957</v>
      </c>
      <c r="C49" s="45">
        <f t="shared" si="5"/>
        <v>0.79161498578076017</v>
      </c>
      <c r="D49" s="45">
        <f t="shared" si="5"/>
        <v>0.8236943591224436</v>
      </c>
      <c r="E49" s="45">
        <f t="shared" si="5"/>
        <v>1.0909558105878328</v>
      </c>
      <c r="F49" s="45">
        <f t="shared" si="5"/>
        <v>1.0214108051091408</v>
      </c>
      <c r="G49" s="45">
        <f t="shared" si="5"/>
        <v>0.83661515214365001</v>
      </c>
      <c r="H49" s="45">
        <f t="shared" si="5"/>
        <v>0.70704911281361393</v>
      </c>
      <c r="I49" s="45">
        <f t="shared" si="5"/>
        <v>0.8157765677515747</v>
      </c>
      <c r="J49" s="45">
        <f t="shared" si="5"/>
        <v>0.84073772893404064</v>
      </c>
      <c r="K49" s="45">
        <f t="shared" si="5"/>
        <v>0.83562214102368548</v>
      </c>
      <c r="L49" s="45">
        <f t="shared" si="5"/>
        <v>0.96509543148664834</v>
      </c>
      <c r="M49" s="45">
        <f t="shared" si="5"/>
        <v>1.049766462734872</v>
      </c>
      <c r="N49" s="45">
        <f t="shared" si="5"/>
        <v>1.0217673170588082</v>
      </c>
      <c r="O49" s="45">
        <f t="shared" si="5"/>
        <v>1.0239502346129445</v>
      </c>
      <c r="P49" s="45">
        <f t="shared" si="5"/>
        <v>1.1672181473140828</v>
      </c>
      <c r="Q49" s="45">
        <f t="shared" si="5"/>
        <v>1.1135374730514804</v>
      </c>
      <c r="R49" s="45">
        <f t="shared" si="5"/>
        <v>1.2424990264283409</v>
      </c>
      <c r="S49" s="45">
        <f t="shared" si="5"/>
        <v>1.1292162167374513</v>
      </c>
      <c r="T49" s="45">
        <f t="shared" si="5"/>
        <v>1.0374253809599436</v>
      </c>
      <c r="U49" s="45">
        <f t="shared" si="5"/>
        <v>1.0567181988423795</v>
      </c>
      <c r="V49" s="45">
        <f t="shared" si="5"/>
        <v>0.9705433772453117</v>
      </c>
      <c r="W49" s="45">
        <f t="shared" si="5"/>
        <v>0.92703349165553006</v>
      </c>
      <c r="X49" s="45">
        <f t="shared" si="5"/>
        <v>0.9428177450239571</v>
      </c>
      <c r="Y49" s="45">
        <f t="shared" si="5"/>
        <v>1.0089396298358526</v>
      </c>
      <c r="Z49" s="45">
        <f t="shared" si="5"/>
        <v>1.0205067959800769</v>
      </c>
      <c r="AA49" s="45">
        <f t="shared" si="5"/>
        <v>1.1289934744202812</v>
      </c>
      <c r="AB49" s="45">
        <f t="shared" si="5"/>
        <v>1.2464979667704026</v>
      </c>
      <c r="AC49" s="45">
        <f t="shared" si="5"/>
        <v>1.7307289769962604</v>
      </c>
      <c r="AD49" s="45">
        <f t="shared" si="5"/>
        <v>1.0432072811150845</v>
      </c>
    </row>
    <row r="50" spans="1:30">
      <c r="A50" s="3">
        <v>870850</v>
      </c>
      <c r="B50" s="45">
        <f t="shared" si="4"/>
        <v>0.50654260953932306</v>
      </c>
      <c r="C50" s="45">
        <f t="shared" si="5"/>
        <v>0.47258135931857492</v>
      </c>
      <c r="D50" s="45">
        <f t="shared" si="5"/>
        <v>0.53679389677046874</v>
      </c>
      <c r="E50" s="45">
        <f t="shared" si="5"/>
        <v>0.39129977265254767</v>
      </c>
      <c r="F50" s="45">
        <f t="shared" si="5"/>
        <v>0.33426659752756105</v>
      </c>
      <c r="G50" s="45">
        <f t="shared" si="5"/>
        <v>0.30271162942344121</v>
      </c>
      <c r="H50" s="45">
        <f t="shared" si="5"/>
        <v>0.37803601636559736</v>
      </c>
      <c r="I50" s="45">
        <f t="shared" si="5"/>
        <v>0.40315320830537166</v>
      </c>
      <c r="J50" s="45">
        <f t="shared" si="5"/>
        <v>0.29014916908697019</v>
      </c>
      <c r="K50" s="45">
        <f t="shared" si="5"/>
        <v>0.23645741256643071</v>
      </c>
      <c r="L50" s="45">
        <f t="shared" si="5"/>
        <v>0.25441563657695543</v>
      </c>
      <c r="M50" s="45">
        <f t="shared" si="5"/>
        <v>0.3365216782733656</v>
      </c>
      <c r="N50" s="45">
        <f t="shared" si="5"/>
        <v>0.67090047012059972</v>
      </c>
      <c r="O50" s="45">
        <f t="shared" si="5"/>
        <v>0.749298406818385</v>
      </c>
      <c r="P50" s="45">
        <f t="shared" si="5"/>
        <v>0.70667685073306097</v>
      </c>
      <c r="Q50" s="45">
        <f t="shared" si="5"/>
        <v>0.71617200537031733</v>
      </c>
      <c r="R50" s="45">
        <f t="shared" si="5"/>
        <v>0.76660650273001407</v>
      </c>
      <c r="S50" s="45">
        <f t="shared" si="5"/>
        <v>0.85759694279752274</v>
      </c>
      <c r="T50" s="45">
        <f t="shared" si="5"/>
        <v>0.85639064298444012</v>
      </c>
      <c r="U50" s="45">
        <f t="shared" si="5"/>
        <v>0.89526079881244591</v>
      </c>
      <c r="V50" s="45">
        <f t="shared" si="5"/>
        <v>0.94216740458362613</v>
      </c>
      <c r="W50" s="45">
        <f t="shared" si="5"/>
        <v>0.91415655478697189</v>
      </c>
      <c r="X50" s="45">
        <f t="shared" si="5"/>
        <v>0.91124559314578957</v>
      </c>
      <c r="Y50" s="45">
        <f t="shared" si="5"/>
        <v>0.9990757505876755</v>
      </c>
      <c r="Z50" s="45">
        <f t="shared" si="5"/>
        <v>1.0395183371792973</v>
      </c>
      <c r="AA50" s="45">
        <f t="shared" si="5"/>
        <v>1.0669667370370073</v>
      </c>
      <c r="AB50" s="45">
        <f t="shared" si="5"/>
        <v>1.2309834591269144</v>
      </c>
      <c r="AC50" s="45">
        <f t="shared" si="5"/>
        <v>1.5011540420411267</v>
      </c>
      <c r="AD50" s="45">
        <f t="shared" si="5"/>
        <v>0.77326826602718046</v>
      </c>
    </row>
    <row r="51" spans="1:30">
      <c r="A51" s="3">
        <v>850790</v>
      </c>
      <c r="B51" s="45">
        <f t="shared" si="4"/>
        <v>4.4155562983482478E-2</v>
      </c>
      <c r="C51" s="45">
        <f t="shared" si="5"/>
        <v>3.3611911950848387E-2</v>
      </c>
      <c r="D51" s="45">
        <f t="shared" si="5"/>
        <v>2.0671378453936028E-2</v>
      </c>
      <c r="E51" s="45">
        <f t="shared" si="5"/>
        <v>1.8940958492074559E-2</v>
      </c>
      <c r="F51" s="45">
        <f t="shared" si="5"/>
        <v>1.7803454037205693E-2</v>
      </c>
      <c r="G51" s="45">
        <f t="shared" si="5"/>
        <v>2.1216244378218205E-2</v>
      </c>
      <c r="H51" s="45">
        <f t="shared" si="5"/>
        <v>1.6717532789826076E-2</v>
      </c>
      <c r="I51" s="45">
        <f t="shared" si="5"/>
        <v>1.4363205268253725E-2</v>
      </c>
      <c r="J51" s="45">
        <f t="shared" si="5"/>
        <v>1.438248073644792E-2</v>
      </c>
      <c r="K51" s="45">
        <f t="shared" si="5"/>
        <v>1.467031448969568E-2</v>
      </c>
      <c r="L51" s="45">
        <f t="shared" si="5"/>
        <v>1.3326450286701609E-2</v>
      </c>
      <c r="M51" s="45">
        <f t="shared" si="5"/>
        <v>1.5244905291412472E-2</v>
      </c>
      <c r="N51" s="45">
        <f t="shared" si="5"/>
        <v>2.1040177172795983E-2</v>
      </c>
      <c r="O51" s="45">
        <f t="shared" si="5"/>
        <v>2.871680714189135E-2</v>
      </c>
      <c r="P51" s="45">
        <f t="shared" si="5"/>
        <v>2.5971536641089723E-2</v>
      </c>
      <c r="Q51" s="45">
        <f t="shared" si="5"/>
        <v>2.9653426338628764E-2</v>
      </c>
      <c r="R51" s="45">
        <f t="shared" si="5"/>
        <v>3.1226908654614388E-2</v>
      </c>
      <c r="S51" s="45">
        <f t="shared" si="5"/>
        <v>2.9499436123554313E-2</v>
      </c>
      <c r="T51" s="45">
        <f t="shared" si="5"/>
        <v>3.0997500029523246E-2</v>
      </c>
      <c r="U51" s="45">
        <f t="shared" si="5"/>
        <v>0.10178163325266368</v>
      </c>
      <c r="V51" s="45">
        <f t="shared" si="5"/>
        <v>0.15776884953263387</v>
      </c>
      <c r="W51" s="45">
        <f t="shared" si="5"/>
        <v>0.19670071936708414</v>
      </c>
      <c r="X51" s="45">
        <f t="shared" si="5"/>
        <v>0.337219711049972</v>
      </c>
      <c r="Y51" s="45">
        <f t="shared" si="5"/>
        <v>0.37012882900434979</v>
      </c>
      <c r="Z51" s="45">
        <f t="shared" si="5"/>
        <v>0.33583304324999902</v>
      </c>
      <c r="AA51" s="45">
        <f t="shared" si="5"/>
        <v>0.41292605865963633</v>
      </c>
      <c r="AB51" s="45">
        <f t="shared" si="5"/>
        <v>0.76240521842509412</v>
      </c>
      <c r="AC51" s="45">
        <f t="shared" si="5"/>
        <v>1.4177661574465972</v>
      </c>
      <c r="AD51" s="45">
        <f t="shared" si="5"/>
        <v>0.21424418584891197</v>
      </c>
    </row>
    <row r="52" spans="1:30">
      <c r="A52" s="3">
        <v>870880</v>
      </c>
      <c r="B52" s="45">
        <f t="shared" si="4"/>
        <v>0.2313735920872618</v>
      </c>
      <c r="C52" s="45">
        <f t="shared" si="5"/>
        <v>0.21769807738603605</v>
      </c>
      <c r="D52" s="45">
        <f t="shared" si="5"/>
        <v>0.19527568953165558</v>
      </c>
      <c r="E52" s="45">
        <f t="shared" si="5"/>
        <v>0.1846247844527466</v>
      </c>
      <c r="F52" s="45">
        <f t="shared" si="5"/>
        <v>0.16565677894606087</v>
      </c>
      <c r="G52" s="45">
        <f t="shared" si="5"/>
        <v>0.13936518482678231</v>
      </c>
      <c r="H52" s="45">
        <f t="shared" si="5"/>
        <v>0.13763024260514295</v>
      </c>
      <c r="I52" s="45">
        <f t="shared" si="5"/>
        <v>0.15552337077983</v>
      </c>
      <c r="J52" s="45">
        <f t="shared" si="5"/>
        <v>0.17764484238789166</v>
      </c>
      <c r="K52" s="45">
        <f t="shared" si="5"/>
        <v>0.21323033783279197</v>
      </c>
      <c r="L52" s="45">
        <f t="shared" si="5"/>
        <v>0.20477953736612195</v>
      </c>
      <c r="M52" s="45">
        <f t="shared" si="5"/>
        <v>0.22895282585180199</v>
      </c>
      <c r="N52" s="45">
        <f t="shared" si="5"/>
        <v>0.73244324335463395</v>
      </c>
      <c r="O52" s="45">
        <f t="shared" si="5"/>
        <v>0.72068103268488393</v>
      </c>
      <c r="P52" s="45">
        <f t="shared" si="5"/>
        <v>0.730952847338597</v>
      </c>
      <c r="Q52" s="45">
        <f t="shared" si="5"/>
        <v>0.8098068645145553</v>
      </c>
      <c r="R52" s="45">
        <f t="shared" si="5"/>
        <v>0.82991089810883034</v>
      </c>
      <c r="S52" s="45">
        <f t="shared" si="5"/>
        <v>0.84648425679988426</v>
      </c>
      <c r="T52" s="45">
        <f t="shared" si="5"/>
        <v>0.80178355716744165</v>
      </c>
      <c r="U52" s="45">
        <f t="shared" si="5"/>
        <v>0.85941207974212019</v>
      </c>
      <c r="V52" s="45">
        <f t="shared" si="5"/>
        <v>0.86242395261971838</v>
      </c>
      <c r="W52" s="45">
        <f t="shared" si="5"/>
        <v>0.85840723878332514</v>
      </c>
      <c r="X52" s="45">
        <f t="shared" si="5"/>
        <v>0.85776115235183703</v>
      </c>
      <c r="Y52" s="45">
        <f t="shared" si="5"/>
        <v>0.92084306847804775</v>
      </c>
      <c r="Z52" s="45">
        <f t="shared" si="5"/>
        <v>0.89015594315234381</v>
      </c>
      <c r="AA52" s="45">
        <f t="shared" si="5"/>
        <v>0.94958164777855025</v>
      </c>
      <c r="AB52" s="45">
        <f t="shared" si="5"/>
        <v>1.0587630560004559</v>
      </c>
      <c r="AC52" s="45">
        <f t="shared" si="5"/>
        <v>1.3769298652836892</v>
      </c>
      <c r="AD52" s="45">
        <f t="shared" si="5"/>
        <v>0.68611064216944484</v>
      </c>
    </row>
    <row r="53" spans="1:30">
      <c r="A53" s="3">
        <v>870870</v>
      </c>
      <c r="B53" s="45">
        <f t="shared" si="4"/>
        <v>0.61798700237243498</v>
      </c>
      <c r="C53" s="45">
        <f t="shared" si="5"/>
        <v>0.57020984864768598</v>
      </c>
      <c r="D53" s="45">
        <f t="shared" si="5"/>
        <v>0.56973829935761189</v>
      </c>
      <c r="E53" s="45">
        <f t="shared" si="5"/>
        <v>0.6035660800065733</v>
      </c>
      <c r="F53" s="45">
        <f t="shared" si="5"/>
        <v>0.57488393740041244</v>
      </c>
      <c r="G53" s="45">
        <f t="shared" si="5"/>
        <v>0.61239960020520334</v>
      </c>
      <c r="H53" s="45">
        <f t="shared" si="5"/>
        <v>0.58666103571954142</v>
      </c>
      <c r="I53" s="45">
        <f t="shared" si="5"/>
        <v>0.66534407975786936</v>
      </c>
      <c r="J53" s="45">
        <f t="shared" si="5"/>
        <v>0.76141397574660785</v>
      </c>
      <c r="K53" s="45">
        <f t="shared" si="5"/>
        <v>0.78370615715892178</v>
      </c>
      <c r="L53" s="45">
        <f t="shared" si="5"/>
        <v>0.83412882893785534</v>
      </c>
      <c r="M53" s="45">
        <f t="shared" si="5"/>
        <v>0.87402388550848265</v>
      </c>
      <c r="N53" s="45">
        <f t="shared" si="5"/>
        <v>0.92377024879434777</v>
      </c>
      <c r="O53" s="45">
        <f t="shared" si="5"/>
        <v>0.82989626641920811</v>
      </c>
      <c r="P53" s="45">
        <f t="shared" si="5"/>
        <v>0.80869620832245004</v>
      </c>
      <c r="Q53" s="45">
        <f t="shared" si="5"/>
        <v>0.84915917303168531</v>
      </c>
      <c r="R53" s="45">
        <f t="shared" si="5"/>
        <v>0.8843697075464616</v>
      </c>
      <c r="S53" s="45">
        <f t="shared" si="5"/>
        <v>0.88739190498700915</v>
      </c>
      <c r="T53" s="45">
        <f t="shared" si="5"/>
        <v>0.85707208451333938</v>
      </c>
      <c r="U53" s="45">
        <f t="shared" si="5"/>
        <v>0.90349970952856828</v>
      </c>
      <c r="V53" s="45">
        <f t="shared" si="5"/>
        <v>0.96462906471876075</v>
      </c>
      <c r="W53" s="45">
        <f t="shared" si="5"/>
        <v>0.94550868231195917</v>
      </c>
      <c r="X53" s="45">
        <f t="shared" si="5"/>
        <v>0.94199787685636871</v>
      </c>
      <c r="Y53" s="45">
        <f t="shared" si="5"/>
        <v>1.0053214320957478</v>
      </c>
      <c r="Z53" s="45">
        <f t="shared" si="5"/>
        <v>0.88632691753743587</v>
      </c>
      <c r="AA53" s="45">
        <f t="shared" si="5"/>
        <v>0.93804978467578892</v>
      </c>
      <c r="AB53" s="45">
        <f t="shared" si="5"/>
        <v>1.0791879131549187</v>
      </c>
      <c r="AC53" s="45">
        <f t="shared" si="5"/>
        <v>1.2876504279351988</v>
      </c>
      <c r="AD53" s="45">
        <f t="shared" si="5"/>
        <v>0.872649226085356</v>
      </c>
    </row>
    <row r="54" spans="1:30">
      <c r="A54" s="3">
        <v>851220</v>
      </c>
      <c r="B54" s="45">
        <f t="shared" si="4"/>
        <v>0.27467976213056144</v>
      </c>
      <c r="C54" s="45">
        <f t="shared" si="5"/>
        <v>0.2747009321995495</v>
      </c>
      <c r="D54" s="45">
        <f t="shared" si="5"/>
        <v>0.29955700854072487</v>
      </c>
      <c r="E54" s="45">
        <f t="shared" si="5"/>
        <v>0.32511513962307248</v>
      </c>
      <c r="F54" s="45">
        <f t="shared" si="5"/>
        <v>0.31498506683525374</v>
      </c>
      <c r="G54" s="45">
        <f t="shared" si="5"/>
        <v>0.3133578592020147</v>
      </c>
      <c r="H54" s="45">
        <f t="shared" si="5"/>
        <v>0.31814375183295562</v>
      </c>
      <c r="I54" s="45">
        <f t="shared" si="5"/>
        <v>0.3885154853606394</v>
      </c>
      <c r="J54" s="45">
        <f t="shared" si="5"/>
        <v>0.4206759846474824</v>
      </c>
      <c r="K54" s="45">
        <f t="shared" si="5"/>
        <v>0.44738852706073406</v>
      </c>
      <c r="L54" s="45">
        <f t="shared" si="5"/>
        <v>0.44947939574472895</v>
      </c>
      <c r="M54" s="45">
        <f t="shared" si="5"/>
        <v>0.4304522575292401</v>
      </c>
      <c r="N54" s="45">
        <f t="shared" si="5"/>
        <v>0.48700175926266792</v>
      </c>
      <c r="O54" s="45">
        <f t="shared" si="5"/>
        <v>0.47012930843381001</v>
      </c>
      <c r="P54" s="45">
        <f t="shared" si="5"/>
        <v>0.49178363655276552</v>
      </c>
      <c r="Q54" s="45">
        <f t="shared" si="5"/>
        <v>0.52814793743619304</v>
      </c>
      <c r="R54" s="45">
        <f t="shared" si="5"/>
        <v>0.57764283952542428</v>
      </c>
      <c r="S54" s="45">
        <f t="shared" si="5"/>
        <v>0.58685370146886684</v>
      </c>
      <c r="T54" s="45">
        <f t="shared" si="5"/>
        <v>0.656568752614615</v>
      </c>
      <c r="U54" s="45">
        <f t="shared" si="5"/>
        <v>0.73264336355141502</v>
      </c>
      <c r="V54" s="45">
        <f t="shared" si="5"/>
        <v>0.74728445349243777</v>
      </c>
      <c r="W54" s="45">
        <f t="shared" si="5"/>
        <v>0.80086058332328491</v>
      </c>
      <c r="X54" s="45">
        <f t="shared" si="5"/>
        <v>0.81565260346001911</v>
      </c>
      <c r="Y54" s="45">
        <f t="shared" si="5"/>
        <v>0.89627753204174576</v>
      </c>
      <c r="Z54" s="45">
        <f t="shared" si="5"/>
        <v>0.89271344030387101</v>
      </c>
      <c r="AA54" s="45">
        <f t="shared" si="5"/>
        <v>0.97935209981932292</v>
      </c>
      <c r="AB54" s="45">
        <f t="shared" si="5"/>
        <v>1.0206828572674229</v>
      </c>
      <c r="AC54" s="45">
        <f t="shared" si="5"/>
        <v>1.2194560209088177</v>
      </c>
      <c r="AD54" s="45">
        <f t="shared" si="5"/>
        <v>0.65343400087223569</v>
      </c>
    </row>
    <row r="55" spans="1:30">
      <c r="A55" s="3">
        <v>870894</v>
      </c>
      <c r="B55" s="45">
        <f t="shared" si="4"/>
        <v>0.28562241146290707</v>
      </c>
      <c r="C55" s="45">
        <f t="shared" si="5"/>
        <v>0.2629213076032284</v>
      </c>
      <c r="D55" s="45">
        <f t="shared" si="5"/>
        <v>0.21634200853778168</v>
      </c>
      <c r="E55" s="45">
        <f t="shared" si="5"/>
        <v>0.22135970039430375</v>
      </c>
      <c r="F55" s="45">
        <f t="shared" si="5"/>
        <v>0.22148615832304122</v>
      </c>
      <c r="G55" s="45">
        <f t="shared" si="5"/>
        <v>0.19371034480626981</v>
      </c>
      <c r="H55" s="45">
        <f t="shared" si="5"/>
        <v>0.19085462988887086</v>
      </c>
      <c r="I55" s="45">
        <f t="shared" si="5"/>
        <v>0.22187782624976368</v>
      </c>
      <c r="J55" s="45">
        <f t="shared" si="5"/>
        <v>0.23092361532396163</v>
      </c>
      <c r="K55" s="45">
        <f t="shared" si="5"/>
        <v>0.26830210591927078</v>
      </c>
      <c r="L55" s="45">
        <f t="shared" si="5"/>
        <v>0.2665187559075482</v>
      </c>
      <c r="M55" s="45">
        <f t="shared" si="5"/>
        <v>0.27172700045924891</v>
      </c>
      <c r="N55" s="45">
        <f t="shared" si="5"/>
        <v>0.68150342219300364</v>
      </c>
      <c r="O55" s="45">
        <f t="shared" si="5"/>
        <v>0.67844724986873761</v>
      </c>
      <c r="P55" s="45">
        <f t="shared" si="5"/>
        <v>0.73783064153443545</v>
      </c>
      <c r="Q55" s="45">
        <f t="shared" si="5"/>
        <v>0.80602599015617316</v>
      </c>
      <c r="R55" s="45">
        <f t="shared" si="5"/>
        <v>0.8778745756291213</v>
      </c>
      <c r="S55" s="45">
        <f t="shared" si="5"/>
        <v>0.92675436910279807</v>
      </c>
      <c r="T55" s="45">
        <f t="shared" si="5"/>
        <v>0.96609285221557517</v>
      </c>
      <c r="U55" s="45">
        <f t="shared" si="5"/>
        <v>1.0235062474658267</v>
      </c>
      <c r="V55" s="45">
        <f t="shared" si="5"/>
        <v>1.0653865065447652</v>
      </c>
      <c r="W55" s="45">
        <f t="shared" si="5"/>
        <v>1.0565763574399578</v>
      </c>
      <c r="X55" s="45">
        <f t="shared" si="5"/>
        <v>1.0108673802715211</v>
      </c>
      <c r="Y55" s="45">
        <f t="shared" si="5"/>
        <v>1.0196211780237032</v>
      </c>
      <c r="Z55" s="45">
        <f t="shared" si="5"/>
        <v>0.99268372547200268</v>
      </c>
      <c r="AA55" s="45">
        <f t="shared" si="5"/>
        <v>0.98737579032511169</v>
      </c>
      <c r="AB55" s="45">
        <f t="shared" si="5"/>
        <v>0.97310128849362365</v>
      </c>
      <c r="AC55" s="45">
        <f t="shared" si="5"/>
        <v>1.1235312876695553</v>
      </c>
      <c r="AD55" s="45">
        <f t="shared" si="5"/>
        <v>0.7432048647563706</v>
      </c>
    </row>
    <row r="56" spans="1:30">
      <c r="A56" s="3">
        <v>840999</v>
      </c>
      <c r="B56" s="45">
        <f t="shared" si="4"/>
        <v>0.64882255900313412</v>
      </c>
      <c r="C56" s="45">
        <f t="shared" si="5"/>
        <v>0.63434899350220519</v>
      </c>
      <c r="D56" s="45">
        <f t="shared" si="5"/>
        <v>0.61123103947154345</v>
      </c>
      <c r="E56" s="45">
        <f t="shared" si="5"/>
        <v>0.64618812278830862</v>
      </c>
      <c r="F56" s="45">
        <f t="shared" si="5"/>
        <v>0.59878403919418388</v>
      </c>
      <c r="G56" s="45">
        <f t="shared" si="5"/>
        <v>0.55659897513869128</v>
      </c>
      <c r="H56" s="45">
        <f t="shared" si="5"/>
        <v>0.49483782291458817</v>
      </c>
      <c r="I56" s="45">
        <f t="shared" si="5"/>
        <v>0.49933486889347184</v>
      </c>
      <c r="J56" s="45">
        <f t="shared" si="5"/>
        <v>0.58126670875666198</v>
      </c>
      <c r="K56" s="45">
        <f t="shared" si="5"/>
        <v>0.72302952592644409</v>
      </c>
      <c r="L56" s="45">
        <f t="shared" si="5"/>
        <v>0.82341919095190819</v>
      </c>
      <c r="M56" s="45">
        <f t="shared" si="5"/>
        <v>0.87943506226530588</v>
      </c>
      <c r="N56" s="45">
        <f t="shared" si="5"/>
        <v>0.80177438456556283</v>
      </c>
      <c r="O56" s="45">
        <f t="shared" si="5"/>
        <v>0.96316823235659232</v>
      </c>
      <c r="P56" s="45">
        <f t="shared" si="5"/>
        <v>0.8524211649019422</v>
      </c>
      <c r="Q56" s="45">
        <f t="shared" si="5"/>
        <v>0.88778820708414341</v>
      </c>
      <c r="R56" s="45">
        <f t="shared" si="5"/>
        <v>1.1093670944322926</v>
      </c>
      <c r="S56" s="45">
        <f t="shared" si="5"/>
        <v>0.94318669617274364</v>
      </c>
      <c r="T56" s="45">
        <f t="shared" si="5"/>
        <v>0.77479734931631594</v>
      </c>
      <c r="U56" s="45">
        <f t="shared" si="5"/>
        <v>0.80492823477733821</v>
      </c>
      <c r="V56" s="45">
        <f t="shared" si="5"/>
        <v>0.74897899663048684</v>
      </c>
      <c r="W56" s="45">
        <f t="shared" si="5"/>
        <v>0.56651729426501141</v>
      </c>
      <c r="X56" s="45">
        <f t="shared" si="5"/>
        <v>0.63370272460013888</v>
      </c>
      <c r="Y56" s="45">
        <f t="shared" si="5"/>
        <v>0.74112626976002283</v>
      </c>
      <c r="Z56" s="45">
        <f t="shared" si="5"/>
        <v>0.72959618965861028</v>
      </c>
      <c r="AA56" s="45">
        <f t="shared" si="5"/>
        <v>0.6475394444876128</v>
      </c>
      <c r="AB56" s="45">
        <f t="shared" si="5"/>
        <v>0.80177869322388862</v>
      </c>
      <c r="AC56" s="45">
        <f t="shared" si="5"/>
        <v>1.0176471577989237</v>
      </c>
      <c r="AD56" s="45">
        <f t="shared" si="5"/>
        <v>0.75790873847696327</v>
      </c>
    </row>
    <row r="57" spans="1:30">
      <c r="A57" s="3">
        <v>841391</v>
      </c>
      <c r="B57" s="45">
        <f t="shared" si="4"/>
        <v>0.52976925827441179</v>
      </c>
      <c r="C57" s="45">
        <f t="shared" si="5"/>
        <v>0.54447388228036686</v>
      </c>
      <c r="D57" s="45">
        <f t="shared" si="5"/>
        <v>0.54084736770769515</v>
      </c>
      <c r="E57" s="45">
        <f t="shared" si="5"/>
        <v>0.52694486262889451</v>
      </c>
      <c r="F57" s="45">
        <f t="shared" si="5"/>
        <v>0.38242534567170106</v>
      </c>
      <c r="G57" s="45">
        <f t="shared" si="5"/>
        <v>0.40638097123573802</v>
      </c>
      <c r="H57" s="45">
        <f t="shared" si="5"/>
        <v>0.40423847784584616</v>
      </c>
      <c r="I57" s="45">
        <f t="shared" si="5"/>
        <v>0.40360978422405802</v>
      </c>
      <c r="J57" s="45">
        <f t="shared" si="5"/>
        <v>0.43846343250860198</v>
      </c>
      <c r="K57" s="45">
        <f t="shared" si="5"/>
        <v>0.49238573012164272</v>
      </c>
      <c r="L57" s="45">
        <f t="shared" si="5"/>
        <v>0.55082127421626514</v>
      </c>
      <c r="M57" s="45">
        <f t="shared" si="5"/>
        <v>0.58591897155166395</v>
      </c>
      <c r="N57" s="45">
        <f t="shared" si="5"/>
        <v>0.63522422374582266</v>
      </c>
      <c r="O57" s="45">
        <f t="shared" si="5"/>
        <v>0.74180764934424748</v>
      </c>
      <c r="P57" s="45">
        <f t="shared" si="5"/>
        <v>0.70417478760742613</v>
      </c>
      <c r="Q57" s="45">
        <f t="shared" si="5"/>
        <v>0.68588692848670185</v>
      </c>
      <c r="R57" s="45">
        <f t="shared" si="5"/>
        <v>0.80355394922352952</v>
      </c>
      <c r="S57" s="45">
        <f t="shared" si="5"/>
        <v>0.78127837815607837</v>
      </c>
      <c r="T57" s="45">
        <f t="shared" si="5"/>
        <v>0.73758381928729499</v>
      </c>
      <c r="U57" s="45">
        <f t="shared" si="5"/>
        <v>0.80042177422880634</v>
      </c>
      <c r="V57" s="45">
        <f t="shared" si="5"/>
        <v>0.66028908493585403</v>
      </c>
      <c r="W57" s="45">
        <f t="shared" si="5"/>
        <v>0.56929491491785011</v>
      </c>
      <c r="X57" s="45">
        <f t="shared" ref="C57:AD66" si="6">X26/X$35*100</f>
        <v>0.65657372795783708</v>
      </c>
      <c r="Y57" s="45">
        <f t="shared" si="6"/>
        <v>0.74688771232298623</v>
      </c>
      <c r="Z57" s="45">
        <f t="shared" si="6"/>
        <v>0.65320772145443762</v>
      </c>
      <c r="AA57" s="45">
        <f t="shared" si="6"/>
        <v>0.62742366135467353</v>
      </c>
      <c r="AB57" s="45">
        <f t="shared" si="6"/>
        <v>0.68288881660021161</v>
      </c>
      <c r="AC57" s="45">
        <f t="shared" si="6"/>
        <v>0.89224745433212627</v>
      </c>
      <c r="AD57" s="45">
        <f t="shared" si="6"/>
        <v>0.64300661047549645</v>
      </c>
    </row>
    <row r="58" spans="1:30">
      <c r="A58" s="3">
        <v>841459</v>
      </c>
      <c r="B58" s="45">
        <f t="shared" si="4"/>
        <v>0.29781626937936839</v>
      </c>
      <c r="C58" s="45">
        <f t="shared" si="6"/>
        <v>0.31834573460673271</v>
      </c>
      <c r="D58" s="45">
        <f t="shared" si="6"/>
        <v>0.31087046455570871</v>
      </c>
      <c r="E58" s="45">
        <f t="shared" si="6"/>
        <v>0.30024876144758855</v>
      </c>
      <c r="F58" s="45">
        <f t="shared" si="6"/>
        <v>0.30255360965985034</v>
      </c>
      <c r="G58" s="45">
        <f t="shared" si="6"/>
        <v>0.3507679723154502</v>
      </c>
      <c r="H58" s="45">
        <f t="shared" si="6"/>
        <v>0.32285247628339497</v>
      </c>
      <c r="I58" s="45">
        <f t="shared" si="6"/>
        <v>0.30562988991279488</v>
      </c>
      <c r="J58" s="45">
        <f t="shared" si="6"/>
        <v>0.28449030974934625</v>
      </c>
      <c r="K58" s="45">
        <f t="shared" si="6"/>
        <v>0.31986476957602289</v>
      </c>
      <c r="L58" s="45">
        <f t="shared" si="6"/>
        <v>0.31213595626784119</v>
      </c>
      <c r="M58" s="45">
        <f t="shared" si="6"/>
        <v>0.31375731511182625</v>
      </c>
      <c r="N58" s="45">
        <f t="shared" si="6"/>
        <v>0.3145324579708354</v>
      </c>
      <c r="O58" s="45">
        <f t="shared" si="6"/>
        <v>0.34807335900381486</v>
      </c>
      <c r="P58" s="45">
        <f t="shared" si="6"/>
        <v>0.37562460297949796</v>
      </c>
      <c r="Q58" s="45">
        <f t="shared" si="6"/>
        <v>0.37405041068825795</v>
      </c>
      <c r="R58" s="45">
        <f t="shared" si="6"/>
        <v>0.39762718708731204</v>
      </c>
      <c r="S58" s="45">
        <f t="shared" si="6"/>
        <v>0.35501105501338209</v>
      </c>
      <c r="T58" s="45">
        <f t="shared" si="6"/>
        <v>0.35651348800370397</v>
      </c>
      <c r="U58" s="45">
        <f t="shared" si="6"/>
        <v>0.38086986742026918</v>
      </c>
      <c r="V58" s="45">
        <f t="shared" si="6"/>
        <v>0.39305533479291671</v>
      </c>
      <c r="W58" s="45">
        <f t="shared" si="6"/>
        <v>0.40385614580704987</v>
      </c>
      <c r="X58" s="45">
        <f t="shared" si="6"/>
        <v>0.44483334100844235</v>
      </c>
      <c r="Y58" s="45">
        <f t="shared" si="6"/>
        <v>0.49497390008107778</v>
      </c>
      <c r="Z58" s="45">
        <f t="shared" si="6"/>
        <v>0.4909094004994784</v>
      </c>
      <c r="AA58" s="45">
        <f t="shared" si="6"/>
        <v>0.56400780527353578</v>
      </c>
      <c r="AB58" s="45">
        <f t="shared" si="6"/>
        <v>0.61655692225955783</v>
      </c>
      <c r="AC58" s="45">
        <f t="shared" si="6"/>
        <v>0.79165539713168531</v>
      </c>
      <c r="AD58" s="45">
        <f t="shared" si="6"/>
        <v>0.41150990452766478</v>
      </c>
    </row>
    <row r="59" spans="1:30">
      <c r="A59" s="3">
        <v>840820</v>
      </c>
      <c r="B59" s="45">
        <f t="shared" si="4"/>
        <v>0.17010670650636006</v>
      </c>
      <c r="C59" s="45">
        <f t="shared" si="6"/>
        <v>0.14215482752343411</v>
      </c>
      <c r="D59" s="45">
        <f t="shared" si="6"/>
        <v>0.14065167558724978</v>
      </c>
      <c r="E59" s="45">
        <f t="shared" si="6"/>
        <v>0.22178580189063293</v>
      </c>
      <c r="F59" s="45">
        <f t="shared" si="6"/>
        <v>0.1632300991380233</v>
      </c>
      <c r="G59" s="45">
        <f t="shared" si="6"/>
        <v>0.16177016172406181</v>
      </c>
      <c r="H59" s="45">
        <f t="shared" si="6"/>
        <v>0.13730089691320033</v>
      </c>
      <c r="I59" s="45">
        <f t="shared" si="6"/>
        <v>0.23229151636705983</v>
      </c>
      <c r="J59" s="45">
        <f t="shared" si="6"/>
        <v>0.37658275741740638</v>
      </c>
      <c r="K59" s="45">
        <f t="shared" si="6"/>
        <v>0.38653667624600557</v>
      </c>
      <c r="L59" s="45">
        <f t="shared" si="6"/>
        <v>0.52938312323611825</v>
      </c>
      <c r="M59" s="45">
        <f t="shared" si="6"/>
        <v>0.67285014268261778</v>
      </c>
      <c r="N59" s="45">
        <f t="shared" si="6"/>
        <v>0.5622769949876657</v>
      </c>
      <c r="O59" s="45">
        <f t="shared" si="6"/>
        <v>0.50515798010492607</v>
      </c>
      <c r="P59" s="45">
        <f t="shared" si="6"/>
        <v>0.27437534211229342</v>
      </c>
      <c r="Q59" s="45">
        <f t="shared" si="6"/>
        <v>0.64314433376257041</v>
      </c>
      <c r="R59" s="45">
        <f t="shared" si="6"/>
        <v>0.7438016547472216</v>
      </c>
      <c r="S59" s="45">
        <f t="shared" si="6"/>
        <v>0.71277936319357627</v>
      </c>
      <c r="T59" s="45">
        <f t="shared" si="6"/>
        <v>0.74887442196544551</v>
      </c>
      <c r="U59" s="45">
        <f t="shared" si="6"/>
        <v>0.84887124339492503</v>
      </c>
      <c r="V59" s="45">
        <f t="shared" si="6"/>
        <v>0.80425076351211477</v>
      </c>
      <c r="W59" s="45">
        <f t="shared" si="6"/>
        <v>0.74105191559597017</v>
      </c>
      <c r="X59" s="45">
        <f t="shared" si="6"/>
        <v>0.74963309858025029</v>
      </c>
      <c r="Y59" s="45">
        <f t="shared" si="6"/>
        <v>0.75570596758258812</v>
      </c>
      <c r="Z59" s="45">
        <f t="shared" si="6"/>
        <v>0.71663486612092908</v>
      </c>
      <c r="AA59" s="45">
        <f t="shared" si="6"/>
        <v>0.69387614737953873</v>
      </c>
      <c r="AB59" s="45">
        <f t="shared" si="6"/>
        <v>0.73824036462070919</v>
      </c>
      <c r="AC59" s="45">
        <f t="shared" si="6"/>
        <v>0.74140138898662522</v>
      </c>
      <c r="AD59" s="45">
        <f t="shared" si="6"/>
        <v>0.59119418316193229</v>
      </c>
    </row>
    <row r="60" spans="1:30">
      <c r="A60" s="3">
        <v>853690</v>
      </c>
      <c r="B60" s="45">
        <f t="shared" si="4"/>
        <v>0.78457122595338036</v>
      </c>
      <c r="C60" s="45">
        <f t="shared" si="6"/>
        <v>0.71782350238636317</v>
      </c>
      <c r="D60" s="45">
        <f t="shared" si="6"/>
        <v>0.6747596814856317</v>
      </c>
      <c r="E60" s="45">
        <f t="shared" si="6"/>
        <v>0.56850087893162415</v>
      </c>
      <c r="F60" s="45">
        <f t="shared" si="6"/>
        <v>0.49364499588390143</v>
      </c>
      <c r="G60" s="45">
        <f t="shared" si="6"/>
        <v>0.52749080083338162</v>
      </c>
      <c r="H60" s="45">
        <f t="shared" si="6"/>
        <v>0.41198295263988172</v>
      </c>
      <c r="I60" s="45">
        <f t="shared" si="6"/>
        <v>0.30798546380320502</v>
      </c>
      <c r="J60" s="45">
        <f t="shared" si="6"/>
        <v>0.33625848048254103</v>
      </c>
      <c r="K60" s="45">
        <f t="shared" si="6"/>
        <v>0.36617301620285703</v>
      </c>
      <c r="L60" s="45">
        <f t="shared" si="6"/>
        <v>0.38669610743117799</v>
      </c>
      <c r="M60" s="45">
        <f t="shared" si="6"/>
        <v>0.39704518958307533</v>
      </c>
      <c r="N60" s="45">
        <f t="shared" si="6"/>
        <v>0.44602640516596437</v>
      </c>
      <c r="O60" s="45">
        <f t="shared" si="6"/>
        <v>0.51532377881726599</v>
      </c>
      <c r="P60" s="45">
        <f t="shared" si="6"/>
        <v>0.51327297749625467</v>
      </c>
      <c r="Q60" s="45">
        <f t="shared" si="6"/>
        <v>0.50569039250837455</v>
      </c>
      <c r="R60" s="45">
        <f t="shared" si="6"/>
        <v>0.49788220536473965</v>
      </c>
      <c r="S60" s="45">
        <f t="shared" si="6"/>
        <v>0.44517523046874624</v>
      </c>
      <c r="T60" s="45">
        <f t="shared" si="6"/>
        <v>0.43588783683503002</v>
      </c>
      <c r="U60" s="45">
        <f t="shared" si="6"/>
        <v>0.40494960028196458</v>
      </c>
      <c r="V60" s="45">
        <f t="shared" si="6"/>
        <v>0.38043387215658375</v>
      </c>
      <c r="W60" s="45">
        <f t="shared" si="6"/>
        <v>0.38290248635369656</v>
      </c>
      <c r="X60" s="45">
        <f t="shared" si="6"/>
        <v>0.3933823762867365</v>
      </c>
      <c r="Y60" s="45">
        <f t="shared" si="6"/>
        <v>0.4296025516518357</v>
      </c>
      <c r="Z60" s="45">
        <f t="shared" si="6"/>
        <v>0.43255453812488392</v>
      </c>
      <c r="AA60" s="45">
        <f t="shared" si="6"/>
        <v>0.4757019394241192</v>
      </c>
      <c r="AB60" s="45">
        <f t="shared" si="6"/>
        <v>0.55334819356884002</v>
      </c>
      <c r="AC60" s="45">
        <f t="shared" si="6"/>
        <v>0.73643690398380801</v>
      </c>
      <c r="AD60" s="45">
        <f t="shared" si="6"/>
        <v>0.466717061014989</v>
      </c>
    </row>
    <row r="61" spans="1:30">
      <c r="A61" s="3">
        <v>841330</v>
      </c>
      <c r="B61" s="45">
        <f t="shared" si="4"/>
        <v>0.41686885200949675</v>
      </c>
      <c r="C61" s="45">
        <f t="shared" si="6"/>
        <v>0.38978224108786619</v>
      </c>
      <c r="D61" s="45">
        <f t="shared" si="6"/>
        <v>0.3919948863214946</v>
      </c>
      <c r="E61" s="45">
        <f t="shared" si="6"/>
        <v>0.38274576214467687</v>
      </c>
      <c r="F61" s="45">
        <f t="shared" si="6"/>
        <v>0.36267076665179748</v>
      </c>
      <c r="G61" s="45">
        <f t="shared" si="6"/>
        <v>0.33938082231910455</v>
      </c>
      <c r="H61" s="45">
        <f t="shared" si="6"/>
        <v>0.32161772342983602</v>
      </c>
      <c r="I61" s="45">
        <f t="shared" si="6"/>
        <v>0.34369161372731094</v>
      </c>
      <c r="J61" s="45">
        <f t="shared" si="6"/>
        <v>0.37265676328021652</v>
      </c>
      <c r="K61" s="45">
        <f t="shared" si="6"/>
        <v>0.38418744092729579</v>
      </c>
      <c r="L61" s="45">
        <f t="shared" si="6"/>
        <v>0.39825923924287604</v>
      </c>
      <c r="M61" s="45">
        <f t="shared" si="6"/>
        <v>0.42413617105231272</v>
      </c>
      <c r="N61" s="45">
        <f t="shared" si="6"/>
        <v>0.49672147987018073</v>
      </c>
      <c r="O61" s="45">
        <f t="shared" si="6"/>
        <v>0.51191113652052878</v>
      </c>
      <c r="P61" s="45">
        <f t="shared" si="6"/>
        <v>0.56418898350433033</v>
      </c>
      <c r="Q61" s="45">
        <f t="shared" si="6"/>
        <v>0.60869686869671924</v>
      </c>
      <c r="R61" s="45">
        <f t="shared" si="6"/>
        <v>0.67976429215698708</v>
      </c>
      <c r="S61" s="45">
        <f t="shared" si="6"/>
        <v>0.61135795937862358</v>
      </c>
      <c r="T61" s="45">
        <f t="shared" si="6"/>
        <v>0.58021443682756124</v>
      </c>
      <c r="U61" s="45">
        <f t="shared" si="6"/>
        <v>0.60960089504681725</v>
      </c>
      <c r="V61" s="45">
        <f t="shared" si="6"/>
        <v>0.58914991172867548</v>
      </c>
      <c r="W61" s="45">
        <f t="shared" si="6"/>
        <v>0.55469585244628272</v>
      </c>
      <c r="X61" s="45">
        <f t="shared" si="6"/>
        <v>0.56723361680165851</v>
      </c>
      <c r="Y61" s="45">
        <f t="shared" si="6"/>
        <v>0.60059941226761115</v>
      </c>
      <c r="Z61" s="45">
        <f t="shared" si="6"/>
        <v>0.57109765293066272</v>
      </c>
      <c r="AA61" s="45">
        <f t="shared" si="6"/>
        <v>0.5811388925923765</v>
      </c>
      <c r="AB61" s="45">
        <f t="shared" si="6"/>
        <v>0.62555063182250892</v>
      </c>
      <c r="AC61" s="45">
        <f t="shared" si="6"/>
        <v>0.72375718485779517</v>
      </c>
      <c r="AD61" s="45">
        <f t="shared" si="6"/>
        <v>0.53037908351825569</v>
      </c>
    </row>
    <row r="62" spans="1:30">
      <c r="A62" s="3">
        <v>841430</v>
      </c>
      <c r="B62" s="45">
        <f t="shared" si="4"/>
        <v>0.55329399167269877</v>
      </c>
      <c r="C62" s="45">
        <f t="shared" si="6"/>
        <v>0.50548047153426279</v>
      </c>
      <c r="D62" s="45">
        <f t="shared" si="6"/>
        <v>0.40825843760919422</v>
      </c>
      <c r="E62" s="45">
        <f t="shared" si="6"/>
        <v>0.48675219964550753</v>
      </c>
      <c r="F62" s="45">
        <f t="shared" si="6"/>
        <v>0.43573205071032273</v>
      </c>
      <c r="G62" s="45">
        <f t="shared" si="6"/>
        <v>0.45793903201758346</v>
      </c>
      <c r="H62" s="45">
        <f t="shared" si="6"/>
        <v>0.47595177323840487</v>
      </c>
      <c r="I62" s="45">
        <f t="shared" si="6"/>
        <v>0.52214562844957324</v>
      </c>
      <c r="J62" s="45">
        <f t="shared" si="6"/>
        <v>0.52412572250543887</v>
      </c>
      <c r="K62" s="45">
        <f t="shared" si="6"/>
        <v>0.50252323938252441</v>
      </c>
      <c r="L62" s="45">
        <f t="shared" si="6"/>
        <v>0.54007795708749196</v>
      </c>
      <c r="M62" s="45">
        <f t="shared" si="6"/>
        <v>0.50957406709847519</v>
      </c>
      <c r="N62" s="45">
        <f t="shared" si="6"/>
        <v>0.51955015460402487</v>
      </c>
      <c r="O62" s="45">
        <f t="shared" si="6"/>
        <v>0.47480196506592159</v>
      </c>
      <c r="P62" s="45">
        <f t="shared" si="6"/>
        <v>0.5016303926711122</v>
      </c>
      <c r="Q62" s="45">
        <f t="shared" si="6"/>
        <v>0.50160827602258951</v>
      </c>
      <c r="R62" s="45">
        <f t="shared" si="6"/>
        <v>0.51079885640250089</v>
      </c>
      <c r="S62" s="45">
        <f t="shared" si="6"/>
        <v>0.48664014927871646</v>
      </c>
      <c r="T62" s="45">
        <f t="shared" si="6"/>
        <v>0.49827533255773898</v>
      </c>
      <c r="U62" s="45">
        <f t="shared" si="6"/>
        <v>0.4764148326258103</v>
      </c>
      <c r="V62" s="45">
        <f t="shared" si="6"/>
        <v>0.48751079892647092</v>
      </c>
      <c r="W62" s="45">
        <f t="shared" si="6"/>
        <v>0.48924803521785781</v>
      </c>
      <c r="X62" s="45">
        <f t="shared" si="6"/>
        <v>0.49306568993667937</v>
      </c>
      <c r="Y62" s="45">
        <f t="shared" si="6"/>
        <v>0.47516043695406945</v>
      </c>
      <c r="Z62" s="45">
        <f t="shared" si="6"/>
        <v>0.49654727320707392</v>
      </c>
      <c r="AA62" s="45">
        <f t="shared" si="6"/>
        <v>0.50847832853237407</v>
      </c>
      <c r="AB62" s="45">
        <f t="shared" si="6"/>
        <v>0.55539429168344523</v>
      </c>
      <c r="AC62" s="45">
        <f t="shared" si="6"/>
        <v>0.71224121956179509</v>
      </c>
      <c r="AD62" s="45">
        <f t="shared" si="6"/>
        <v>0.50761279472918519</v>
      </c>
    </row>
    <row r="63" spans="1:30">
      <c r="A63" s="3">
        <v>842139</v>
      </c>
      <c r="B63" s="45">
        <f t="shared" si="4"/>
        <v>0.41526122368022844</v>
      </c>
      <c r="C63" s="45">
        <f t="shared" si="6"/>
        <v>0.37696492510941765</v>
      </c>
      <c r="D63" s="45">
        <f t="shared" si="6"/>
        <v>0.27883661672220417</v>
      </c>
      <c r="E63" s="45">
        <f t="shared" si="6"/>
        <v>0.28794158978823531</v>
      </c>
      <c r="F63" s="45">
        <f t="shared" si="6"/>
        <v>0.27710508638574483</v>
      </c>
      <c r="G63" s="45">
        <f t="shared" si="6"/>
        <v>0.28940051245848425</v>
      </c>
      <c r="H63" s="45">
        <f t="shared" si="6"/>
        <v>0.37117244801392224</v>
      </c>
      <c r="I63" s="45">
        <f t="shared" si="6"/>
        <v>0.37289545175200312</v>
      </c>
      <c r="J63" s="45">
        <f t="shared" si="6"/>
        <v>0.44938596101412165</v>
      </c>
      <c r="K63" s="45">
        <f t="shared" si="6"/>
        <v>0.41536854152025721</v>
      </c>
      <c r="L63" s="45">
        <f t="shared" si="6"/>
        <v>0.44955742845102387</v>
      </c>
      <c r="M63" s="45">
        <f t="shared" si="6"/>
        <v>0.55778308434586277</v>
      </c>
      <c r="N63" s="45">
        <f t="shared" si="6"/>
        <v>0.77111736405084585</v>
      </c>
      <c r="O63" s="45">
        <f t="shared" si="6"/>
        <v>0.90255585646064551</v>
      </c>
      <c r="P63" s="45">
        <f t="shared" si="6"/>
        <v>0.71347834737877691</v>
      </c>
      <c r="Q63" s="45">
        <f t="shared" si="6"/>
        <v>0.68239801720143189</v>
      </c>
      <c r="R63" s="45">
        <f t="shared" si="6"/>
        <v>0.75561930967885094</v>
      </c>
      <c r="S63" s="45">
        <f t="shared" si="6"/>
        <v>0.68495511607997306</v>
      </c>
      <c r="T63" s="45">
        <f t="shared" si="6"/>
        <v>0.66492833132683205</v>
      </c>
      <c r="U63" s="45">
        <f t="shared" si="6"/>
        <v>0.71166934661164927</v>
      </c>
      <c r="V63" s="45">
        <f t="shared" si="6"/>
        <v>0.68587142103598508</v>
      </c>
      <c r="W63" s="45">
        <f t="shared" si="6"/>
        <v>0.66065885659936474</v>
      </c>
      <c r="X63" s="45">
        <f t="shared" si="6"/>
        <v>0.68180170620765201</v>
      </c>
      <c r="Y63" s="45">
        <f t="shared" si="6"/>
        <v>0.75050880753544058</v>
      </c>
      <c r="Z63" s="45">
        <f t="shared" si="6"/>
        <v>0.7893902256055636</v>
      </c>
      <c r="AA63" s="45">
        <f t="shared" si="6"/>
        <v>1.1743123410845058</v>
      </c>
      <c r="AB63" s="45">
        <f t="shared" si="6"/>
        <v>1.3328233302242607</v>
      </c>
      <c r="AC63" s="45">
        <f t="shared" si="6"/>
        <v>0.65614204180365876</v>
      </c>
      <c r="AD63" s="45">
        <f t="shared" si="6"/>
        <v>0.67330076783070603</v>
      </c>
    </row>
    <row r="64" spans="1:30">
      <c r="A64" s="3" t="s">
        <v>29</v>
      </c>
      <c r="B64" s="45">
        <f t="shared" si="4"/>
        <v>26.591111184279391</v>
      </c>
      <c r="C64" s="45">
        <f t="shared" si="6"/>
        <v>27.090989548081467</v>
      </c>
      <c r="D64" s="45">
        <f t="shared" si="6"/>
        <v>25.861309996251798</v>
      </c>
      <c r="E64" s="45">
        <f t="shared" si="6"/>
        <v>25.869232184351997</v>
      </c>
      <c r="F64" s="45">
        <f t="shared" si="6"/>
        <v>24.454172330968532</v>
      </c>
      <c r="G64" s="45">
        <f t="shared" si="6"/>
        <v>23.956013268051386</v>
      </c>
      <c r="H64" s="45">
        <f t="shared" si="6"/>
        <v>22.655766023206844</v>
      </c>
      <c r="I64" s="45">
        <f t="shared" si="6"/>
        <v>23.323333380950984</v>
      </c>
      <c r="J64" s="45">
        <f t="shared" si="6"/>
        <v>24.341053509511735</v>
      </c>
      <c r="K64" s="45">
        <f t="shared" si="6"/>
        <v>24.975436759657569</v>
      </c>
      <c r="L64" s="45">
        <f t="shared" si="6"/>
        <v>26.132135117817867</v>
      </c>
      <c r="M64" s="45">
        <f t="shared" si="6"/>
        <v>25.463472114714662</v>
      </c>
      <c r="N64" s="45">
        <f t="shared" si="6"/>
        <v>27.376455261250062</v>
      </c>
      <c r="O64" s="45">
        <f t="shared" si="6"/>
        <v>27.352659786251959</v>
      </c>
      <c r="P64" s="45">
        <f t="shared" si="6"/>
        <v>26.733670620202606</v>
      </c>
      <c r="Q64" s="45">
        <f t="shared" si="6"/>
        <v>28.082364573904467</v>
      </c>
      <c r="R64" s="45">
        <f t="shared" si="6"/>
        <v>29.935647965727956</v>
      </c>
      <c r="S64" s="45">
        <f t="shared" si="6"/>
        <v>29.807218098695138</v>
      </c>
      <c r="T64" s="45">
        <f t="shared" si="6"/>
        <v>29.051516348784645</v>
      </c>
      <c r="U64" s="45">
        <f t="shared" si="6"/>
        <v>30.032680990258616</v>
      </c>
      <c r="V64" s="45">
        <f t="shared" si="6"/>
        <v>29.293541775273802</v>
      </c>
      <c r="W64" s="45">
        <f t="shared" si="6"/>
        <v>28.90688212935132</v>
      </c>
      <c r="X64" s="45">
        <f t="shared" si="6"/>
        <v>28.94388494680787</v>
      </c>
      <c r="Y64" s="45">
        <f t="shared" si="6"/>
        <v>30.651634034253057</v>
      </c>
      <c r="Z64" s="45">
        <f t="shared" si="6"/>
        <v>30.258045667488293</v>
      </c>
      <c r="AA64" s="45">
        <f t="shared" si="6"/>
        <v>32.095372936551811</v>
      </c>
      <c r="AB64" s="45">
        <f t="shared" si="6"/>
        <v>35.358676988757161</v>
      </c>
      <c r="AC64" s="45">
        <f t="shared" si="6"/>
        <v>44.466332803389463</v>
      </c>
      <c r="AD64" s="45">
        <f t="shared" si="6"/>
        <v>29.075424682186206</v>
      </c>
    </row>
    <row r="65" spans="1:30">
      <c r="A65" s="3" t="s">
        <v>30</v>
      </c>
      <c r="B65" s="45">
        <f t="shared" si="4"/>
        <v>73.408888815720601</v>
      </c>
      <c r="C65" s="45">
        <f t="shared" si="6"/>
        <v>72.909010451918533</v>
      </c>
      <c r="D65" s="45">
        <f t="shared" si="6"/>
        <v>74.138690003748195</v>
      </c>
      <c r="E65" s="45">
        <f t="shared" si="6"/>
        <v>74.130767815647999</v>
      </c>
      <c r="F65" s="45">
        <f t="shared" si="6"/>
        <v>75.545827669031468</v>
      </c>
      <c r="G65" s="45">
        <f t="shared" si="6"/>
        <v>76.043986731948621</v>
      </c>
      <c r="H65" s="45">
        <f t="shared" si="6"/>
        <v>77.344233976793149</v>
      </c>
      <c r="I65" s="45">
        <f t="shared" si="6"/>
        <v>76.676666619049016</v>
      </c>
      <c r="J65" s="45">
        <f t="shared" si="6"/>
        <v>75.658946490488262</v>
      </c>
      <c r="K65" s="45">
        <f t="shared" si="6"/>
        <v>75.024563240342431</v>
      </c>
      <c r="L65" s="45">
        <f t="shared" si="6"/>
        <v>73.867864882182133</v>
      </c>
      <c r="M65" s="45">
        <f t="shared" si="6"/>
        <v>74.536527885285338</v>
      </c>
      <c r="N65" s="45">
        <f t="shared" si="6"/>
        <v>72.623544738749928</v>
      </c>
      <c r="O65" s="45">
        <f t="shared" si="6"/>
        <v>72.647340213748052</v>
      </c>
      <c r="P65" s="45">
        <f t="shared" si="6"/>
        <v>73.266329379797398</v>
      </c>
      <c r="Q65" s="45">
        <f t="shared" si="6"/>
        <v>71.917635426095529</v>
      </c>
      <c r="R65" s="45">
        <f t="shared" si="6"/>
        <v>70.064352034272048</v>
      </c>
      <c r="S65" s="45">
        <f t="shared" si="6"/>
        <v>70.192781901304855</v>
      </c>
      <c r="T65" s="45">
        <f t="shared" si="6"/>
        <v>70.948483651215355</v>
      </c>
      <c r="U65" s="45">
        <f t="shared" si="6"/>
        <v>69.967319009741374</v>
      </c>
      <c r="V65" s="45">
        <f t="shared" si="6"/>
        <v>70.706458224726205</v>
      </c>
      <c r="W65" s="45">
        <f t="shared" si="6"/>
        <v>71.093117870648683</v>
      </c>
      <c r="X65" s="45">
        <f t="shared" si="6"/>
        <v>71.056115053192144</v>
      </c>
      <c r="Y65" s="45">
        <f t="shared" si="6"/>
        <v>69.348365965746936</v>
      </c>
      <c r="Z65" s="45">
        <f t="shared" si="6"/>
        <v>69.74195433251171</v>
      </c>
      <c r="AA65" s="45">
        <f t="shared" si="6"/>
        <v>67.904627063448203</v>
      </c>
      <c r="AB65" s="45">
        <f t="shared" si="6"/>
        <v>64.641323011242832</v>
      </c>
      <c r="AC65" s="45">
        <f t="shared" si="6"/>
        <v>55.533667196610537</v>
      </c>
      <c r="AD65" s="45">
        <f t="shared" si="6"/>
        <v>70.924575317813762</v>
      </c>
    </row>
    <row r="66" spans="1:30">
      <c r="A66" s="94" t="s">
        <v>194</v>
      </c>
      <c r="B66" s="45">
        <f t="shared" si="4"/>
        <v>100</v>
      </c>
      <c r="C66" s="45">
        <f t="shared" si="6"/>
        <v>100</v>
      </c>
      <c r="D66" s="45">
        <f t="shared" si="6"/>
        <v>100</v>
      </c>
      <c r="E66" s="45">
        <f t="shared" si="6"/>
        <v>100</v>
      </c>
      <c r="F66" s="45">
        <f t="shared" si="6"/>
        <v>100</v>
      </c>
      <c r="G66" s="45">
        <f t="shared" si="6"/>
        <v>100</v>
      </c>
      <c r="H66" s="45">
        <f t="shared" si="6"/>
        <v>100</v>
      </c>
      <c r="I66" s="45">
        <f t="shared" si="6"/>
        <v>100</v>
      </c>
      <c r="J66" s="45">
        <f t="shared" si="6"/>
        <v>100</v>
      </c>
      <c r="K66" s="45">
        <f t="shared" si="6"/>
        <v>100</v>
      </c>
      <c r="L66" s="45">
        <f t="shared" si="6"/>
        <v>100</v>
      </c>
      <c r="M66" s="45">
        <f t="shared" si="6"/>
        <v>100</v>
      </c>
      <c r="N66" s="45">
        <f t="shared" si="6"/>
        <v>100</v>
      </c>
      <c r="O66" s="45">
        <f t="shared" si="6"/>
        <v>100</v>
      </c>
      <c r="P66" s="45">
        <f t="shared" si="6"/>
        <v>100</v>
      </c>
      <c r="Q66" s="45">
        <f t="shared" si="6"/>
        <v>100</v>
      </c>
      <c r="R66" s="45">
        <f t="shared" si="6"/>
        <v>100</v>
      </c>
      <c r="S66" s="45">
        <f t="shared" si="6"/>
        <v>100</v>
      </c>
      <c r="T66" s="45">
        <f t="shared" si="6"/>
        <v>100</v>
      </c>
      <c r="U66" s="45">
        <f t="shared" si="6"/>
        <v>100</v>
      </c>
      <c r="V66" s="45">
        <f t="shared" si="6"/>
        <v>100</v>
      </c>
      <c r="W66" s="45">
        <f t="shared" si="6"/>
        <v>100</v>
      </c>
      <c r="X66" s="45">
        <f t="shared" si="6"/>
        <v>100</v>
      </c>
      <c r="Y66" s="45">
        <f t="shared" si="6"/>
        <v>100</v>
      </c>
      <c r="Z66" s="45">
        <f t="shared" si="6"/>
        <v>100</v>
      </c>
      <c r="AA66" s="45">
        <f t="shared" ref="AA66:AD66" si="7">AA35/AA$35*100</f>
        <v>100</v>
      </c>
      <c r="AB66" s="45">
        <f t="shared" si="7"/>
        <v>100</v>
      </c>
      <c r="AC66" s="45">
        <f t="shared" si="7"/>
        <v>100</v>
      </c>
      <c r="AD66" s="45">
        <f t="shared" si="7"/>
        <v>100</v>
      </c>
    </row>
    <row r="67" spans="1:30">
      <c r="A67" s="3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</row>
    <row r="68" spans="1:30">
      <c r="A68" s="3"/>
      <c r="B68" s="98" t="s">
        <v>22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</row>
    <row r="69" spans="1:30">
      <c r="A69" s="3">
        <v>870829</v>
      </c>
      <c r="B69" s="92" t="s">
        <v>23</v>
      </c>
      <c r="C69" s="46">
        <f>IF(B8=0,"--",(C8/B8)*100-100)</f>
        <v>18.630079950541429</v>
      </c>
      <c r="D69" s="46">
        <f t="shared" ref="D69:AC79" si="8">IF(C8=0,"--",(D8/C8)*100-100)</f>
        <v>8.7724084294800093</v>
      </c>
      <c r="E69" s="46">
        <f t="shared" si="8"/>
        <v>3.9428646968286927</v>
      </c>
      <c r="F69" s="46">
        <f t="shared" si="8"/>
        <v>17.397500184224441</v>
      </c>
      <c r="G69" s="46">
        <f t="shared" si="8"/>
        <v>16.871469363359921</v>
      </c>
      <c r="H69" s="46">
        <f t="shared" si="8"/>
        <v>-4.0554405955676174</v>
      </c>
      <c r="I69" s="46">
        <f t="shared" si="8"/>
        <v>15.750560022675501</v>
      </c>
      <c r="J69" s="46">
        <f t="shared" si="8"/>
        <v>12.9492620219185</v>
      </c>
      <c r="K69" s="46">
        <f t="shared" si="8"/>
        <v>6.2490840472486866</v>
      </c>
      <c r="L69" s="46">
        <f t="shared" si="8"/>
        <v>10.827816890715354</v>
      </c>
      <c r="M69" s="46">
        <f t="shared" si="8"/>
        <v>0.92099253631543831</v>
      </c>
      <c r="N69" s="46">
        <f t="shared" si="8"/>
        <v>-4.0249621856975182</v>
      </c>
      <c r="O69" s="46">
        <f t="shared" si="8"/>
        <v>-16.715239635434102</v>
      </c>
      <c r="P69" s="46">
        <f t="shared" si="8"/>
        <v>-27.373357314006512</v>
      </c>
      <c r="Q69" s="46">
        <f t="shared" si="8"/>
        <v>53.979413618477281</v>
      </c>
      <c r="R69" s="46">
        <f t="shared" si="8"/>
        <v>15.968630107193519</v>
      </c>
      <c r="S69" s="46">
        <f t="shared" si="8"/>
        <v>19.094353891395471</v>
      </c>
      <c r="T69" s="46">
        <f t="shared" si="8"/>
        <v>6.0100281881833411</v>
      </c>
      <c r="U69" s="46">
        <f t="shared" si="8"/>
        <v>12.034816999227147</v>
      </c>
      <c r="V69" s="46">
        <f t="shared" si="8"/>
        <v>8.2077473431482844</v>
      </c>
      <c r="W69" s="46">
        <f t="shared" si="8"/>
        <v>0.51886338529772047</v>
      </c>
      <c r="X69" s="46">
        <f t="shared" si="8"/>
        <v>-4.2154462308419482</v>
      </c>
      <c r="Y69" s="46">
        <f t="shared" si="8"/>
        <v>10.193927473891335</v>
      </c>
      <c r="Z69" s="46">
        <f t="shared" si="8"/>
        <v>-1.2677724301154001</v>
      </c>
      <c r="AA69" s="46">
        <f t="shared" si="8"/>
        <v>-12.878082607287624</v>
      </c>
      <c r="AB69" s="46">
        <f t="shared" si="8"/>
        <v>25.069790997046582</v>
      </c>
      <c r="AC69" s="46">
        <f t="shared" si="8"/>
        <v>15.107522179696105</v>
      </c>
      <c r="AD69" s="46">
        <f>IFERROR((POWER(AC8/B8,1/28)*100-100),"--")</f>
        <v>6.4254478523064336</v>
      </c>
    </row>
    <row r="70" spans="1:30">
      <c r="A70" s="3">
        <v>870899</v>
      </c>
      <c r="B70" s="92" t="s">
        <v>23</v>
      </c>
      <c r="C70" s="46">
        <f t="shared" ref="C70:R96" si="9">IF(B9=0,"--",(C9/B9)*100-100)</f>
        <v>1.3998976718748537</v>
      </c>
      <c r="D70" s="46">
        <f t="shared" si="9"/>
        <v>-3.2761533781269918</v>
      </c>
      <c r="E70" s="46">
        <f t="shared" si="9"/>
        <v>-0.8108593791672547</v>
      </c>
      <c r="F70" s="46">
        <f t="shared" si="9"/>
        <v>16.946581067565262</v>
      </c>
      <c r="G70" s="46">
        <f t="shared" si="9"/>
        <v>11.547694347516497</v>
      </c>
      <c r="H70" s="46">
        <f t="shared" si="9"/>
        <v>-5.0940547062913453</v>
      </c>
      <c r="I70" s="46">
        <f t="shared" si="9"/>
        <v>14.187950961403217</v>
      </c>
      <c r="J70" s="46">
        <f t="shared" si="9"/>
        <v>12.143171740872887</v>
      </c>
      <c r="K70" s="46">
        <f t="shared" si="9"/>
        <v>17.201759092177255</v>
      </c>
      <c r="L70" s="46">
        <f t="shared" si="9"/>
        <v>12.455610691265079</v>
      </c>
      <c r="M70" s="46">
        <f t="shared" si="9"/>
        <v>3.1881097008760833</v>
      </c>
      <c r="N70" s="46">
        <f t="shared" si="9"/>
        <v>-29.677126890731387</v>
      </c>
      <c r="O70" s="46">
        <f t="shared" si="9"/>
        <v>-15.590031877983307</v>
      </c>
      <c r="P70" s="46">
        <f t="shared" si="9"/>
        <v>-26.050303122784797</v>
      </c>
      <c r="Q70" s="46">
        <f t="shared" si="9"/>
        <v>45.556446810017093</v>
      </c>
      <c r="R70" s="46">
        <f t="shared" si="9"/>
        <v>17.914840991793213</v>
      </c>
      <c r="S70" s="46">
        <f t="shared" si="8"/>
        <v>11.01912152277518</v>
      </c>
      <c r="T70" s="46">
        <f t="shared" si="8"/>
        <v>-3.915089304904825</v>
      </c>
      <c r="U70" s="46">
        <f t="shared" si="8"/>
        <v>6.8710550772741925</v>
      </c>
      <c r="V70" s="46">
        <f t="shared" si="8"/>
        <v>0.29482189158123617</v>
      </c>
      <c r="W70" s="46">
        <f t="shared" si="8"/>
        <v>-2.1428387777923206</v>
      </c>
      <c r="X70" s="46">
        <f t="shared" si="8"/>
        <v>1.7784986091882331</v>
      </c>
      <c r="Y70" s="46">
        <f t="shared" si="8"/>
        <v>6.3532296865242017</v>
      </c>
      <c r="Z70" s="46">
        <f t="shared" si="8"/>
        <v>-1.6746562677822112</v>
      </c>
      <c r="AA70" s="46">
        <f t="shared" si="8"/>
        <v>-14.310597392133758</v>
      </c>
      <c r="AB70" s="46">
        <f t="shared" si="8"/>
        <v>21.029733236295726</v>
      </c>
      <c r="AC70" s="46">
        <f t="shared" si="8"/>
        <v>13.179130172480797</v>
      </c>
      <c r="AD70" s="46">
        <f t="shared" ref="AD70:AD96" si="10">IFERROR((POWER(AC9/B9,1/28)*100-100),"--")</f>
        <v>2.8708346141461192</v>
      </c>
    </row>
    <row r="71" spans="1:30">
      <c r="A71" s="3">
        <v>850760</v>
      </c>
      <c r="B71" s="92" t="s">
        <v>23</v>
      </c>
      <c r="C71" s="46" t="str">
        <f t="shared" si="9"/>
        <v>--</v>
      </c>
      <c r="D71" s="46" t="str">
        <f t="shared" si="8"/>
        <v>--</v>
      </c>
      <c r="E71" s="46" t="str">
        <f t="shared" si="8"/>
        <v>--</v>
      </c>
      <c r="F71" s="46" t="str">
        <f t="shared" si="8"/>
        <v>--</v>
      </c>
      <c r="G71" s="46" t="str">
        <f t="shared" si="8"/>
        <v>--</v>
      </c>
      <c r="H71" s="46" t="str">
        <f t="shared" si="8"/>
        <v>--</v>
      </c>
      <c r="I71" s="46" t="str">
        <f t="shared" si="8"/>
        <v>--</v>
      </c>
      <c r="J71" s="46" t="str">
        <f t="shared" si="8"/>
        <v>--</v>
      </c>
      <c r="K71" s="46" t="str">
        <f t="shared" si="8"/>
        <v>--</v>
      </c>
      <c r="L71" s="46" t="str">
        <f t="shared" si="8"/>
        <v>--</v>
      </c>
      <c r="M71" s="46" t="str">
        <f t="shared" si="8"/>
        <v>--</v>
      </c>
      <c r="N71" s="46" t="str">
        <f t="shared" si="8"/>
        <v>--</v>
      </c>
      <c r="O71" s="46" t="str">
        <f t="shared" si="8"/>
        <v>--</v>
      </c>
      <c r="P71" s="46" t="str">
        <f t="shared" si="8"/>
        <v>--</v>
      </c>
      <c r="Q71" s="46" t="str">
        <f t="shared" si="8"/>
        <v>--</v>
      </c>
      <c r="R71" s="46" t="str">
        <f t="shared" si="8"/>
        <v>--</v>
      </c>
      <c r="S71" s="46" t="str">
        <f t="shared" si="8"/>
        <v>--</v>
      </c>
      <c r="T71" s="46">
        <f t="shared" si="8"/>
        <v>30.887941381187773</v>
      </c>
      <c r="U71" s="46">
        <f t="shared" si="8"/>
        <v>1.0456619113273575</v>
      </c>
      <c r="V71" s="46">
        <f t="shared" si="8"/>
        <v>-1.0583256974720712</v>
      </c>
      <c r="W71" s="46">
        <f t="shared" si="8"/>
        <v>16.681097322851812</v>
      </c>
      <c r="X71" s="46">
        <f t="shared" si="8"/>
        <v>29.207741051660832</v>
      </c>
      <c r="Y71" s="46">
        <f t="shared" si="8"/>
        <v>25.492572443618158</v>
      </c>
      <c r="Z71" s="46">
        <f t="shared" si="8"/>
        <v>14.704585959848757</v>
      </c>
      <c r="AA71" s="46">
        <f t="shared" si="8"/>
        <v>30.925900706530882</v>
      </c>
      <c r="AB71" s="46">
        <f t="shared" si="8"/>
        <v>68.090286635517089</v>
      </c>
      <c r="AC71" s="46">
        <f t="shared" si="8"/>
        <v>69.158137080695468</v>
      </c>
      <c r="AD71" s="46" t="str">
        <f t="shared" si="10"/>
        <v>--</v>
      </c>
    </row>
    <row r="72" spans="1:30">
      <c r="A72" s="3">
        <v>854430</v>
      </c>
      <c r="B72" s="92" t="s">
        <v>23</v>
      </c>
      <c r="C72" s="46">
        <f t="shared" si="9"/>
        <v>8.1277115942505418</v>
      </c>
      <c r="D72" s="46">
        <f t="shared" si="8"/>
        <v>14.65702463323646</v>
      </c>
      <c r="E72" s="46">
        <f t="shared" si="8"/>
        <v>3.0320391271963132</v>
      </c>
      <c r="F72" s="46">
        <f t="shared" si="8"/>
        <v>10.43003428124689</v>
      </c>
      <c r="G72" s="46">
        <f t="shared" si="8"/>
        <v>5.4098673300612603</v>
      </c>
      <c r="H72" s="46">
        <f t="shared" si="8"/>
        <v>-8.5614137601755118</v>
      </c>
      <c r="I72" s="46">
        <f t="shared" si="8"/>
        <v>13.056707688846927</v>
      </c>
      <c r="J72" s="46">
        <f t="shared" si="8"/>
        <v>-0.61654395731927991</v>
      </c>
      <c r="K72" s="46">
        <f t="shared" si="8"/>
        <v>3.2329668611536704</v>
      </c>
      <c r="L72" s="46">
        <f t="shared" si="8"/>
        <v>6.2823183395620816</v>
      </c>
      <c r="M72" s="46">
        <f t="shared" si="8"/>
        <v>4.2938581256986623</v>
      </c>
      <c r="N72" s="46">
        <f t="shared" si="8"/>
        <v>8.5829211069511189</v>
      </c>
      <c r="O72" s="46">
        <f t="shared" si="8"/>
        <v>-15.518508132932425</v>
      </c>
      <c r="P72" s="46">
        <f t="shared" si="8"/>
        <v>-29.128814508525664</v>
      </c>
      <c r="Q72" s="46">
        <f t="shared" si="8"/>
        <v>50.056601287090785</v>
      </c>
      <c r="R72" s="46">
        <f t="shared" si="8"/>
        <v>22.847008582798424</v>
      </c>
      <c r="S72" s="46">
        <f t="shared" si="8"/>
        <v>15.883542209775698</v>
      </c>
      <c r="T72" s="46">
        <f t="shared" si="8"/>
        <v>6.4092806024908242</v>
      </c>
      <c r="U72" s="46">
        <f t="shared" si="8"/>
        <v>13.070016876612115</v>
      </c>
      <c r="V72" s="46">
        <f t="shared" si="8"/>
        <v>6.347837999125332</v>
      </c>
      <c r="W72" s="46">
        <f t="shared" si="8"/>
        <v>-2.9656997290231715</v>
      </c>
      <c r="X72" s="46">
        <f t="shared" si="8"/>
        <v>-2.9356534421594915</v>
      </c>
      <c r="Y72" s="46">
        <f t="shared" si="8"/>
        <v>11.412185775757862</v>
      </c>
      <c r="Z72" s="46">
        <f t="shared" si="8"/>
        <v>-8.5730081185857898E-2</v>
      </c>
      <c r="AA72" s="46">
        <f t="shared" si="8"/>
        <v>-18.09275709640599</v>
      </c>
      <c r="AB72" s="46">
        <f t="shared" si="8"/>
        <v>20.754131545064453</v>
      </c>
      <c r="AC72" s="46">
        <f t="shared" si="8"/>
        <v>15.219645423295901</v>
      </c>
      <c r="AD72" s="46">
        <f t="shared" si="10"/>
        <v>4.7950581647566111</v>
      </c>
    </row>
    <row r="73" spans="1:30">
      <c r="A73" s="3">
        <v>870840</v>
      </c>
      <c r="B73" s="92" t="s">
        <v>23</v>
      </c>
      <c r="C73" s="46">
        <f t="shared" si="9"/>
        <v>-9.2153834252515168</v>
      </c>
      <c r="D73" s="46">
        <f t="shared" si="8"/>
        <v>14.51180870283369</v>
      </c>
      <c r="E73" s="46">
        <f t="shared" si="8"/>
        <v>30.231595647325548</v>
      </c>
      <c r="F73" s="46">
        <f t="shared" si="8"/>
        <v>13.493681763042844</v>
      </c>
      <c r="G73" s="46">
        <f t="shared" si="8"/>
        <v>12.184805227960481</v>
      </c>
      <c r="H73" s="46">
        <f t="shared" si="8"/>
        <v>-12.536941835033787</v>
      </c>
      <c r="I73" s="46">
        <f t="shared" si="8"/>
        <v>-2.9661380346487789</v>
      </c>
      <c r="J73" s="46">
        <f t="shared" si="8"/>
        <v>7.5178620357010999</v>
      </c>
      <c r="K73" s="46">
        <f t="shared" si="8"/>
        <v>27.185511078145197</v>
      </c>
      <c r="L73" s="46">
        <f t="shared" si="8"/>
        <v>6.6319702616345779</v>
      </c>
      <c r="M73" s="46">
        <f t="shared" si="8"/>
        <v>3.6317414802277597</v>
      </c>
      <c r="N73" s="46">
        <f t="shared" si="8"/>
        <v>19.626492025284321</v>
      </c>
      <c r="O73" s="46">
        <f t="shared" si="8"/>
        <v>0.89184786863812349</v>
      </c>
      <c r="P73" s="46">
        <f t="shared" si="8"/>
        <v>-42.487178761672503</v>
      </c>
      <c r="Q73" s="46">
        <f t="shared" si="8"/>
        <v>50.510007916933972</v>
      </c>
      <c r="R73" s="46">
        <f t="shared" si="8"/>
        <v>15.702147499029834</v>
      </c>
      <c r="S73" s="46">
        <f t="shared" si="8"/>
        <v>23.131276030211239</v>
      </c>
      <c r="T73" s="46">
        <f t="shared" si="8"/>
        <v>3.3188118769341486</v>
      </c>
      <c r="U73" s="46">
        <f t="shared" si="8"/>
        <v>2.8609079307887271</v>
      </c>
      <c r="V73" s="46">
        <f t="shared" si="8"/>
        <v>-3.4905655182303406</v>
      </c>
      <c r="W73" s="46">
        <f t="shared" si="8"/>
        <v>2.9260487121017604</v>
      </c>
      <c r="X73" s="46">
        <f t="shared" si="8"/>
        <v>0.20420562731358416</v>
      </c>
      <c r="Y73" s="46">
        <f t="shared" si="8"/>
        <v>2.5047909269578383</v>
      </c>
      <c r="Z73" s="46">
        <f t="shared" si="8"/>
        <v>-7.506295787795807</v>
      </c>
      <c r="AA73" s="46">
        <f t="shared" si="8"/>
        <v>-15.165725029587861</v>
      </c>
      <c r="AB73" s="46">
        <f t="shared" si="8"/>
        <v>21.912170152187755</v>
      </c>
      <c r="AC73" s="46">
        <f t="shared" si="8"/>
        <v>17.001723671909446</v>
      </c>
      <c r="AD73" s="46">
        <f t="shared" si="10"/>
        <v>5.0693750201679819</v>
      </c>
    </row>
    <row r="74" spans="1:30">
      <c r="A74" s="3">
        <v>401110</v>
      </c>
      <c r="B74" s="92" t="s">
        <v>23</v>
      </c>
      <c r="C74" s="46">
        <f t="shared" si="9"/>
        <v>-0.45540903437128577</v>
      </c>
      <c r="D74" s="46">
        <f t="shared" si="8"/>
        <v>11.726233217295217</v>
      </c>
      <c r="E74" s="46">
        <f t="shared" si="8"/>
        <v>4.769451971143269</v>
      </c>
      <c r="F74" s="46">
        <f t="shared" si="8"/>
        <v>22.707071106866024</v>
      </c>
      <c r="G74" s="46">
        <f t="shared" si="8"/>
        <v>14.469497178850361</v>
      </c>
      <c r="H74" s="46">
        <f t="shared" si="8"/>
        <v>-8.9324176130699158</v>
      </c>
      <c r="I74" s="46">
        <f t="shared" si="8"/>
        <v>8.6730355782574264</v>
      </c>
      <c r="J74" s="46">
        <f t="shared" si="8"/>
        <v>15.022110065096925</v>
      </c>
      <c r="K74" s="46">
        <f t="shared" si="8"/>
        <v>24.168424760609113</v>
      </c>
      <c r="L74" s="46">
        <f t="shared" si="8"/>
        <v>20.94798139007932</v>
      </c>
      <c r="M74" s="46">
        <f t="shared" si="8"/>
        <v>4.5983265296970757</v>
      </c>
      <c r="N74" s="46">
        <f t="shared" si="8"/>
        <v>16.418964164054529</v>
      </c>
      <c r="O74" s="46">
        <f t="shared" si="8"/>
        <v>11.117275752026458</v>
      </c>
      <c r="P74" s="46">
        <f t="shared" si="8"/>
        <v>-11.864223683108875</v>
      </c>
      <c r="Q74" s="46">
        <f t="shared" si="8"/>
        <v>28.61422619792765</v>
      </c>
      <c r="R74" s="46">
        <f t="shared" si="8"/>
        <v>18.069536217141675</v>
      </c>
      <c r="S74" s="46">
        <f t="shared" si="8"/>
        <v>9.1281082272469689</v>
      </c>
      <c r="T74" s="46">
        <f t="shared" si="8"/>
        <v>5.6617164549068093</v>
      </c>
      <c r="U74" s="46">
        <f t="shared" si="8"/>
        <v>-1.977113509711927</v>
      </c>
      <c r="V74" s="46">
        <f t="shared" si="8"/>
        <v>-1.4492063874541969</v>
      </c>
      <c r="W74" s="46">
        <f t="shared" si="8"/>
        <v>-5.1854569996785216</v>
      </c>
      <c r="X74" s="46">
        <f t="shared" si="8"/>
        <v>1.6761564881204976</v>
      </c>
      <c r="Y74" s="46">
        <f t="shared" si="8"/>
        <v>5.159161622954997</v>
      </c>
      <c r="Z74" s="46">
        <f t="shared" si="8"/>
        <v>3.2699909415190973</v>
      </c>
      <c r="AA74" s="46">
        <f t="shared" si="8"/>
        <v>-13.264755360333581</v>
      </c>
      <c r="AB74" s="46">
        <f t="shared" si="8"/>
        <v>12.76212737394448</v>
      </c>
      <c r="AC74" s="46">
        <f t="shared" si="8"/>
        <v>18.855147037580068</v>
      </c>
      <c r="AD74" s="46">
        <f t="shared" si="10"/>
        <v>7.1245019345760738</v>
      </c>
    </row>
    <row r="75" spans="1:30">
      <c r="A75" s="3">
        <v>841590</v>
      </c>
      <c r="B75" s="92" t="s">
        <v>23</v>
      </c>
      <c r="C75" s="46">
        <f t="shared" si="9"/>
        <v>33.601558480385364</v>
      </c>
      <c r="D75" s="46">
        <f t="shared" si="8"/>
        <v>-9.6757970572600698</v>
      </c>
      <c r="E75" s="46">
        <f t="shared" si="8"/>
        <v>14.367392266598884</v>
      </c>
      <c r="F75" s="46">
        <f t="shared" si="8"/>
        <v>18.045072943286371</v>
      </c>
      <c r="G75" s="46">
        <f t="shared" si="8"/>
        <v>9.1545880565183495</v>
      </c>
      <c r="H75" s="46">
        <f t="shared" si="8"/>
        <v>-3.0434073705758493</v>
      </c>
      <c r="I75" s="46">
        <f t="shared" si="8"/>
        <v>13.947188554299544</v>
      </c>
      <c r="J75" s="46">
        <f t="shared" si="8"/>
        <v>5.8967868270097341</v>
      </c>
      <c r="K75" s="46">
        <f t="shared" si="8"/>
        <v>4.5881505898673396</v>
      </c>
      <c r="L75" s="46">
        <f t="shared" si="8"/>
        <v>16.19934836047014</v>
      </c>
      <c r="M75" s="46">
        <f t="shared" si="8"/>
        <v>11.495247619653654</v>
      </c>
      <c r="N75" s="46">
        <f t="shared" si="8"/>
        <v>0.85519688223376988</v>
      </c>
      <c r="O75" s="46">
        <f t="shared" si="8"/>
        <v>-4.251195475049002</v>
      </c>
      <c r="P75" s="46">
        <f t="shared" si="8"/>
        <v>-21.640282499511869</v>
      </c>
      <c r="Q75" s="46">
        <f t="shared" si="8"/>
        <v>41.474546348592014</v>
      </c>
      <c r="R75" s="46">
        <f t="shared" si="8"/>
        <v>23.143367619642035</v>
      </c>
      <c r="S75" s="46">
        <f t="shared" si="8"/>
        <v>17.636955225594278</v>
      </c>
      <c r="T75" s="46">
        <f t="shared" si="8"/>
        <v>18.497972799574484</v>
      </c>
      <c r="U75" s="46">
        <f t="shared" si="8"/>
        <v>28.938703796703521</v>
      </c>
      <c r="V75" s="46">
        <f t="shared" si="8"/>
        <v>-8.8904101136472775</v>
      </c>
      <c r="W75" s="46">
        <f t="shared" si="8"/>
        <v>3.8756624467191045</v>
      </c>
      <c r="X75" s="46">
        <f t="shared" si="8"/>
        <v>10.700794861088639</v>
      </c>
      <c r="Y75" s="46">
        <f t="shared" si="8"/>
        <v>16.692020771350329</v>
      </c>
      <c r="Z75" s="46">
        <f t="shared" si="8"/>
        <v>13.204685281042373</v>
      </c>
      <c r="AA75" s="46">
        <f t="shared" si="8"/>
        <v>-4.1519583162387761</v>
      </c>
      <c r="AB75" s="46">
        <f t="shared" si="8"/>
        <v>31.256937282458722</v>
      </c>
      <c r="AC75" s="46">
        <f t="shared" si="8"/>
        <v>26.861500686369681</v>
      </c>
      <c r="AD75" s="46">
        <f t="shared" si="10"/>
        <v>10.089954701920107</v>
      </c>
    </row>
    <row r="76" spans="1:30">
      <c r="A76" s="3">
        <v>840734</v>
      </c>
      <c r="B76" s="92" t="s">
        <v>23</v>
      </c>
      <c r="C76" s="46">
        <f t="shared" si="9"/>
        <v>15.080973013483614</v>
      </c>
      <c r="D76" s="46">
        <f t="shared" si="8"/>
        <v>-3.3794255413016572</v>
      </c>
      <c r="E76" s="46">
        <f t="shared" si="8"/>
        <v>3.8419638271401197</v>
      </c>
      <c r="F76" s="46">
        <f t="shared" si="8"/>
        <v>11.155946922780885</v>
      </c>
      <c r="G76" s="46">
        <f t="shared" si="8"/>
        <v>1.2633158126404709</v>
      </c>
      <c r="H76" s="46">
        <f t="shared" si="8"/>
        <v>-10.704183808868322</v>
      </c>
      <c r="I76" s="46">
        <f t="shared" si="8"/>
        <v>2.2405891992932823</v>
      </c>
      <c r="J76" s="46">
        <f t="shared" si="8"/>
        <v>0.15556364587239102</v>
      </c>
      <c r="K76" s="46">
        <f t="shared" si="8"/>
        <v>6.563147525583048</v>
      </c>
      <c r="L76" s="46">
        <f t="shared" si="8"/>
        <v>0.44980430776695357</v>
      </c>
      <c r="M76" s="46">
        <f t="shared" si="8"/>
        <v>-18.182146603091269</v>
      </c>
      <c r="N76" s="46">
        <f t="shared" si="8"/>
        <v>14.594085127788389</v>
      </c>
      <c r="O76" s="46">
        <f t="shared" si="8"/>
        <v>-14.925310709184984</v>
      </c>
      <c r="P76" s="46">
        <f t="shared" si="8"/>
        <v>-28.235306433239202</v>
      </c>
      <c r="Q76" s="46">
        <f t="shared" si="8"/>
        <v>34.318337221302471</v>
      </c>
      <c r="R76" s="46">
        <f t="shared" si="8"/>
        <v>39.092443620513706</v>
      </c>
      <c r="S76" s="46">
        <f t="shared" si="8"/>
        <v>15.12616735320502</v>
      </c>
      <c r="T76" s="46">
        <f t="shared" si="8"/>
        <v>-6.295267344927538</v>
      </c>
      <c r="U76" s="46">
        <f t="shared" si="8"/>
        <v>11.878245474923418</v>
      </c>
      <c r="V76" s="46">
        <f t="shared" si="8"/>
        <v>-3.4059632663475981</v>
      </c>
      <c r="W76" s="46">
        <f t="shared" si="8"/>
        <v>-0.62449360545761579</v>
      </c>
      <c r="X76" s="46">
        <f t="shared" si="8"/>
        <v>-1.6904744060947934</v>
      </c>
      <c r="Y76" s="46">
        <f t="shared" si="8"/>
        <v>5.2064029709211184</v>
      </c>
      <c r="Z76" s="46">
        <f t="shared" si="8"/>
        <v>-6.3681558340896345</v>
      </c>
      <c r="AA76" s="46">
        <f t="shared" si="8"/>
        <v>-8.9925718802626733</v>
      </c>
      <c r="AB76" s="46">
        <f t="shared" si="8"/>
        <v>5.2716776460520975</v>
      </c>
      <c r="AC76" s="46">
        <f t="shared" si="8"/>
        <v>6.9975315288279205</v>
      </c>
      <c r="AD76" s="46">
        <f t="shared" si="10"/>
        <v>1.6115928828283899</v>
      </c>
    </row>
    <row r="77" spans="1:30">
      <c r="A77" s="3">
        <v>870830</v>
      </c>
      <c r="B77" s="92" t="s">
        <v>23</v>
      </c>
      <c r="C77" s="46" t="str">
        <f t="shared" si="9"/>
        <v>--</v>
      </c>
      <c r="D77" s="46" t="str">
        <f t="shared" si="8"/>
        <v>--</v>
      </c>
      <c r="E77" s="46" t="str">
        <f t="shared" si="8"/>
        <v>--</v>
      </c>
      <c r="F77" s="46" t="str">
        <f t="shared" si="8"/>
        <v>--</v>
      </c>
      <c r="G77" s="46" t="str">
        <f t="shared" si="8"/>
        <v>--</v>
      </c>
      <c r="H77" s="46" t="str">
        <f t="shared" si="8"/>
        <v>--</v>
      </c>
      <c r="I77" s="46" t="str">
        <f t="shared" si="8"/>
        <v>--</v>
      </c>
      <c r="J77" s="46" t="str">
        <f t="shared" si="8"/>
        <v>--</v>
      </c>
      <c r="K77" s="46" t="str">
        <f t="shared" si="8"/>
        <v>--</v>
      </c>
      <c r="L77" s="46" t="str">
        <f t="shared" si="8"/>
        <v>--</v>
      </c>
      <c r="M77" s="46" t="str">
        <f t="shared" si="8"/>
        <v>--</v>
      </c>
      <c r="N77" s="46" t="str">
        <f t="shared" si="8"/>
        <v>--</v>
      </c>
      <c r="O77" s="46">
        <f t="shared" si="8"/>
        <v>-4.6661618102206148</v>
      </c>
      <c r="P77" s="46">
        <f t="shared" si="8"/>
        <v>-18.673449611765392</v>
      </c>
      <c r="Q77" s="46">
        <f t="shared" si="8"/>
        <v>26.298005504080948</v>
      </c>
      <c r="R77" s="46">
        <f t="shared" si="8"/>
        <v>5.8626068944711136</v>
      </c>
      <c r="S77" s="46">
        <f t="shared" si="8"/>
        <v>3.7390268392794184</v>
      </c>
      <c r="T77" s="46">
        <f t="shared" si="8"/>
        <v>-4.3880191131833612</v>
      </c>
      <c r="U77" s="46">
        <f t="shared" si="8"/>
        <v>12.910604272155098</v>
      </c>
      <c r="V77" s="46">
        <f t="shared" si="8"/>
        <v>3.7844844804529032</v>
      </c>
      <c r="W77" s="46">
        <f t="shared" si="8"/>
        <v>-3.7640698199640923</v>
      </c>
      <c r="X77" s="46">
        <f t="shared" si="8"/>
        <v>1.1399622933911928</v>
      </c>
      <c r="Y77" s="46">
        <f t="shared" si="8"/>
        <v>11.665520721963233</v>
      </c>
      <c r="Z77" s="46">
        <f t="shared" si="8"/>
        <v>1.4442911326935786</v>
      </c>
      <c r="AA77" s="46">
        <f t="shared" si="8"/>
        <v>-13.636230117553723</v>
      </c>
      <c r="AB77" s="46">
        <f t="shared" si="8"/>
        <v>19.197256512233963</v>
      </c>
      <c r="AC77" s="46">
        <f t="shared" si="8"/>
        <v>26.220394379468544</v>
      </c>
      <c r="AD77" s="46" t="str">
        <f t="shared" si="10"/>
        <v>--</v>
      </c>
    </row>
    <row r="78" spans="1:30">
      <c r="A78" s="3">
        <v>840991</v>
      </c>
      <c r="B78" s="92" t="s">
        <v>23</v>
      </c>
      <c r="C78" s="46">
        <f t="shared" si="9"/>
        <v>5.9007163150532733</v>
      </c>
      <c r="D78" s="46">
        <f t="shared" si="8"/>
        <v>1.0903164266759688</v>
      </c>
      <c r="E78" s="46">
        <f t="shared" si="8"/>
        <v>9.2236601463288963</v>
      </c>
      <c r="F78" s="46">
        <f t="shared" si="8"/>
        <v>19.164054564823573</v>
      </c>
      <c r="G78" s="46">
        <f t="shared" si="8"/>
        <v>13.061273700970034</v>
      </c>
      <c r="H78" s="46">
        <f t="shared" si="8"/>
        <v>-9.8863737951334656</v>
      </c>
      <c r="I78" s="46">
        <f t="shared" si="8"/>
        <v>6.4467847848540316</v>
      </c>
      <c r="J78" s="46">
        <f t="shared" si="8"/>
        <v>4.5604155461796267</v>
      </c>
      <c r="K78" s="46">
        <f t="shared" si="8"/>
        <v>16.475834433044895</v>
      </c>
      <c r="L78" s="46">
        <f t="shared" si="8"/>
        <v>10.998390744292692</v>
      </c>
      <c r="M78" s="46">
        <f t="shared" si="8"/>
        <v>4.8803478450900144</v>
      </c>
      <c r="N78" s="46">
        <f t="shared" si="8"/>
        <v>1.4632560008609516</v>
      </c>
      <c r="O78" s="46">
        <f t="shared" si="8"/>
        <v>-5.9958316522648829</v>
      </c>
      <c r="P78" s="46">
        <f t="shared" si="8"/>
        <v>-36.069988105652207</v>
      </c>
      <c r="Q78" s="46">
        <f t="shared" si="8"/>
        <v>45.531535523902704</v>
      </c>
      <c r="R78" s="46">
        <f t="shared" si="8"/>
        <v>11.858016578867222</v>
      </c>
      <c r="S78" s="46">
        <f t="shared" si="8"/>
        <v>12.626935810401648</v>
      </c>
      <c r="T78" s="46">
        <f t="shared" si="8"/>
        <v>2.9601558709465792</v>
      </c>
      <c r="U78" s="46">
        <f t="shared" si="8"/>
        <v>8.0696519668142912</v>
      </c>
      <c r="V78" s="46">
        <f t="shared" si="8"/>
        <v>5.2609997734825811</v>
      </c>
      <c r="W78" s="46">
        <f t="shared" si="8"/>
        <v>-0.25922232094860931</v>
      </c>
      <c r="X78" s="46">
        <f t="shared" si="8"/>
        <v>-3.3238057062787476</v>
      </c>
      <c r="Y78" s="46">
        <f t="shared" si="8"/>
        <v>-0.77404576284178006</v>
      </c>
      <c r="Z78" s="46">
        <f t="shared" si="8"/>
        <v>-2.5502487849595212</v>
      </c>
      <c r="AA78" s="46">
        <f t="shared" si="8"/>
        <v>-18.637518021800219</v>
      </c>
      <c r="AB78" s="46">
        <f t="shared" si="8"/>
        <v>30.967534896705899</v>
      </c>
      <c r="AC78" s="46">
        <f t="shared" si="8"/>
        <v>9.0184918298069476</v>
      </c>
      <c r="AD78" s="46">
        <f t="shared" si="10"/>
        <v>4.0491174077902201</v>
      </c>
    </row>
    <row r="79" spans="1:30">
      <c r="A79" s="3">
        <v>401120</v>
      </c>
      <c r="B79" s="92" t="s">
        <v>23</v>
      </c>
      <c r="C79" s="46">
        <f t="shared" si="9"/>
        <v>-6.6952668262005659</v>
      </c>
      <c r="D79" s="46">
        <f t="shared" si="8"/>
        <v>12.646507948401251</v>
      </c>
      <c r="E79" s="46">
        <f t="shared" si="8"/>
        <v>41.940468250192538</v>
      </c>
      <c r="F79" s="46">
        <f t="shared" si="8"/>
        <v>12.389818975952636</v>
      </c>
      <c r="G79" s="46">
        <f t="shared" si="8"/>
        <v>-8.4777624347933624</v>
      </c>
      <c r="H79" s="46">
        <f t="shared" si="8"/>
        <v>-17.423874918670137</v>
      </c>
      <c r="I79" s="46">
        <f t="shared" si="8"/>
        <v>23.860956871035043</v>
      </c>
      <c r="J79" s="46">
        <f t="shared" si="8"/>
        <v>7.2088251907488115</v>
      </c>
      <c r="K79" s="46">
        <f t="shared" si="8"/>
        <v>10.201629588464598</v>
      </c>
      <c r="L79" s="46">
        <f t="shared" si="8"/>
        <v>22.803800288002236</v>
      </c>
      <c r="M79" s="46">
        <f t="shared" si="8"/>
        <v>17.0045876436063</v>
      </c>
      <c r="N79" s="46">
        <f t="shared" ref="D79:AC89" si="11">IF(M18=0,"--",(N18/M18)*100-100)</f>
        <v>-0.25827252574347881</v>
      </c>
      <c r="O79" s="46">
        <f t="shared" si="11"/>
        <v>-6.9871530414280585</v>
      </c>
      <c r="P79" s="46">
        <f t="shared" si="11"/>
        <v>-16.473873153879367</v>
      </c>
      <c r="Q79" s="46">
        <f t="shared" si="11"/>
        <v>30.271740510953521</v>
      </c>
      <c r="R79" s="46">
        <f t="shared" si="11"/>
        <v>26.508639947591874</v>
      </c>
      <c r="S79" s="46">
        <f t="shared" si="11"/>
        <v>4.2442532824745456</v>
      </c>
      <c r="T79" s="46">
        <f t="shared" si="11"/>
        <v>-3.6296872230834509</v>
      </c>
      <c r="U79" s="46">
        <f t="shared" si="11"/>
        <v>8.6392530479502341</v>
      </c>
      <c r="V79" s="46">
        <f t="shared" si="11"/>
        <v>-3.9772765316761394</v>
      </c>
      <c r="W79" s="46">
        <f t="shared" si="11"/>
        <v>-5.1027836626411442</v>
      </c>
      <c r="X79" s="46">
        <f t="shared" si="11"/>
        <v>3.7264367978095976</v>
      </c>
      <c r="Y79" s="46">
        <f t="shared" si="11"/>
        <v>9.845700996956964</v>
      </c>
      <c r="Z79" s="46">
        <f t="shared" si="11"/>
        <v>1.1813193134237991</v>
      </c>
      <c r="AA79" s="46">
        <f t="shared" si="11"/>
        <v>-7.3596409098209676</v>
      </c>
      <c r="AB79" s="46">
        <f t="shared" si="11"/>
        <v>25.815189107070395</v>
      </c>
      <c r="AC79" s="46">
        <f t="shared" si="11"/>
        <v>29.260339602082752</v>
      </c>
      <c r="AD79" s="46">
        <f t="shared" si="10"/>
        <v>6.5298523908842014</v>
      </c>
    </row>
    <row r="80" spans="1:30">
      <c r="A80" s="3">
        <v>870850</v>
      </c>
      <c r="B80" s="92" t="s">
        <v>23</v>
      </c>
      <c r="C80" s="46">
        <f t="shared" si="9"/>
        <v>-4.4198876551837429</v>
      </c>
      <c r="D80" s="46">
        <f t="shared" si="11"/>
        <v>22.969280102224559</v>
      </c>
      <c r="E80" s="46">
        <f t="shared" si="11"/>
        <v>-21.879108289308206</v>
      </c>
      <c r="F80" s="46">
        <f t="shared" si="11"/>
        <v>2.5456090511922156</v>
      </c>
      <c r="G80" s="46">
        <f t="shared" si="11"/>
        <v>1.1899721181411422</v>
      </c>
      <c r="H80" s="46">
        <f t="shared" si="11"/>
        <v>22.021038280977166</v>
      </c>
      <c r="I80" s="46">
        <f t="shared" si="11"/>
        <v>14.485300422915358</v>
      </c>
      <c r="J80" s="46">
        <f t="shared" si="11"/>
        <v>-25.132654127661652</v>
      </c>
      <c r="K80" s="46">
        <f t="shared" si="11"/>
        <v>-9.6412494609464829</v>
      </c>
      <c r="L80" s="46">
        <f t="shared" si="11"/>
        <v>14.404301140164094</v>
      </c>
      <c r="M80" s="46">
        <f t="shared" si="11"/>
        <v>42.281915171868206</v>
      </c>
      <c r="N80" s="46">
        <f t="shared" si="11"/>
        <v>104.29729807768388</v>
      </c>
      <c r="O80" s="46">
        <f t="shared" si="11"/>
        <v>3.6603826466548952</v>
      </c>
      <c r="P80" s="46">
        <f t="shared" si="11"/>
        <v>-30.89408559838725</v>
      </c>
      <c r="Q80" s="46">
        <f t="shared" si="11"/>
        <v>38.386551120896542</v>
      </c>
      <c r="R80" s="46">
        <f t="shared" si="11"/>
        <v>21.36239109258797</v>
      </c>
      <c r="S80" s="46">
        <f t="shared" si="11"/>
        <v>28.316291288793451</v>
      </c>
      <c r="T80" s="46">
        <f t="shared" si="11"/>
        <v>4.7495570990158313</v>
      </c>
      <c r="U80" s="46">
        <f t="shared" si="11"/>
        <v>11.496724156384744</v>
      </c>
      <c r="V80" s="46">
        <f t="shared" si="11"/>
        <v>10.026364463793485</v>
      </c>
      <c r="W80" s="46">
        <f t="shared" si="11"/>
        <v>-3.6025597887926324</v>
      </c>
      <c r="X80" s="46">
        <f t="shared" si="11"/>
        <v>1.6651250870474144</v>
      </c>
      <c r="Y80" s="46">
        <f t="shared" si="11"/>
        <v>12.540439964663832</v>
      </c>
      <c r="Z80" s="46">
        <f t="shared" si="11"/>
        <v>4.0838514871044111</v>
      </c>
      <c r="AA80" s="46">
        <f t="shared" si="11"/>
        <v>-14.050486071554573</v>
      </c>
      <c r="AB80" s="46">
        <f t="shared" si="11"/>
        <v>31.472302502996911</v>
      </c>
      <c r="AC80" s="46">
        <f t="shared" si="11"/>
        <v>13.527439985298813</v>
      </c>
      <c r="AD80" s="46">
        <f t="shared" si="10"/>
        <v>8.0535630547739174</v>
      </c>
    </row>
    <row r="81" spans="1:30">
      <c r="A81" s="3">
        <v>850790</v>
      </c>
      <c r="B81" s="92" t="s">
        <v>23</v>
      </c>
      <c r="C81" s="46">
        <f t="shared" si="9"/>
        <v>-22.01434508046782</v>
      </c>
      <c r="D81" s="46">
        <f t="shared" si="11"/>
        <v>-33.420294577229711</v>
      </c>
      <c r="E81" s="46">
        <f t="shared" si="11"/>
        <v>-1.8031221131617201</v>
      </c>
      <c r="F81" s="46">
        <f t="shared" si="11"/>
        <v>12.832964592326718</v>
      </c>
      <c r="G81" s="46">
        <f t="shared" si="11"/>
        <v>33.157487696665441</v>
      </c>
      <c r="H81" s="46">
        <f t="shared" si="11"/>
        <v>-23.010000221105457</v>
      </c>
      <c r="I81" s="46">
        <f t="shared" si="11"/>
        <v>-7.765803379141218</v>
      </c>
      <c r="J81" s="46">
        <f t="shared" si="11"/>
        <v>4.1654417945580917</v>
      </c>
      <c r="K81" s="46">
        <f t="shared" si="11"/>
        <v>13.095216970916184</v>
      </c>
      <c r="L81" s="46">
        <f t="shared" si="11"/>
        <v>-3.4112501133957807</v>
      </c>
      <c r="M81" s="46">
        <f t="shared" si="11"/>
        <v>23.052574154251019</v>
      </c>
      <c r="N81" s="46">
        <f t="shared" si="11"/>
        <v>41.430225801403793</v>
      </c>
      <c r="O81" s="46">
        <f t="shared" si="11"/>
        <v>26.678482898448337</v>
      </c>
      <c r="P81" s="46">
        <f t="shared" si="11"/>
        <v>-33.730963460740995</v>
      </c>
      <c r="Q81" s="46">
        <f t="shared" si="11"/>
        <v>55.910242050101658</v>
      </c>
      <c r="R81" s="46">
        <f t="shared" si="11"/>
        <v>19.394158105288511</v>
      </c>
      <c r="S81" s="46">
        <f t="shared" si="11"/>
        <v>8.3567062465858726</v>
      </c>
      <c r="T81" s="46">
        <f t="shared" si="11"/>
        <v>10.224074389594932</v>
      </c>
      <c r="U81" s="46">
        <f t="shared" si="11"/>
        <v>250.20891665128471</v>
      </c>
      <c r="V81" s="46">
        <f t="shared" si="11"/>
        <v>62.05785980751989</v>
      </c>
      <c r="W81" s="46">
        <f t="shared" si="11"/>
        <v>23.86759023155382</v>
      </c>
      <c r="X81" s="46">
        <f t="shared" si="11"/>
        <v>74.849397295560181</v>
      </c>
      <c r="Y81" s="46">
        <f t="shared" si="11"/>
        <v>12.664110706094633</v>
      </c>
      <c r="Z81" s="46">
        <f t="shared" si="11"/>
        <v>-9.2346410827177152</v>
      </c>
      <c r="AA81" s="46">
        <f t="shared" si="11"/>
        <v>2.9611928055283272</v>
      </c>
      <c r="AB81" s="46">
        <f t="shared" si="11"/>
        <v>110.40037102637524</v>
      </c>
      <c r="AC81" s="46">
        <f t="shared" si="11"/>
        <v>73.119722464406095</v>
      </c>
      <c r="AD81" s="46">
        <f t="shared" si="10"/>
        <v>17.651261657630471</v>
      </c>
    </row>
    <row r="82" spans="1:30">
      <c r="A82" s="3">
        <v>870880</v>
      </c>
      <c r="B82" s="92" t="s">
        <v>23</v>
      </c>
      <c r="C82" s="46">
        <f t="shared" si="9"/>
        <v>-3.6065027114431132</v>
      </c>
      <c r="D82" s="46">
        <f t="shared" si="11"/>
        <v>-2.8910552534222518</v>
      </c>
      <c r="E82" s="46">
        <f t="shared" si="11"/>
        <v>1.3227543163279591</v>
      </c>
      <c r="F82" s="46">
        <f t="shared" si="11"/>
        <v>7.7092235091987362</v>
      </c>
      <c r="G82" s="46">
        <f t="shared" si="11"/>
        <v>-5.995978387544028</v>
      </c>
      <c r="H82" s="46">
        <f t="shared" si="11"/>
        <v>-3.5082408448646021</v>
      </c>
      <c r="I82" s="46">
        <f t="shared" si="11"/>
        <v>21.309432472905627</v>
      </c>
      <c r="J82" s="46">
        <f t="shared" si="11"/>
        <v>18.822358606113781</v>
      </c>
      <c r="K82" s="46">
        <f t="shared" si="11"/>
        <v>33.086807448264437</v>
      </c>
      <c r="L82" s="46">
        <f t="shared" si="11"/>
        <v>2.1148839581208989</v>
      </c>
      <c r="M82" s="46">
        <f t="shared" si="11"/>
        <v>20.265180308072118</v>
      </c>
      <c r="N82" s="46">
        <f t="shared" si="11"/>
        <v>227.82762073922976</v>
      </c>
      <c r="O82" s="46">
        <f t="shared" si="11"/>
        <v>-8.6759401990083518</v>
      </c>
      <c r="P82" s="46">
        <f t="shared" si="11"/>
        <v>-25.68175727385767</v>
      </c>
      <c r="Q82" s="46">
        <f t="shared" si="11"/>
        <v>51.282781820392955</v>
      </c>
      <c r="R82" s="46">
        <f t="shared" si="11"/>
        <v>16.192736506544335</v>
      </c>
      <c r="S82" s="46">
        <f t="shared" si="11"/>
        <v>16.992626529966913</v>
      </c>
      <c r="T82" s="46">
        <f t="shared" si="11"/>
        <v>-0.64224586494916025</v>
      </c>
      <c r="U82" s="46">
        <f t="shared" si="11"/>
        <v>14.321722959972121</v>
      </c>
      <c r="V82" s="46">
        <f t="shared" si="11"/>
        <v>4.9150065973185804</v>
      </c>
      <c r="W82" s="46">
        <f t="shared" si="11"/>
        <v>-1.1115520938558063</v>
      </c>
      <c r="X82" s="46">
        <f t="shared" si="11"/>
        <v>1.9131295126977363</v>
      </c>
      <c r="Y82" s="46">
        <f t="shared" si="11"/>
        <v>10.195759303290046</v>
      </c>
      <c r="Z82" s="46">
        <f t="shared" si="11"/>
        <v>-3.2991948740129118</v>
      </c>
      <c r="AA82" s="46">
        <f t="shared" si="11"/>
        <v>-10.671320086307972</v>
      </c>
      <c r="AB82" s="46">
        <f t="shared" si="11"/>
        <v>27.057234465859281</v>
      </c>
      <c r="AC82" s="46">
        <f t="shared" si="11"/>
        <v>21.071198903158432</v>
      </c>
      <c r="AD82" s="46">
        <f t="shared" si="10"/>
        <v>10.777861307915487</v>
      </c>
    </row>
    <row r="83" spans="1:30">
      <c r="A83" s="3">
        <v>870870</v>
      </c>
      <c r="B83" s="92" t="s">
        <v>23</v>
      </c>
      <c r="C83" s="46">
        <f t="shared" si="9"/>
        <v>-5.4716002198202887</v>
      </c>
      <c r="D83" s="46">
        <f t="shared" si="11"/>
        <v>8.1698802927809027</v>
      </c>
      <c r="E83" s="46">
        <f t="shared" si="11"/>
        <v>13.531029361649473</v>
      </c>
      <c r="F83" s="46">
        <f t="shared" si="11"/>
        <v>14.337589831425305</v>
      </c>
      <c r="G83" s="46">
        <f t="shared" si="11"/>
        <v>19.029901807766223</v>
      </c>
      <c r="H83" s="46">
        <f t="shared" si="11"/>
        <v>-6.3984608978686168</v>
      </c>
      <c r="I83" s="46">
        <f t="shared" si="11"/>
        <v>21.750804086324564</v>
      </c>
      <c r="J83" s="46">
        <f t="shared" si="11"/>
        <v>19.04626477637143</v>
      </c>
      <c r="K83" s="46">
        <f t="shared" si="11"/>
        <v>14.122435108260504</v>
      </c>
      <c r="L83" s="46">
        <f t="shared" si="11"/>
        <v>13.170011040568497</v>
      </c>
      <c r="M83" s="46">
        <f t="shared" si="11"/>
        <v>12.712121929637348</v>
      </c>
      <c r="N83" s="46">
        <f t="shared" si="11"/>
        <v>8.3074280067103388</v>
      </c>
      <c r="O83" s="46">
        <f t="shared" si="11"/>
        <v>-16.617303751307162</v>
      </c>
      <c r="P83" s="46">
        <f t="shared" si="11"/>
        <v>-28.597937278659757</v>
      </c>
      <c r="Q83" s="46">
        <f t="shared" si="11"/>
        <v>43.38413764871251</v>
      </c>
      <c r="R83" s="46">
        <f t="shared" si="11"/>
        <v>18.07928618398023</v>
      </c>
      <c r="S83" s="46">
        <f t="shared" si="11"/>
        <v>15.09399840925893</v>
      </c>
      <c r="T83" s="46">
        <f t="shared" si="11"/>
        <v>1.3130508250639679</v>
      </c>
      <c r="U83" s="46">
        <f t="shared" si="11"/>
        <v>12.433342067587063</v>
      </c>
      <c r="V83" s="46">
        <f t="shared" si="11"/>
        <v>11.622201074389935</v>
      </c>
      <c r="W83" s="46">
        <f t="shared" si="11"/>
        <v>-2.6181149473044343</v>
      </c>
      <c r="X83" s="46">
        <f t="shared" si="11"/>
        <v>1.6111902643747271</v>
      </c>
      <c r="Y83" s="46">
        <f t="shared" si="11"/>
        <v>9.5470404388201757</v>
      </c>
      <c r="Z83" s="46">
        <f t="shared" si="11"/>
        <v>-11.806086303410055</v>
      </c>
      <c r="AA83" s="46">
        <f t="shared" si="11"/>
        <v>-11.374918318543763</v>
      </c>
      <c r="AB83" s="46">
        <f t="shared" si="11"/>
        <v>31.100430107237173</v>
      </c>
      <c r="AC83" s="46">
        <f t="shared" si="11"/>
        <v>11.078167382930943</v>
      </c>
      <c r="AD83" s="46">
        <f t="shared" si="10"/>
        <v>6.702634122983838</v>
      </c>
    </row>
    <row r="84" spans="1:30">
      <c r="A84" s="3">
        <v>851220</v>
      </c>
      <c r="B84" s="92" t="s">
        <v>23</v>
      </c>
      <c r="C84" s="46">
        <f t="shared" si="9"/>
        <v>2.4567093800407491</v>
      </c>
      <c r="D84" s="46">
        <f t="shared" si="11"/>
        <v>18.055167058299347</v>
      </c>
      <c r="E84" s="46">
        <f t="shared" si="11"/>
        <v>16.311558348973975</v>
      </c>
      <c r="F84" s="46">
        <f t="shared" si="11"/>
        <v>16.301804914307354</v>
      </c>
      <c r="G84" s="46">
        <f t="shared" si="11"/>
        <v>11.160880456689839</v>
      </c>
      <c r="H84" s="46">
        <f t="shared" si="11"/>
        <v>-0.79959376146338457</v>
      </c>
      <c r="I84" s="46">
        <f t="shared" si="11"/>
        <v>31.098499519450115</v>
      </c>
      <c r="J84" s="46">
        <f t="shared" si="11"/>
        <v>12.636880141731083</v>
      </c>
      <c r="K84" s="46">
        <f t="shared" si="11"/>
        <v>17.916814412480605</v>
      </c>
      <c r="L84" s="46">
        <f t="shared" si="11"/>
        <v>6.8258682272161764</v>
      </c>
      <c r="M84" s="46">
        <f t="shared" si="11"/>
        <v>3.0138592335453183</v>
      </c>
      <c r="N84" s="46">
        <f t="shared" si="11"/>
        <v>15.937281577986511</v>
      </c>
      <c r="O84" s="46">
        <f t="shared" si="11"/>
        <v>-10.401056022822431</v>
      </c>
      <c r="P84" s="46">
        <f t="shared" si="11"/>
        <v>-23.351102984250048</v>
      </c>
      <c r="Q84" s="46">
        <f t="shared" si="11"/>
        <v>46.648938643156725</v>
      </c>
      <c r="R84" s="46">
        <f t="shared" si="11"/>
        <v>24.003165674061023</v>
      </c>
      <c r="S84" s="46">
        <f t="shared" si="11"/>
        <v>16.531014509262192</v>
      </c>
      <c r="T84" s="46">
        <f t="shared" si="11"/>
        <v>17.358315657759888</v>
      </c>
      <c r="U84" s="46">
        <f t="shared" si="11"/>
        <v>19.01367421409779</v>
      </c>
      <c r="V84" s="46">
        <f t="shared" si="11"/>
        <v>6.6378998404665168</v>
      </c>
      <c r="W84" s="46">
        <f t="shared" si="11"/>
        <v>6.4740983380708599</v>
      </c>
      <c r="X84" s="46">
        <f t="shared" si="11"/>
        <v>3.8736622072393203</v>
      </c>
      <c r="Y84" s="46">
        <f t="shared" si="11"/>
        <v>12.793199125827655</v>
      </c>
      <c r="Z84" s="46">
        <f t="shared" si="11"/>
        <v>-0.36333528182595387</v>
      </c>
      <c r="AA84" s="46">
        <f t="shared" si="11"/>
        <v>-8.1347027256454822</v>
      </c>
      <c r="AB84" s="46">
        <f t="shared" si="11"/>
        <v>18.764021205656036</v>
      </c>
      <c r="AC84" s="46">
        <f t="shared" si="11"/>
        <v>11.225181641801811</v>
      </c>
      <c r="AD84" s="46">
        <f t="shared" si="10"/>
        <v>9.6246016098740341</v>
      </c>
    </row>
    <row r="85" spans="1:30">
      <c r="A85" s="3">
        <v>870894</v>
      </c>
      <c r="B85" s="92" t="s">
        <v>23</v>
      </c>
      <c r="C85" s="46">
        <f t="shared" si="9"/>
        <v>-5.6937589025713606</v>
      </c>
      <c r="D85" s="46">
        <f t="shared" si="11"/>
        <v>-10.919894592695869</v>
      </c>
      <c r="E85" s="46">
        <f t="shared" si="11"/>
        <v>9.6535929720238585</v>
      </c>
      <c r="F85" s="46">
        <f t="shared" si="11"/>
        <v>20.110704894134471</v>
      </c>
      <c r="G85" s="46">
        <f t="shared" si="11"/>
        <v>-2.2745733841930758</v>
      </c>
      <c r="H85" s="46">
        <f t="shared" si="11"/>
        <v>-3.7323147186494623</v>
      </c>
      <c r="I85" s="46">
        <f t="shared" si="11"/>
        <v>24.802702134060794</v>
      </c>
      <c r="J85" s="46">
        <f t="shared" si="11"/>
        <v>8.2668925702500218</v>
      </c>
      <c r="K85" s="46">
        <f t="shared" si="11"/>
        <v>28.823278764216752</v>
      </c>
      <c r="L85" s="46">
        <f t="shared" si="11"/>
        <v>5.6221932726807893</v>
      </c>
      <c r="M85" s="46">
        <f t="shared" si="11"/>
        <v>9.669401513028248</v>
      </c>
      <c r="N85" s="46">
        <f t="shared" si="11"/>
        <v>157.01165554188975</v>
      </c>
      <c r="O85" s="46">
        <f t="shared" si="11"/>
        <v>-7.6016661438255255</v>
      </c>
      <c r="P85" s="46">
        <f t="shared" si="11"/>
        <v>-20.312580585856793</v>
      </c>
      <c r="Q85" s="46">
        <f t="shared" si="11"/>
        <v>49.172843675321616</v>
      </c>
      <c r="R85" s="46">
        <f t="shared" si="11"/>
        <v>23.484484199237272</v>
      </c>
      <c r="S85" s="46">
        <f t="shared" si="11"/>
        <v>21.088596122224047</v>
      </c>
      <c r="T85" s="46">
        <f t="shared" si="11"/>
        <v>9.3497344711724679</v>
      </c>
      <c r="U85" s="46">
        <f t="shared" si="11"/>
        <v>12.994181860867116</v>
      </c>
      <c r="V85" s="46">
        <f t="shared" si="11"/>
        <v>8.8265722293296136</v>
      </c>
      <c r="W85" s="46">
        <f t="shared" si="11"/>
        <v>-1.4704054689074724</v>
      </c>
      <c r="X85" s="46">
        <f t="shared" si="11"/>
        <v>-2.4223330670488679</v>
      </c>
      <c r="Y85" s="46">
        <f t="shared" si="11"/>
        <v>3.5357411320208882</v>
      </c>
      <c r="Z85" s="46">
        <f t="shared" si="11"/>
        <v>-2.608361562323509</v>
      </c>
      <c r="AA85" s="46">
        <f t="shared" si="11"/>
        <v>-16.709346067763249</v>
      </c>
      <c r="AB85" s="46">
        <f t="shared" si="11"/>
        <v>12.307434139394729</v>
      </c>
      <c r="AC85" s="46">
        <f t="shared" si="11"/>
        <v>7.4867484662553494</v>
      </c>
      <c r="AD85" s="46">
        <f t="shared" si="10"/>
        <v>9.151916163526991</v>
      </c>
    </row>
    <row r="86" spans="1:30">
      <c r="A86" s="3">
        <v>840999</v>
      </c>
      <c r="B86" s="92" t="s">
        <v>23</v>
      </c>
      <c r="C86" s="46">
        <f t="shared" si="9"/>
        <v>0.16344346284999745</v>
      </c>
      <c r="D86" s="46">
        <f t="shared" si="11"/>
        <v>4.3140467371727453</v>
      </c>
      <c r="E86" s="46">
        <f t="shared" si="11"/>
        <v>13.297085096231243</v>
      </c>
      <c r="F86" s="46">
        <f t="shared" si="11"/>
        <v>11.235888471281058</v>
      </c>
      <c r="G86" s="46">
        <f t="shared" si="11"/>
        <v>3.8660313838328193</v>
      </c>
      <c r="H86" s="46">
        <f t="shared" si="11"/>
        <v>-13.133738897951048</v>
      </c>
      <c r="I86" s="46">
        <f t="shared" si="11"/>
        <v>8.3282662682793784</v>
      </c>
      <c r="J86" s="46">
        <f t="shared" si="11"/>
        <v>21.094601439700895</v>
      </c>
      <c r="K86" s="46">
        <f t="shared" si="11"/>
        <v>37.917443339327292</v>
      </c>
      <c r="L86" s="46">
        <f t="shared" si="11"/>
        <v>21.092274742117809</v>
      </c>
      <c r="M86" s="46">
        <f t="shared" si="11"/>
        <v>14.88497868126089</v>
      </c>
      <c r="N86" s="46">
        <f t="shared" si="11"/>
        <v>-6.5743832737019829</v>
      </c>
      <c r="O86" s="46">
        <f t="shared" si="11"/>
        <v>11.497740781157617</v>
      </c>
      <c r="P86" s="46">
        <f t="shared" si="11"/>
        <v>-35.151305667674748</v>
      </c>
      <c r="Q86" s="46">
        <f t="shared" si="11"/>
        <v>42.217342014885844</v>
      </c>
      <c r="R86" s="46">
        <f t="shared" si="11"/>
        <v>41.675539266363103</v>
      </c>
      <c r="S86" s="46">
        <f t="shared" si="11"/>
        <v>-2.4800522598723944</v>
      </c>
      <c r="T86" s="46">
        <f t="shared" si="11"/>
        <v>-13.830422020780446</v>
      </c>
      <c r="U86" s="46">
        <f t="shared" si="11"/>
        <v>10.803502399518578</v>
      </c>
      <c r="V86" s="46">
        <f t="shared" si="11"/>
        <v>-2.7183935600963025</v>
      </c>
      <c r="W86" s="46">
        <f t="shared" si="11"/>
        <v>-24.85215475876555</v>
      </c>
      <c r="X86" s="46">
        <f t="shared" si="11"/>
        <v>14.085260406371276</v>
      </c>
      <c r="Y86" s="46">
        <f t="shared" si="11"/>
        <v>20.04726352607365</v>
      </c>
      <c r="Z86" s="46">
        <f t="shared" si="11"/>
        <v>-1.5218305001827872</v>
      </c>
      <c r="AA86" s="46">
        <f t="shared" si="11"/>
        <v>-25.679543181212296</v>
      </c>
      <c r="AB86" s="46">
        <f t="shared" si="11"/>
        <v>41.098115893871011</v>
      </c>
      <c r="AC86" s="46">
        <f t="shared" si="11"/>
        <v>18.160008919459415</v>
      </c>
      <c r="AD86" s="46">
        <f t="shared" si="10"/>
        <v>5.6257676327141013</v>
      </c>
    </row>
    <row r="87" spans="1:30">
      <c r="A87" s="3">
        <v>841391</v>
      </c>
      <c r="B87" s="92" t="s">
        <v>23</v>
      </c>
      <c r="C87" s="46">
        <f t="shared" si="9"/>
        <v>5.2924501192024138</v>
      </c>
      <c r="D87" s="46">
        <f t="shared" si="11"/>
        <v>7.5383371271955184</v>
      </c>
      <c r="E87" s="46">
        <f t="shared" si="11"/>
        <v>4.4132514786120964</v>
      </c>
      <c r="F87" s="46">
        <f t="shared" si="11"/>
        <v>-12.880539602238329</v>
      </c>
      <c r="G87" s="46">
        <f t="shared" si="11"/>
        <v>18.737540064188991</v>
      </c>
      <c r="H87" s="46">
        <f t="shared" si="11"/>
        <v>-2.8070129017205545</v>
      </c>
      <c r="I87" s="46">
        <f t="shared" si="11"/>
        <v>7.1856933853570553</v>
      </c>
      <c r="J87" s="46">
        <f t="shared" si="11"/>
        <v>13.008970852822202</v>
      </c>
      <c r="K87" s="46">
        <f t="shared" si="11"/>
        <v>24.511852270714371</v>
      </c>
      <c r="L87" s="46">
        <f t="shared" si="11"/>
        <v>18.947887401236713</v>
      </c>
      <c r="M87" s="46">
        <f t="shared" si="11"/>
        <v>14.421414116551716</v>
      </c>
      <c r="N87" s="46">
        <f t="shared" si="11"/>
        <v>11.098210520895677</v>
      </c>
      <c r="O87" s="46">
        <f t="shared" si="11"/>
        <v>8.387787402619324</v>
      </c>
      <c r="P87" s="46">
        <f t="shared" si="11"/>
        <v>-30.443403021570987</v>
      </c>
      <c r="Q87" s="46">
        <f t="shared" si="11"/>
        <v>33.005458586411436</v>
      </c>
      <c r="R87" s="46">
        <f t="shared" si="11"/>
        <v>32.828564729729038</v>
      </c>
      <c r="S87" s="46">
        <f t="shared" si="11"/>
        <v>11.522331166975391</v>
      </c>
      <c r="T87" s="46">
        <f t="shared" si="11"/>
        <v>-0.96947499192791042</v>
      </c>
      <c r="U87" s="46">
        <f t="shared" si="11"/>
        <v>15.742262227073553</v>
      </c>
      <c r="V87" s="46">
        <f t="shared" si="11"/>
        <v>-13.755088714258491</v>
      </c>
      <c r="W87" s="46">
        <f t="shared" si="11"/>
        <v>-14.340371682332176</v>
      </c>
      <c r="X87" s="46">
        <f t="shared" si="11"/>
        <v>17.626000988602769</v>
      </c>
      <c r="Y87" s="46">
        <f t="shared" si="11"/>
        <v>16.76628023714197</v>
      </c>
      <c r="Z87" s="46">
        <f t="shared" si="11"/>
        <v>-12.512579301890796</v>
      </c>
      <c r="AA87" s="46">
        <f t="shared" si="11"/>
        <v>-19.566997249729624</v>
      </c>
      <c r="AB87" s="46">
        <f t="shared" si="11"/>
        <v>24.028656604985031</v>
      </c>
      <c r="AC87" s="46">
        <f t="shared" si="11"/>
        <v>21.636277041994134</v>
      </c>
      <c r="AD87" s="46">
        <f t="shared" si="10"/>
        <v>5.8947486783876144</v>
      </c>
    </row>
    <row r="88" spans="1:30">
      <c r="A88" s="3">
        <v>841459</v>
      </c>
      <c r="B88" s="92" t="s">
        <v>23</v>
      </c>
      <c r="C88" s="46">
        <f t="shared" si="9"/>
        <v>9.5109506596968743</v>
      </c>
      <c r="D88" s="46">
        <f t="shared" si="11"/>
        <v>5.7173030303116121</v>
      </c>
      <c r="E88" s="46">
        <f t="shared" si="11"/>
        <v>3.506334263908343</v>
      </c>
      <c r="F88" s="46">
        <f t="shared" si="11"/>
        <v>20.963626298335996</v>
      </c>
      <c r="G88" s="46">
        <f t="shared" si="11"/>
        <v>29.544489742435474</v>
      </c>
      <c r="H88" s="46">
        <f t="shared" si="11"/>
        <v>-10.067879566576039</v>
      </c>
      <c r="I88" s="46">
        <f t="shared" si="11"/>
        <v>1.62591973845376</v>
      </c>
      <c r="J88" s="46">
        <f t="shared" si="11"/>
        <v>-3.1693428118303757</v>
      </c>
      <c r="K88" s="46">
        <f t="shared" si="11"/>
        <v>24.662991935495242</v>
      </c>
      <c r="L88" s="46">
        <f t="shared" si="11"/>
        <v>3.7597404203769003</v>
      </c>
      <c r="M88" s="46">
        <f t="shared" si="11"/>
        <v>8.1260944171086749</v>
      </c>
      <c r="N88" s="46">
        <f t="shared" si="11"/>
        <v>2.7280824896359377</v>
      </c>
      <c r="O88" s="46">
        <f t="shared" si="11"/>
        <v>2.7120530478033373</v>
      </c>
      <c r="P88" s="46">
        <f t="shared" si="11"/>
        <v>-20.926236746576663</v>
      </c>
      <c r="Q88" s="46">
        <f t="shared" si="11"/>
        <v>35.979523738399763</v>
      </c>
      <c r="R88" s="46">
        <f t="shared" si="11"/>
        <v>20.524378670927874</v>
      </c>
      <c r="S88" s="46">
        <f t="shared" si="11"/>
        <v>2.4087062625418838</v>
      </c>
      <c r="T88" s="46">
        <f t="shared" si="11"/>
        <v>5.3410381467123358</v>
      </c>
      <c r="U88" s="46">
        <f t="shared" si="11"/>
        <v>13.942331689475537</v>
      </c>
      <c r="V88" s="46">
        <f t="shared" si="11"/>
        <v>7.8935136509940378</v>
      </c>
      <c r="W88" s="46">
        <f t="shared" si="11"/>
        <v>2.0812549025755516</v>
      </c>
      <c r="X88" s="46">
        <f t="shared" si="11"/>
        <v>12.338280100120173</v>
      </c>
      <c r="Y88" s="46">
        <f t="shared" si="11"/>
        <v>14.216960860537895</v>
      </c>
      <c r="Z88" s="46">
        <f t="shared" si="11"/>
        <v>-0.78698060536729031</v>
      </c>
      <c r="AA88" s="46">
        <f t="shared" si="11"/>
        <v>-3.79260289820499</v>
      </c>
      <c r="AB88" s="46">
        <f t="shared" si="11"/>
        <v>24.572160271871368</v>
      </c>
      <c r="AC88" s="46">
        <f t="shared" si="11"/>
        <v>19.533820615256303</v>
      </c>
      <c r="AD88" s="46">
        <f t="shared" si="10"/>
        <v>7.6347755337000223</v>
      </c>
    </row>
    <row r="89" spans="1:30">
      <c r="A89" s="3">
        <v>840820</v>
      </c>
      <c r="B89" s="92" t="s">
        <v>23</v>
      </c>
      <c r="C89" s="46">
        <f t="shared" si="9"/>
        <v>-14.38554242213533</v>
      </c>
      <c r="D89" s="46">
        <f t="shared" si="11"/>
        <v>7.1146679645186026</v>
      </c>
      <c r="E89" s="46">
        <f t="shared" si="11"/>
        <v>68.987272260069346</v>
      </c>
      <c r="F89" s="46">
        <f t="shared" si="11"/>
        <v>-11.651295078015124</v>
      </c>
      <c r="G89" s="46">
        <f t="shared" si="11"/>
        <v>10.738726924873603</v>
      </c>
      <c r="H89" s="46">
        <f t="shared" si="11"/>
        <v>-17.071158497114169</v>
      </c>
      <c r="I89" s="46">
        <f t="shared" ref="D89:AC96" si="12">IF(H28=0,"--",(I28/H28)*100-100)</f>
        <v>81.623801141954004</v>
      </c>
      <c r="J89" s="46">
        <f t="shared" si="12"/>
        <v>68.642995763660622</v>
      </c>
      <c r="K89" s="46">
        <f t="shared" si="12"/>
        <v>13.806978157052185</v>
      </c>
      <c r="L89" s="46">
        <f t="shared" si="12"/>
        <v>45.623300369194254</v>
      </c>
      <c r="M89" s="46">
        <f t="shared" si="12"/>
        <v>36.718949592766023</v>
      </c>
      <c r="N89" s="46">
        <f t="shared" si="12"/>
        <v>-14.365347611704536</v>
      </c>
      <c r="O89" s="46">
        <f t="shared" si="12"/>
        <v>-16.614027614156271</v>
      </c>
      <c r="P89" s="46">
        <f t="shared" si="12"/>
        <v>-60.201470740643046</v>
      </c>
      <c r="Q89" s="46">
        <f t="shared" si="12"/>
        <v>220.08165123646404</v>
      </c>
      <c r="R89" s="46">
        <f t="shared" si="12"/>
        <v>31.122632174977724</v>
      </c>
      <c r="S89" s="46">
        <f t="shared" si="12"/>
        <v>9.9180589343270071</v>
      </c>
      <c r="T89" s="46">
        <f t="shared" si="12"/>
        <v>10.209082314826574</v>
      </c>
      <c r="U89" s="46">
        <f t="shared" si="12"/>
        <v>20.897487978314814</v>
      </c>
      <c r="V89" s="46">
        <f t="shared" si="12"/>
        <v>-0.94693546482585589</v>
      </c>
      <c r="W89" s="46">
        <f t="shared" si="12"/>
        <v>-8.4559438028921363</v>
      </c>
      <c r="X89" s="46">
        <f t="shared" si="12"/>
        <v>3.1709086275794931</v>
      </c>
      <c r="Y89" s="46">
        <f t="shared" si="12"/>
        <v>3.4784059001560053</v>
      </c>
      <c r="Z89" s="46">
        <f t="shared" si="12"/>
        <v>-5.1374707469606022</v>
      </c>
      <c r="AA89" s="46">
        <f t="shared" si="12"/>
        <v>-18.920936475097236</v>
      </c>
      <c r="AB89" s="46">
        <f t="shared" si="12"/>
        <v>21.240790919540316</v>
      </c>
      <c r="AC89" s="46">
        <f t="shared" si="12"/>
        <v>-6.5060712075411828</v>
      </c>
      <c r="AD89" s="46">
        <f t="shared" si="10"/>
        <v>9.5524375828325105</v>
      </c>
    </row>
    <row r="90" spans="1:30">
      <c r="A90" s="3">
        <v>853690</v>
      </c>
      <c r="B90" s="92" t="s">
        <v>23</v>
      </c>
      <c r="C90" s="46">
        <f t="shared" si="9"/>
        <v>-6.2670619784609585</v>
      </c>
      <c r="D90" s="46">
        <f t="shared" si="12"/>
        <v>1.7646865781570682</v>
      </c>
      <c r="E90" s="46">
        <f t="shared" si="12"/>
        <v>-9.7084347936555844</v>
      </c>
      <c r="F90" s="46">
        <f t="shared" si="12"/>
        <v>4.2358907703621753</v>
      </c>
      <c r="G90" s="46">
        <f t="shared" si="12"/>
        <v>19.399223513635675</v>
      </c>
      <c r="H90" s="46">
        <f t="shared" si="12"/>
        <v>-23.687619802886189</v>
      </c>
      <c r="I90" s="46">
        <f t="shared" si="12"/>
        <v>-19.746541114754478</v>
      </c>
      <c r="J90" s="46">
        <f t="shared" si="12"/>
        <v>13.575394264738236</v>
      </c>
      <c r="K90" s="46">
        <f t="shared" si="12"/>
        <v>20.740148709123844</v>
      </c>
      <c r="L90" s="46">
        <f t="shared" si="12"/>
        <v>12.28841422924522</v>
      </c>
      <c r="M90" s="46">
        <f t="shared" si="12"/>
        <v>10.446153252073813</v>
      </c>
      <c r="N90" s="46">
        <f t="shared" si="12"/>
        <v>15.116666311569176</v>
      </c>
      <c r="O90" s="46">
        <f t="shared" si="12"/>
        <v>7.2347904161239427</v>
      </c>
      <c r="P90" s="46">
        <f t="shared" si="12"/>
        <v>-27.017727912893363</v>
      </c>
      <c r="Q90" s="46">
        <f t="shared" si="12"/>
        <v>34.53451344963986</v>
      </c>
      <c r="R90" s="46">
        <f t="shared" si="12"/>
        <v>11.627415129001335</v>
      </c>
      <c r="S90" s="46">
        <f t="shared" si="12"/>
        <v>2.5593975467937327</v>
      </c>
      <c r="T90" s="46">
        <f t="shared" si="12"/>
        <v>2.7087075617194643</v>
      </c>
      <c r="U90" s="46">
        <f t="shared" si="12"/>
        <v>-0.9143695268128198</v>
      </c>
      <c r="V90" s="46">
        <f t="shared" si="12"/>
        <v>-1.7807849207536606</v>
      </c>
      <c r="W90" s="46">
        <f t="shared" si="12"/>
        <v>-4.1427431913092505E-3</v>
      </c>
      <c r="X90" s="46">
        <f t="shared" si="12"/>
        <v>4.7813160630189486</v>
      </c>
      <c r="Y90" s="46">
        <f t="shared" si="12"/>
        <v>12.097927814564883</v>
      </c>
      <c r="Z90" s="46">
        <f t="shared" si="12"/>
        <v>0.72183703531145227</v>
      </c>
      <c r="AA90" s="46">
        <f t="shared" si="12"/>
        <v>-7.9086692824666613</v>
      </c>
      <c r="AB90" s="46">
        <f t="shared" si="12"/>
        <v>32.555119772259303</v>
      </c>
      <c r="AC90" s="46">
        <f t="shared" si="12"/>
        <v>23.898157811761678</v>
      </c>
      <c r="AD90" s="46">
        <f t="shared" si="10"/>
        <v>3.706679990878186</v>
      </c>
    </row>
    <row r="91" spans="1:30">
      <c r="A91" s="3">
        <v>841330</v>
      </c>
      <c r="B91" s="92" t="s">
        <v>23</v>
      </c>
      <c r="C91" s="46">
        <f t="shared" si="9"/>
        <v>-4.2079351428097311</v>
      </c>
      <c r="D91" s="46">
        <f t="shared" si="12"/>
        <v>8.8739555182828695</v>
      </c>
      <c r="E91" s="46">
        <f t="shared" si="12"/>
        <v>4.6393793126303393</v>
      </c>
      <c r="F91" s="46">
        <f t="shared" si="12"/>
        <v>13.745924069534567</v>
      </c>
      <c r="G91" s="46">
        <f t="shared" si="12"/>
        <v>4.562533744924437</v>
      </c>
      <c r="H91" s="46">
        <f t="shared" si="12"/>
        <v>-7.405898956138472</v>
      </c>
      <c r="I91" s="46">
        <f t="shared" si="12"/>
        <v>14.720689265015864</v>
      </c>
      <c r="J91" s="46">
        <f t="shared" si="12"/>
        <v>12.792779425258743</v>
      </c>
      <c r="K91" s="46">
        <f t="shared" si="12"/>
        <v>14.306985384134663</v>
      </c>
      <c r="L91" s="46">
        <f t="shared" si="12"/>
        <v>10.223496043716679</v>
      </c>
      <c r="M91" s="46">
        <f t="shared" si="12"/>
        <v>14.556545191090436</v>
      </c>
      <c r="N91" s="46">
        <f t="shared" si="12"/>
        <v>20.012146141277285</v>
      </c>
      <c r="O91" s="46">
        <f t="shared" si="12"/>
        <v>-4.3471902834463094</v>
      </c>
      <c r="P91" s="46">
        <f t="shared" si="12"/>
        <v>-19.243184269063676</v>
      </c>
      <c r="Q91" s="46">
        <f t="shared" si="12"/>
        <v>47.324126913776325</v>
      </c>
      <c r="R91" s="46">
        <f t="shared" si="12"/>
        <v>26.615316852325904</v>
      </c>
      <c r="S91" s="46">
        <f t="shared" si="12"/>
        <v>3.1592786650114419</v>
      </c>
      <c r="T91" s="46">
        <f t="shared" si="12"/>
        <v>-0.44651539595142253</v>
      </c>
      <c r="U91" s="46">
        <f t="shared" si="12"/>
        <v>12.057652012633497</v>
      </c>
      <c r="V91" s="46">
        <f t="shared" si="12"/>
        <v>1.0411957317984672</v>
      </c>
      <c r="W91" s="46">
        <f t="shared" si="12"/>
        <v>-6.4589801016699369</v>
      </c>
      <c r="X91" s="46">
        <f t="shared" si="12"/>
        <v>4.2951657151989053</v>
      </c>
      <c r="Y91" s="46">
        <f t="shared" si="12"/>
        <v>8.684740664267494</v>
      </c>
      <c r="Z91" s="46">
        <f t="shared" si="12"/>
        <v>-4.8792885171059197</v>
      </c>
      <c r="AA91" s="46">
        <f t="shared" si="12"/>
        <v>-14.789274019699945</v>
      </c>
      <c r="AB91" s="46">
        <f t="shared" si="12"/>
        <v>22.663529708418764</v>
      </c>
      <c r="AC91" s="46">
        <f t="shared" si="12"/>
        <v>7.7105449220454148</v>
      </c>
      <c r="AD91" s="46">
        <f t="shared" si="10"/>
        <v>6.0097156484371084</v>
      </c>
    </row>
    <row r="92" spans="1:30">
      <c r="A92" s="3">
        <v>841430</v>
      </c>
      <c r="B92" s="92" t="s">
        <v>23</v>
      </c>
      <c r="C92" s="46">
        <f t="shared" si="9"/>
        <v>-6.4044155239227649</v>
      </c>
      <c r="D92" s="46">
        <f t="shared" si="12"/>
        <v>-12.562760970467394</v>
      </c>
      <c r="E92" s="46">
        <f t="shared" si="12"/>
        <v>27.772655036719243</v>
      </c>
      <c r="F92" s="46">
        <f t="shared" si="12"/>
        <v>7.4596117095498471</v>
      </c>
      <c r="G92" s="46">
        <f t="shared" si="12"/>
        <v>17.432824564810588</v>
      </c>
      <c r="H92" s="46">
        <f t="shared" si="12"/>
        <v>1.5514037905401921</v>
      </c>
      <c r="I92" s="46">
        <f t="shared" si="12"/>
        <v>17.771846164961786</v>
      </c>
      <c r="J92" s="46">
        <f t="shared" si="12"/>
        <v>4.4203282367163581</v>
      </c>
      <c r="K92" s="46">
        <f t="shared" si="12"/>
        <v>6.306370735516964</v>
      </c>
      <c r="L92" s="46">
        <f t="shared" si="12"/>
        <v>14.275146616883632</v>
      </c>
      <c r="M92" s="46">
        <f t="shared" si="12"/>
        <v>1.4918857541921398</v>
      </c>
      <c r="N92" s="46">
        <f t="shared" si="12"/>
        <v>4.4810992503900451</v>
      </c>
      <c r="O92" s="46">
        <f t="shared" si="12"/>
        <v>-15.179442238101444</v>
      </c>
      <c r="P92" s="46">
        <f t="shared" si="12"/>
        <v>-22.585823917577088</v>
      </c>
      <c r="Q92" s="46">
        <f t="shared" si="12"/>
        <v>36.545773473209181</v>
      </c>
      <c r="R92" s="46">
        <f t="shared" si="12"/>
        <v>15.455383791792428</v>
      </c>
      <c r="S92" s="46">
        <f t="shared" si="12"/>
        <v>9.2770830571868004</v>
      </c>
      <c r="T92" s="46">
        <f t="shared" si="12"/>
        <v>7.405113162261884</v>
      </c>
      <c r="U92" s="46">
        <f t="shared" si="12"/>
        <v>1.9765557390138753</v>
      </c>
      <c r="V92" s="46">
        <f t="shared" si="12"/>
        <v>6.9836035139415884</v>
      </c>
      <c r="W92" s="46">
        <f t="shared" si="12"/>
        <v>-0.29479078377643475</v>
      </c>
      <c r="X92" s="46">
        <f t="shared" si="12"/>
        <v>2.7857309822664718</v>
      </c>
      <c r="Y92" s="46">
        <f t="shared" si="12"/>
        <v>-1.0806801358761646</v>
      </c>
      <c r="Z92" s="46">
        <f t="shared" si="12"/>
        <v>4.5369791307114724</v>
      </c>
      <c r="AA92" s="46">
        <f t="shared" si="12"/>
        <v>-14.249522732885708</v>
      </c>
      <c r="AB92" s="46">
        <f t="shared" si="12"/>
        <v>24.469199318922392</v>
      </c>
      <c r="AC92" s="46">
        <f t="shared" si="12"/>
        <v>19.38602550399446</v>
      </c>
      <c r="AD92" s="46">
        <f t="shared" si="10"/>
        <v>4.8831175216286624</v>
      </c>
    </row>
    <row r="93" spans="1:30">
      <c r="A93" s="3">
        <v>842139</v>
      </c>
      <c r="B93" s="92" t="s">
        <v>23</v>
      </c>
      <c r="C93" s="46">
        <f t="shared" si="9"/>
        <v>-6.9992402551050219</v>
      </c>
      <c r="D93" s="46">
        <f t="shared" si="12"/>
        <v>-19.921761742413906</v>
      </c>
      <c r="E93" s="46">
        <f t="shared" si="12"/>
        <v>10.667413363797678</v>
      </c>
      <c r="F93" s="46">
        <f t="shared" si="12"/>
        <v>15.524416344439913</v>
      </c>
      <c r="G93" s="46">
        <f t="shared" si="12"/>
        <v>16.696048243607507</v>
      </c>
      <c r="H93" s="46">
        <f t="shared" si="12"/>
        <v>25.316160203927723</v>
      </c>
      <c r="I93" s="46">
        <f t="shared" si="12"/>
        <v>7.8509912214636444</v>
      </c>
      <c r="J93" s="46">
        <f t="shared" si="12"/>
        <v>25.364230942058015</v>
      </c>
      <c r="K93" s="46">
        <f t="shared" si="12"/>
        <v>2.4832090432569629</v>
      </c>
      <c r="L93" s="46">
        <f t="shared" si="12"/>
        <v>15.080850365256993</v>
      </c>
      <c r="M93" s="46">
        <f t="shared" si="12"/>
        <v>33.462918398845005</v>
      </c>
      <c r="N93" s="46">
        <f t="shared" si="12"/>
        <v>41.668310970674725</v>
      </c>
      <c r="O93" s="46">
        <f t="shared" si="12"/>
        <v>8.634982951290155</v>
      </c>
      <c r="P93" s="46">
        <f t="shared" si="12"/>
        <v>-42.076356596763354</v>
      </c>
      <c r="Q93" s="46">
        <f t="shared" si="12"/>
        <v>30.603365607411206</v>
      </c>
      <c r="R93" s="46">
        <f t="shared" si="12"/>
        <v>25.543507412508887</v>
      </c>
      <c r="S93" s="46">
        <f t="shared" si="12"/>
        <v>3.9752898238717904</v>
      </c>
      <c r="T93" s="46">
        <f t="shared" si="12"/>
        <v>1.8301139994917719</v>
      </c>
      <c r="U93" s="46">
        <f t="shared" si="12"/>
        <v>14.153143455789504</v>
      </c>
      <c r="V93" s="46">
        <f t="shared" si="12"/>
        <v>0.75873421754712922</v>
      </c>
      <c r="W93" s="46">
        <f t="shared" si="12"/>
        <v>-4.3009660943543224</v>
      </c>
      <c r="X93" s="46">
        <f t="shared" si="12"/>
        <v>5.2538421777639712</v>
      </c>
      <c r="Y93" s="46">
        <f t="shared" si="12"/>
        <v>12.99086704438335</v>
      </c>
      <c r="Z93" s="46">
        <f t="shared" si="12"/>
        <v>5.2169162025029721</v>
      </c>
      <c r="AA93" s="46">
        <f t="shared" si="12"/>
        <v>24.570893563648966</v>
      </c>
      <c r="AB93" s="46">
        <f t="shared" si="12"/>
        <v>29.336734948437055</v>
      </c>
      <c r="AC93" s="46">
        <f t="shared" si="12"/>
        <v>-54.169659738879773</v>
      </c>
      <c r="AD93" s="46">
        <f t="shared" si="10"/>
        <v>5.653612197273759</v>
      </c>
    </row>
    <row r="94" spans="1:30">
      <c r="A94" s="3" t="s">
        <v>29</v>
      </c>
      <c r="B94" s="92" t="s">
        <v>23</v>
      </c>
      <c r="C94" s="46">
        <f t="shared" si="9"/>
        <v>4.3747181350084503</v>
      </c>
      <c r="D94" s="46">
        <f t="shared" si="12"/>
        <v>3.3454355129006075</v>
      </c>
      <c r="E94" s="46">
        <f t="shared" si="12"/>
        <v>7.2008389879421486</v>
      </c>
      <c r="F94" s="46">
        <f t="shared" si="12"/>
        <v>13.475763452358706</v>
      </c>
      <c r="G94" s="46">
        <f t="shared" si="12"/>
        <v>9.4618862755892224</v>
      </c>
      <c r="H94" s="46">
        <f t="shared" si="12"/>
        <v>-7.5951322603975484</v>
      </c>
      <c r="I94" s="46">
        <f t="shared" si="12"/>
        <v>10.515872091963629</v>
      </c>
      <c r="J94" s="46">
        <f t="shared" si="12"/>
        <v>8.5650351418626656</v>
      </c>
      <c r="K94" s="46">
        <f t="shared" si="12"/>
        <v>13.765959966851966</v>
      </c>
      <c r="L94" s="46">
        <f t="shared" si="12"/>
        <v>11.253399157961283</v>
      </c>
      <c r="M94" s="46">
        <f t="shared" si="12"/>
        <v>4.8149383703060664</v>
      </c>
      <c r="N94" s="46">
        <f t="shared" si="12"/>
        <v>10.173504725044879</v>
      </c>
      <c r="O94" s="46">
        <f t="shared" si="12"/>
        <v>-7.2661172574538568</v>
      </c>
      <c r="P94" s="46">
        <f t="shared" si="12"/>
        <v>-28.384308240345973</v>
      </c>
      <c r="Q94" s="46">
        <f t="shared" si="12"/>
        <v>43.440731210499365</v>
      </c>
      <c r="R94" s="46">
        <f t="shared" si="12"/>
        <v>20.860380203052188</v>
      </c>
      <c r="S94" s="46">
        <f t="shared" si="12"/>
        <v>14.20992746982202</v>
      </c>
      <c r="T94" s="46">
        <f t="shared" si="12"/>
        <v>2.2376518163940631</v>
      </c>
      <c r="U94" s="46">
        <f t="shared" si="12"/>
        <v>10.257908642364683</v>
      </c>
      <c r="V94" s="46">
        <f t="shared" si="12"/>
        <v>1.9755454381655113</v>
      </c>
      <c r="W94" s="46">
        <f t="shared" si="12"/>
        <v>-1.9602112213179055</v>
      </c>
      <c r="X94" s="46">
        <f t="shared" si="12"/>
        <v>2.1204470938285027</v>
      </c>
      <c r="Y94" s="46">
        <f t="shared" si="12"/>
        <v>8.7032278281112099</v>
      </c>
      <c r="Z94" s="46">
        <f t="shared" si="12"/>
        <v>-1.2500555572839005</v>
      </c>
      <c r="AA94" s="46">
        <f t="shared" si="12"/>
        <v>-11.176833462713788</v>
      </c>
      <c r="AB94" s="46">
        <f t="shared" si="12"/>
        <v>25.541268423821776</v>
      </c>
      <c r="AC94" s="46">
        <f t="shared" si="12"/>
        <v>17.074715057297823</v>
      </c>
      <c r="AD94" s="46">
        <f t="shared" si="10"/>
        <v>5.8677239427925514</v>
      </c>
    </row>
    <row r="95" spans="1:30">
      <c r="A95" s="3" t="s">
        <v>30</v>
      </c>
      <c r="B95" s="92" t="s">
        <v>23</v>
      </c>
      <c r="C95" s="46">
        <f t="shared" si="9"/>
        <v>1.751187521107596</v>
      </c>
      <c r="D95" s="46">
        <f t="shared" si="12"/>
        <v>10.085305624347455</v>
      </c>
      <c r="E95" s="46">
        <f t="shared" si="12"/>
        <v>7.1565582461683874</v>
      </c>
      <c r="F95" s="46">
        <f t="shared" si="12"/>
        <v>22.33357540788279</v>
      </c>
      <c r="G95" s="46">
        <f t="shared" si="12"/>
        <v>12.47493347489646</v>
      </c>
      <c r="H95" s="46">
        <f t="shared" si="12"/>
        <v>-0.62120900785556898</v>
      </c>
      <c r="I95" s="46">
        <f t="shared" si="12"/>
        <v>6.4260804300133429</v>
      </c>
      <c r="J95" s="46">
        <f t="shared" si="12"/>
        <v>2.6451163953930461</v>
      </c>
      <c r="K95" s="46">
        <f t="shared" si="12"/>
        <v>9.9465993814269069</v>
      </c>
      <c r="L95" s="46">
        <f t="shared" si="12"/>
        <v>4.6896037275549389</v>
      </c>
      <c r="M95" s="46">
        <f t="shared" si="12"/>
        <v>8.5410624208597739</v>
      </c>
      <c r="N95" s="46">
        <f t="shared" si="12"/>
        <v>-0.15510663168872441</v>
      </c>
      <c r="O95" s="46">
        <f t="shared" si="12"/>
        <v>-7.1550321560550572</v>
      </c>
      <c r="P95" s="46">
        <f t="shared" si="12"/>
        <v>-26.101796985106347</v>
      </c>
      <c r="Q95" s="46">
        <f t="shared" si="12"/>
        <v>34.03813483217246</v>
      </c>
      <c r="R95" s="46">
        <f t="shared" si="12"/>
        <v>10.456347057625194</v>
      </c>
      <c r="S95" s="46">
        <f t="shared" si="12"/>
        <v>14.912273825645045</v>
      </c>
      <c r="T95" s="46">
        <f t="shared" si="12"/>
        <v>6.0264374482357255</v>
      </c>
      <c r="U95" s="46">
        <f t="shared" si="12"/>
        <v>5.1808238259659021</v>
      </c>
      <c r="V95" s="46">
        <f t="shared" si="12"/>
        <v>5.6530664637379147</v>
      </c>
      <c r="W95" s="46">
        <f t="shared" si="12"/>
        <v>-0.10552314118909578</v>
      </c>
      <c r="X95" s="46">
        <f t="shared" si="12"/>
        <v>1.936808856095837</v>
      </c>
      <c r="Y95" s="46">
        <f t="shared" si="12"/>
        <v>0.17985645728009558</v>
      </c>
      <c r="Z95" s="46">
        <f t="shared" si="12"/>
        <v>0.60220469436953294</v>
      </c>
      <c r="AA95" s="46">
        <f t="shared" si="12"/>
        <v>-18.467651055680918</v>
      </c>
      <c r="AB95" s="46">
        <f t="shared" si="12"/>
        <v>8.4785321817918486</v>
      </c>
      <c r="AC95" s="46">
        <f t="shared" si="12"/>
        <v>-20.021377692579719</v>
      </c>
      <c r="AD95" s="46">
        <f t="shared" si="10"/>
        <v>2.9106839708478134</v>
      </c>
    </row>
    <row r="96" spans="1:30">
      <c r="A96" s="94" t="s">
        <v>194</v>
      </c>
      <c r="B96" s="92" t="s">
        <v>23</v>
      </c>
      <c r="C96" s="46">
        <f t="shared" si="9"/>
        <v>2.448813463603571</v>
      </c>
      <c r="D96" s="46">
        <f t="shared" si="12"/>
        <v>8.2594081169011417</v>
      </c>
      <c r="E96" s="46">
        <f t="shared" si="12"/>
        <v>7.1680098260671343</v>
      </c>
      <c r="F96" s="46">
        <f t="shared" si="12"/>
        <v>20.042127466654989</v>
      </c>
      <c r="G96" s="46">
        <f t="shared" si="12"/>
        <v>11.738117720364443</v>
      </c>
      <c r="H96" s="46">
        <f t="shared" si="12"/>
        <v>-2.2918829875382443</v>
      </c>
      <c r="I96" s="46">
        <f t="shared" si="12"/>
        <v>7.3526540597814005</v>
      </c>
      <c r="J96" s="46">
        <f t="shared" si="12"/>
        <v>4.0258387805135669</v>
      </c>
      <c r="K96" s="46">
        <f t="shared" si="12"/>
        <v>10.876271985246404</v>
      </c>
      <c r="L96" s="46">
        <f t="shared" si="12"/>
        <v>6.3289403043093699</v>
      </c>
      <c r="M96" s="46">
        <f t="shared" si="12"/>
        <v>7.5673466493115598</v>
      </c>
      <c r="N96" s="46">
        <f t="shared" si="12"/>
        <v>2.4749164409704036</v>
      </c>
      <c r="O96" s="46">
        <f t="shared" si="12"/>
        <v>-7.1854433191414131</v>
      </c>
      <c r="P96" s="46">
        <f t="shared" si="12"/>
        <v>-26.726124523334946</v>
      </c>
      <c r="Q96" s="46">
        <f t="shared" si="12"/>
        <v>36.551793977701493</v>
      </c>
      <c r="R96" s="46">
        <f t="shared" si="12"/>
        <v>13.378045575913859</v>
      </c>
      <c r="S96" s="46">
        <f t="shared" si="12"/>
        <v>14.702021893065748</v>
      </c>
      <c r="T96" s="46">
        <f t="shared" si="12"/>
        <v>4.8971058516606547</v>
      </c>
      <c r="U96" s="46">
        <f t="shared" si="12"/>
        <v>6.6557939514436413</v>
      </c>
      <c r="V96" s="46">
        <f t="shared" si="12"/>
        <v>4.5486083057780604</v>
      </c>
      <c r="W96" s="46">
        <f t="shared" si="12"/>
        <v>-0.64882696874265378</v>
      </c>
      <c r="X96" s="46">
        <f t="shared" si="12"/>
        <v>1.9898929450216372</v>
      </c>
      <c r="Y96" s="46">
        <f t="shared" si="12"/>
        <v>2.6468512604426166</v>
      </c>
      <c r="Z96" s="46">
        <f t="shared" si="12"/>
        <v>3.4456660670784345E-2</v>
      </c>
      <c r="AA96" s="46">
        <f t="shared" si="12"/>
        <v>-16.261592138867655</v>
      </c>
      <c r="AB96" s="46">
        <f t="shared" si="12"/>
        <v>13.954881011851541</v>
      </c>
      <c r="AC96" s="46">
        <f t="shared" si="12"/>
        <v>-6.9046900817007497</v>
      </c>
      <c r="AD96" s="46">
        <f t="shared" si="10"/>
        <v>3.9414475959657977</v>
      </c>
    </row>
    <row r="97" spans="1:30" ht="14" thickBot="1">
      <c r="A97" s="3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" thickTop="1">
      <c r="B98" s="87" t="s">
        <v>202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</sheetData>
  <mergeCells count="6">
    <mergeCell ref="B68:AD68"/>
    <mergeCell ref="A2:AD2"/>
    <mergeCell ref="A4:AD4"/>
    <mergeCell ref="B7:AD7"/>
    <mergeCell ref="B37:AD37"/>
    <mergeCell ref="B67:AD67"/>
  </mergeCells>
  <hyperlinks>
    <hyperlink ref="A1" location="ÍNDICE!A1" display="ÍNDIC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AE100"/>
  <sheetViews>
    <sheetView showGridLines="0" zoomScaleNormal="100" workbookViewId="0"/>
  </sheetViews>
  <sheetFormatPr baseColWidth="10" defaultRowHeight="13"/>
  <sheetData>
    <row r="1" spans="1:30">
      <c r="A1" s="38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>
      <c r="A2" s="96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>
      <c r="A3" s="3"/>
      <c r="B3" s="3"/>
      <c r="C3" s="3"/>
      <c r="D3" s="3"/>
      <c r="E3" s="3"/>
      <c r="F3" s="3"/>
      <c r="G3" s="3"/>
      <c r="H3" s="3"/>
      <c r="I3" s="3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>
      <c r="A4" s="96" t="s">
        <v>239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ht="14" thickBot="1">
      <c r="A5" s="4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1"/>
    </row>
    <row r="6" spans="1:30" ht="14" thickTop="1">
      <c r="A6" s="7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204</v>
      </c>
    </row>
    <row r="7" spans="1:30" ht="14" thickBot="1">
      <c r="A7" s="7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ht="14" thickTop="1">
      <c r="A8" s="3">
        <v>870899</v>
      </c>
      <c r="B8" s="11">
        <v>9122.6911510000009</v>
      </c>
      <c r="C8" s="11">
        <v>10188.840227000001</v>
      </c>
      <c r="D8" s="11">
        <v>10849.468573</v>
      </c>
      <c r="E8" s="11">
        <v>10946.687808999999</v>
      </c>
      <c r="F8" s="11">
        <v>11539.332831</v>
      </c>
      <c r="G8" s="11">
        <v>11176.274283000001</v>
      </c>
      <c r="H8" s="11">
        <v>9994.2670070000004</v>
      </c>
      <c r="I8" s="11">
        <v>9642.9626200000002</v>
      </c>
      <c r="J8" s="11">
        <v>9414.9270980000001</v>
      </c>
      <c r="K8" s="11">
        <v>10767.142315999999</v>
      </c>
      <c r="L8" s="11">
        <v>10806.045631000001</v>
      </c>
      <c r="M8" s="11">
        <v>11683.439237000001</v>
      </c>
      <c r="N8" s="11">
        <v>9033.3089419999997</v>
      </c>
      <c r="O8" s="11">
        <v>7785.7660930000002</v>
      </c>
      <c r="P8" s="11">
        <v>6337.9706969999997</v>
      </c>
      <c r="Q8" s="11">
        <v>7912.7027989999997</v>
      </c>
      <c r="R8" s="11">
        <v>10963.587133000001</v>
      </c>
      <c r="S8" s="11">
        <v>11850.020247</v>
      </c>
      <c r="T8" s="11">
        <v>10802.936890000001</v>
      </c>
      <c r="U8" s="11">
        <v>10630.423363</v>
      </c>
      <c r="V8" s="11">
        <v>11772.683299</v>
      </c>
      <c r="W8" s="11">
        <v>10543.239711</v>
      </c>
      <c r="X8" s="11">
        <v>11167.992751</v>
      </c>
      <c r="Y8" s="11">
        <v>10078.176696</v>
      </c>
      <c r="Z8" s="11">
        <v>9230.4922330000009</v>
      </c>
      <c r="AA8" s="11">
        <v>7434.3289430000004</v>
      </c>
      <c r="AB8" s="11">
        <v>8712.3053240000008</v>
      </c>
      <c r="AC8" s="11">
        <v>10434.492876</v>
      </c>
      <c r="AD8" s="11">
        <f>SUM(B8:AC8)</f>
        <v>280822.50678000005</v>
      </c>
    </row>
    <row r="9" spans="1:30">
      <c r="A9" s="3">
        <v>870829</v>
      </c>
      <c r="B9" s="11">
        <v>6792.1946369999996</v>
      </c>
      <c r="C9" s="11">
        <v>6420.0774119999996</v>
      </c>
      <c r="D9" s="11">
        <v>7503.606033</v>
      </c>
      <c r="E9" s="11">
        <v>7493.2971049999996</v>
      </c>
      <c r="F9" s="11">
        <v>7923.4139670000004</v>
      </c>
      <c r="G9" s="11">
        <v>9296.3006929999992</v>
      </c>
      <c r="H9" s="11">
        <v>8567.8686429999998</v>
      </c>
      <c r="I9" s="11">
        <v>8981.5093240000006</v>
      </c>
      <c r="J9" s="11">
        <v>8494.7523739999997</v>
      </c>
      <c r="K9" s="11">
        <v>8836.505056</v>
      </c>
      <c r="L9" s="11">
        <v>9327.1155390000004</v>
      </c>
      <c r="M9" s="11">
        <v>9891.4418850000002</v>
      </c>
      <c r="N9" s="11">
        <v>9141.5989250000002</v>
      </c>
      <c r="O9" s="11">
        <v>8422.649179</v>
      </c>
      <c r="P9" s="11">
        <v>5445.7983620000005</v>
      </c>
      <c r="Q9" s="11">
        <v>8176.1900439999999</v>
      </c>
      <c r="R9" s="11">
        <v>8221.8757330000008</v>
      </c>
      <c r="S9" s="11">
        <v>9004.6389629999994</v>
      </c>
      <c r="T9" s="11">
        <v>9891.4231280000004</v>
      </c>
      <c r="U9" s="11">
        <v>9431.8250599999992</v>
      </c>
      <c r="V9" s="11">
        <v>9092.5131799999999</v>
      </c>
      <c r="W9" s="11">
        <v>9429.4899549999991</v>
      </c>
      <c r="X9" s="11">
        <v>9447.6180629999999</v>
      </c>
      <c r="Y9" s="11">
        <v>9763.6690880000006</v>
      </c>
      <c r="Z9" s="11">
        <v>9401.8250449999996</v>
      </c>
      <c r="AA9" s="11">
        <v>7299.5486179999998</v>
      </c>
      <c r="AB9" s="11">
        <v>7363.6573360000002</v>
      </c>
      <c r="AC9" s="11">
        <v>7627.274265</v>
      </c>
      <c r="AD9" s="11">
        <f t="shared" ref="AD9:AD35" si="0">SUM(B9:AC9)</f>
        <v>236689.67761200003</v>
      </c>
    </row>
    <row r="10" spans="1:30">
      <c r="A10" s="3">
        <v>870840</v>
      </c>
      <c r="B10" s="11">
        <v>2607.0225930000001</v>
      </c>
      <c r="C10" s="11">
        <v>2570.4324959999999</v>
      </c>
      <c r="D10" s="11">
        <v>2996.167359</v>
      </c>
      <c r="E10" s="11">
        <v>2906.4535169999999</v>
      </c>
      <c r="F10" s="11">
        <v>2915.79477</v>
      </c>
      <c r="G10" s="11">
        <v>3405.4231589999999</v>
      </c>
      <c r="H10" s="11">
        <v>3287.8673760000001</v>
      </c>
      <c r="I10" s="11">
        <v>3432.1137359999998</v>
      </c>
      <c r="J10" s="11">
        <v>3294.1145529999999</v>
      </c>
      <c r="K10" s="11">
        <v>3793.8717499999998</v>
      </c>
      <c r="L10" s="11">
        <v>3659.572768</v>
      </c>
      <c r="M10" s="11">
        <v>3901.9146730000002</v>
      </c>
      <c r="N10" s="11">
        <v>4460.8257979999998</v>
      </c>
      <c r="O10" s="11">
        <v>4281.3604720000003</v>
      </c>
      <c r="P10" s="11">
        <v>3141.4608979999998</v>
      </c>
      <c r="Q10" s="11">
        <v>4627.1763769999998</v>
      </c>
      <c r="R10" s="11">
        <v>5445.3163619999996</v>
      </c>
      <c r="S10" s="11">
        <v>5794.3472350000002</v>
      </c>
      <c r="T10" s="11">
        <v>6699.2256989999996</v>
      </c>
      <c r="U10" s="11">
        <v>6362.4951469999996</v>
      </c>
      <c r="V10" s="11">
        <v>6432.8935799999999</v>
      </c>
      <c r="W10" s="11">
        <v>6883.9291519999997</v>
      </c>
      <c r="X10" s="11">
        <v>7831.7248840000002</v>
      </c>
      <c r="Y10" s="11">
        <v>8562.2951730000004</v>
      </c>
      <c r="Z10" s="11">
        <v>8057.2017539999997</v>
      </c>
      <c r="AA10" s="11">
        <v>6237.3438679999999</v>
      </c>
      <c r="AB10" s="11">
        <v>6484.0335080000004</v>
      </c>
      <c r="AC10" s="11">
        <v>7479.0311519999996</v>
      </c>
      <c r="AD10" s="11">
        <f t="shared" si="0"/>
        <v>137551.40980899998</v>
      </c>
    </row>
    <row r="11" spans="1:30">
      <c r="A11" s="3">
        <v>840820</v>
      </c>
      <c r="B11" s="11">
        <v>1052.8946880000001</v>
      </c>
      <c r="C11" s="11">
        <v>955.57832499999995</v>
      </c>
      <c r="D11" s="11">
        <v>1313.1449749999999</v>
      </c>
      <c r="E11" s="11">
        <v>1370.52279</v>
      </c>
      <c r="F11" s="11">
        <v>1814.3456799999999</v>
      </c>
      <c r="G11" s="11">
        <v>1844.014195</v>
      </c>
      <c r="H11" s="11">
        <v>1408.7181700000001</v>
      </c>
      <c r="I11" s="11">
        <v>1743.10671</v>
      </c>
      <c r="J11" s="11">
        <v>1922.1585459999999</v>
      </c>
      <c r="K11" s="11">
        <v>2745.7047269999998</v>
      </c>
      <c r="L11" s="11">
        <v>3589.8762339999998</v>
      </c>
      <c r="M11" s="11">
        <v>3687.1595229999998</v>
      </c>
      <c r="N11" s="11">
        <v>3343.3630330000001</v>
      </c>
      <c r="O11" s="11">
        <v>3062.6682580000002</v>
      </c>
      <c r="P11" s="11">
        <v>1400.691615</v>
      </c>
      <c r="Q11" s="11">
        <v>1940.3988859999999</v>
      </c>
      <c r="R11" s="11">
        <v>2624.797967</v>
      </c>
      <c r="S11" s="11">
        <v>2787.8974130000001</v>
      </c>
      <c r="T11" s="11">
        <v>3093.1764459999999</v>
      </c>
      <c r="U11" s="11">
        <v>4694.1094149999999</v>
      </c>
      <c r="V11" s="11">
        <v>3413.8101790000001</v>
      </c>
      <c r="W11" s="11">
        <v>3094.9082010000002</v>
      </c>
      <c r="X11" s="11">
        <v>4442.877821</v>
      </c>
      <c r="Y11" s="11">
        <v>5486.4008389999999</v>
      </c>
      <c r="Z11" s="11">
        <v>5856.9993519999998</v>
      </c>
      <c r="AA11" s="11">
        <v>4371.2504790000003</v>
      </c>
      <c r="AB11" s="11">
        <v>5574.0346730000001</v>
      </c>
      <c r="AC11" s="11">
        <v>5891.9154179999996</v>
      </c>
      <c r="AD11" s="11">
        <f t="shared" si="0"/>
        <v>84526.524558000005</v>
      </c>
    </row>
    <row r="12" spans="1:30">
      <c r="A12" s="3">
        <v>840734</v>
      </c>
      <c r="B12" s="11">
        <v>2718.0078840000001</v>
      </c>
      <c r="C12" s="11">
        <v>2706.31297</v>
      </c>
      <c r="D12" s="11">
        <v>3178.3353080000002</v>
      </c>
      <c r="E12" s="11">
        <v>3789.0811560000002</v>
      </c>
      <c r="F12" s="11">
        <v>4724.3364009999996</v>
      </c>
      <c r="G12" s="11">
        <v>5603.9989459999997</v>
      </c>
      <c r="H12" s="11">
        <v>5459.6740950000003</v>
      </c>
      <c r="I12" s="11">
        <v>5132.5265659999995</v>
      </c>
      <c r="J12" s="11">
        <v>4659.2377919999999</v>
      </c>
      <c r="K12" s="11">
        <v>4320.5921019999996</v>
      </c>
      <c r="L12" s="11">
        <v>4286.3812630000002</v>
      </c>
      <c r="M12" s="11">
        <v>4855.6522850000001</v>
      </c>
      <c r="N12" s="11">
        <v>5484.2431100000003</v>
      </c>
      <c r="O12" s="11">
        <v>4899.680934</v>
      </c>
      <c r="P12" s="11">
        <v>2859.9947910000001</v>
      </c>
      <c r="Q12" s="11">
        <v>4195.7439050000003</v>
      </c>
      <c r="R12" s="11">
        <v>4016.7542539999999</v>
      </c>
      <c r="S12" s="11">
        <v>4712.7181559999999</v>
      </c>
      <c r="T12" s="11">
        <v>4585.1427489999996</v>
      </c>
      <c r="U12" s="11">
        <v>3999.3995810000001</v>
      </c>
      <c r="V12" s="11">
        <v>4084.852879</v>
      </c>
      <c r="W12" s="11">
        <v>5139.8776440000001</v>
      </c>
      <c r="X12" s="11">
        <v>5538.9322789999997</v>
      </c>
      <c r="Y12" s="11">
        <v>5416.6924040000004</v>
      </c>
      <c r="Z12" s="11">
        <v>5505.9606270000004</v>
      </c>
      <c r="AA12" s="11">
        <v>4652.3143360000004</v>
      </c>
      <c r="AB12" s="11">
        <v>4352.3386339999997</v>
      </c>
      <c r="AC12" s="11">
        <v>4990.3974360000002</v>
      </c>
      <c r="AD12" s="11">
        <f t="shared" si="0"/>
        <v>125869.18048700001</v>
      </c>
    </row>
    <row r="13" spans="1:30">
      <c r="A13" s="3">
        <v>853690</v>
      </c>
      <c r="B13" s="11">
        <v>1012.58735</v>
      </c>
      <c r="C13" s="11">
        <v>1069.2339939999999</v>
      </c>
      <c r="D13" s="11">
        <v>1193.0224969999999</v>
      </c>
      <c r="E13" s="11">
        <v>1385.882807</v>
      </c>
      <c r="F13" s="11">
        <v>1737.1423070000001</v>
      </c>
      <c r="G13" s="11">
        <v>2079.0709449999999</v>
      </c>
      <c r="H13" s="11">
        <v>1775.76072</v>
      </c>
      <c r="I13" s="11">
        <v>1544.1442629999999</v>
      </c>
      <c r="J13" s="11">
        <v>1567.159668</v>
      </c>
      <c r="K13" s="11">
        <v>1850.5801160000001</v>
      </c>
      <c r="L13" s="11">
        <v>2062.081596</v>
      </c>
      <c r="M13" s="11">
        <v>2356.9134749999998</v>
      </c>
      <c r="N13" s="11">
        <v>2483.213088</v>
      </c>
      <c r="O13" s="11">
        <v>2413.6097329999998</v>
      </c>
      <c r="P13" s="11">
        <v>1950.0540249999999</v>
      </c>
      <c r="Q13" s="11">
        <v>2388.7074539999999</v>
      </c>
      <c r="R13" s="11">
        <v>2569.6818189999999</v>
      </c>
      <c r="S13" s="11">
        <v>2883.4025329999999</v>
      </c>
      <c r="T13" s="11">
        <v>3104.782017</v>
      </c>
      <c r="U13" s="11">
        <v>3457.799716</v>
      </c>
      <c r="V13" s="11">
        <v>3486.1377699999998</v>
      </c>
      <c r="W13" s="11">
        <v>3340.4477139999999</v>
      </c>
      <c r="X13" s="11">
        <v>3357.7876799999999</v>
      </c>
      <c r="Y13" s="11">
        <v>3544.0807479999999</v>
      </c>
      <c r="Z13" s="11">
        <v>3359.850672</v>
      </c>
      <c r="AA13" s="11">
        <v>2808.6463840000001</v>
      </c>
      <c r="AB13" s="11">
        <v>3427.153057</v>
      </c>
      <c r="AC13" s="11">
        <v>4106.3639780000003</v>
      </c>
      <c r="AD13" s="11">
        <f t="shared" si="0"/>
        <v>68315.298126000009</v>
      </c>
    </row>
    <row r="14" spans="1:30">
      <c r="A14" s="3">
        <v>840991</v>
      </c>
      <c r="B14" s="11">
        <v>1966.9787920000001</v>
      </c>
      <c r="C14" s="11">
        <v>2287.6777729999999</v>
      </c>
      <c r="D14" s="11">
        <v>2730.451446</v>
      </c>
      <c r="E14" s="11">
        <v>2877.5703629999998</v>
      </c>
      <c r="F14" s="11">
        <v>3062.9174619999999</v>
      </c>
      <c r="G14" s="11">
        <v>3094.0542919999998</v>
      </c>
      <c r="H14" s="11">
        <v>2635.7961519999999</v>
      </c>
      <c r="I14" s="11">
        <v>2968.3880800000002</v>
      </c>
      <c r="J14" s="11">
        <v>2792.5087400000002</v>
      </c>
      <c r="K14" s="11">
        <v>2727.0190710000002</v>
      </c>
      <c r="L14" s="11">
        <v>3073.4073600000002</v>
      </c>
      <c r="M14" s="11">
        <v>2793.2974760000002</v>
      </c>
      <c r="N14" s="11">
        <v>3022.5711679999999</v>
      </c>
      <c r="O14" s="11">
        <v>2642.1959069999998</v>
      </c>
      <c r="P14" s="11">
        <v>2337.5197880000001</v>
      </c>
      <c r="Q14" s="11">
        <v>3071.5686169999999</v>
      </c>
      <c r="R14" s="11">
        <v>3256.4988549999998</v>
      </c>
      <c r="S14" s="11">
        <v>3479.7582870000001</v>
      </c>
      <c r="T14" s="11">
        <v>3265.6670939999999</v>
      </c>
      <c r="U14" s="11">
        <v>3642.2307070000002</v>
      </c>
      <c r="V14" s="11">
        <v>3643.8441800000001</v>
      </c>
      <c r="W14" s="11">
        <v>3773.485897</v>
      </c>
      <c r="X14" s="11">
        <v>3878.721376</v>
      </c>
      <c r="Y14" s="11">
        <v>3847.9190760000001</v>
      </c>
      <c r="Z14" s="11">
        <v>3795.1335199999999</v>
      </c>
      <c r="AA14" s="11">
        <v>2953.5749300000002</v>
      </c>
      <c r="AB14" s="11">
        <v>2762.5325349999998</v>
      </c>
      <c r="AC14" s="11">
        <v>3069.6248740000001</v>
      </c>
      <c r="AD14" s="11">
        <f t="shared" si="0"/>
        <v>85452.913818000001</v>
      </c>
    </row>
    <row r="15" spans="1:30">
      <c r="A15" s="3">
        <v>870850</v>
      </c>
      <c r="B15" s="11">
        <v>762.77617399999997</v>
      </c>
      <c r="C15" s="11">
        <v>839.75296100000003</v>
      </c>
      <c r="D15" s="11">
        <v>1314.1798100000001</v>
      </c>
      <c r="E15" s="11">
        <v>1098.811743</v>
      </c>
      <c r="F15" s="11">
        <v>1063.9516530000001</v>
      </c>
      <c r="G15" s="11">
        <v>1469.1909430000001</v>
      </c>
      <c r="H15" s="11">
        <v>1093.594664</v>
      </c>
      <c r="I15" s="11">
        <v>1002.2376400000001</v>
      </c>
      <c r="J15" s="11">
        <v>898.03668600000003</v>
      </c>
      <c r="K15" s="11">
        <v>1021.481461</v>
      </c>
      <c r="L15" s="11">
        <v>1162.033645</v>
      </c>
      <c r="M15" s="11">
        <v>1239.41068</v>
      </c>
      <c r="N15" s="11">
        <v>1914.574288</v>
      </c>
      <c r="O15" s="11">
        <v>1645.0255970000001</v>
      </c>
      <c r="P15" s="11">
        <v>1206.3838410000001</v>
      </c>
      <c r="Q15" s="11">
        <v>1711.720288</v>
      </c>
      <c r="R15" s="11">
        <v>1949.4465869999999</v>
      </c>
      <c r="S15" s="11">
        <v>2082.592862</v>
      </c>
      <c r="T15" s="11">
        <v>2016.2134450000001</v>
      </c>
      <c r="U15" s="11">
        <v>2291.2296630000001</v>
      </c>
      <c r="V15" s="11">
        <v>2315.383214</v>
      </c>
      <c r="W15" s="11">
        <v>2230.8130139999998</v>
      </c>
      <c r="X15" s="11">
        <v>2622.6007119999999</v>
      </c>
      <c r="Y15" s="11">
        <v>2885.2505879999999</v>
      </c>
      <c r="Z15" s="11">
        <v>2828.8655250000002</v>
      </c>
      <c r="AA15" s="11">
        <v>2132.8140920000001</v>
      </c>
      <c r="AB15" s="11">
        <v>2449.9594000000002</v>
      </c>
      <c r="AC15" s="11">
        <v>3003.0820319999998</v>
      </c>
      <c r="AD15" s="11">
        <f t="shared" si="0"/>
        <v>48251.413207999998</v>
      </c>
    </row>
    <row r="16" spans="1:30">
      <c r="A16" s="3">
        <v>870830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1985.082283</v>
      </c>
      <c r="O16" s="11">
        <v>1792.1648230000001</v>
      </c>
      <c r="P16" s="11">
        <v>1593.605511</v>
      </c>
      <c r="Q16" s="11">
        <v>2032.1388010000001</v>
      </c>
      <c r="R16" s="11">
        <v>2277.003596</v>
      </c>
      <c r="S16" s="11">
        <v>2627.055887</v>
      </c>
      <c r="T16" s="11">
        <v>2628.0538849999998</v>
      </c>
      <c r="U16" s="11">
        <v>2760.816229</v>
      </c>
      <c r="V16" s="11">
        <v>2910.7673500000001</v>
      </c>
      <c r="W16" s="11">
        <v>2966.4449789999999</v>
      </c>
      <c r="X16" s="11">
        <v>2996.4260509999999</v>
      </c>
      <c r="Y16" s="11">
        <v>3070.4773960000002</v>
      </c>
      <c r="Z16" s="11">
        <v>2826.4707899999999</v>
      </c>
      <c r="AA16" s="11">
        <v>2141.6205380000001</v>
      </c>
      <c r="AB16" s="11">
        <v>2233.6184090000002</v>
      </c>
      <c r="AC16" s="11">
        <v>2475.2549159999999</v>
      </c>
      <c r="AD16" s="11">
        <f t="shared" si="0"/>
        <v>39317.001444000001</v>
      </c>
    </row>
    <row r="17" spans="1:30">
      <c r="A17" s="3">
        <v>870880</v>
      </c>
      <c r="B17" s="11">
        <v>283.75096400000001</v>
      </c>
      <c r="C17" s="11">
        <v>279.77408200000002</v>
      </c>
      <c r="D17" s="11">
        <v>338.41790400000002</v>
      </c>
      <c r="E17" s="11">
        <v>339.07121000000001</v>
      </c>
      <c r="F17" s="11">
        <v>337.16812800000002</v>
      </c>
      <c r="G17" s="11">
        <v>398.55106899999998</v>
      </c>
      <c r="H17" s="11">
        <v>425.12013100000001</v>
      </c>
      <c r="I17" s="11">
        <v>441.46662300000003</v>
      </c>
      <c r="J17" s="11">
        <v>449.25861500000002</v>
      </c>
      <c r="K17" s="11">
        <v>477.36888099999999</v>
      </c>
      <c r="L17" s="11">
        <v>490.58519100000001</v>
      </c>
      <c r="M17" s="11">
        <v>478.00903799999998</v>
      </c>
      <c r="N17" s="11">
        <v>1348.288147</v>
      </c>
      <c r="O17" s="11">
        <v>1478.677829</v>
      </c>
      <c r="P17" s="11">
        <v>1144.654231</v>
      </c>
      <c r="Q17" s="11">
        <v>1682.8659459999999</v>
      </c>
      <c r="R17" s="11">
        <v>2142.024476</v>
      </c>
      <c r="S17" s="11">
        <v>2391.6031039999998</v>
      </c>
      <c r="T17" s="11">
        <v>2474.4106590000001</v>
      </c>
      <c r="U17" s="11">
        <v>2515.8378729999999</v>
      </c>
      <c r="V17" s="11">
        <v>2558.846665</v>
      </c>
      <c r="W17" s="11">
        <v>2380.3378120000002</v>
      </c>
      <c r="X17" s="11">
        <v>2335.4043350000002</v>
      </c>
      <c r="Y17" s="11">
        <v>2363.5184210000002</v>
      </c>
      <c r="Z17" s="11">
        <v>2325.250258</v>
      </c>
      <c r="AA17" s="11">
        <v>1870.0890260000001</v>
      </c>
      <c r="AB17" s="11">
        <v>2030.128678</v>
      </c>
      <c r="AC17" s="11">
        <v>2389.2904140000001</v>
      </c>
      <c r="AD17" s="11">
        <f t="shared" si="0"/>
        <v>38169.769710000008</v>
      </c>
    </row>
    <row r="18" spans="1:30">
      <c r="A18" s="3">
        <v>840999</v>
      </c>
      <c r="B18" s="11">
        <v>1527.748758</v>
      </c>
      <c r="C18" s="11">
        <v>1532.1555289999999</v>
      </c>
      <c r="D18" s="11">
        <v>1408.883268</v>
      </c>
      <c r="E18" s="11">
        <v>1234.8082119999999</v>
      </c>
      <c r="F18" s="11">
        <v>1264.7921570000001</v>
      </c>
      <c r="G18" s="11">
        <v>1369.6900909999999</v>
      </c>
      <c r="H18" s="11">
        <v>1239.6134099999999</v>
      </c>
      <c r="I18" s="11">
        <v>1304.162343</v>
      </c>
      <c r="J18" s="11">
        <v>1321.305186</v>
      </c>
      <c r="K18" s="11">
        <v>1409.7314879999999</v>
      </c>
      <c r="L18" s="11">
        <v>1552.1012009999999</v>
      </c>
      <c r="M18" s="11">
        <v>1732.4632879999999</v>
      </c>
      <c r="N18" s="11">
        <v>1886.0968419999999</v>
      </c>
      <c r="O18" s="11">
        <v>2213.2281079999998</v>
      </c>
      <c r="P18" s="11">
        <v>1584.6774869999999</v>
      </c>
      <c r="Q18" s="11">
        <v>2247.622687</v>
      </c>
      <c r="R18" s="11">
        <v>2607.5983449999999</v>
      </c>
      <c r="S18" s="11">
        <v>2381.133832</v>
      </c>
      <c r="T18" s="11">
        <v>2286.1432629999999</v>
      </c>
      <c r="U18" s="11">
        <v>2437.6871679999999</v>
      </c>
      <c r="V18" s="11">
        <v>2296.6132339999999</v>
      </c>
      <c r="W18" s="11">
        <v>2169.990362</v>
      </c>
      <c r="X18" s="11">
        <v>2306.5894410000001</v>
      </c>
      <c r="Y18" s="11">
        <v>2387.9708770000002</v>
      </c>
      <c r="Z18" s="11">
        <v>2116.9786450000001</v>
      </c>
      <c r="AA18" s="11">
        <v>1828.877778</v>
      </c>
      <c r="AB18" s="11">
        <v>2205.6826270000001</v>
      </c>
      <c r="AC18" s="11">
        <v>2379.3191689999999</v>
      </c>
      <c r="AD18" s="11">
        <f t="shared" si="0"/>
        <v>52233.66479599999</v>
      </c>
    </row>
    <row r="19" spans="1:30">
      <c r="A19" s="3">
        <v>842139</v>
      </c>
      <c r="B19" s="11">
        <v>754.50810799999999</v>
      </c>
      <c r="C19" s="11">
        <v>781.53614100000004</v>
      </c>
      <c r="D19" s="11">
        <v>1025.797785</v>
      </c>
      <c r="E19" s="11">
        <v>888.211005</v>
      </c>
      <c r="F19" s="11">
        <v>948.02998600000001</v>
      </c>
      <c r="G19" s="11">
        <v>1109.158203</v>
      </c>
      <c r="H19" s="11">
        <v>1329.956199</v>
      </c>
      <c r="I19" s="11">
        <v>1055.0310400000001</v>
      </c>
      <c r="J19" s="11">
        <v>1022.026595</v>
      </c>
      <c r="K19" s="11">
        <v>1072.3354690000001</v>
      </c>
      <c r="L19" s="11">
        <v>1062.850506</v>
      </c>
      <c r="M19" s="11">
        <v>1299.1972510000001</v>
      </c>
      <c r="N19" s="11">
        <v>1645.265038</v>
      </c>
      <c r="O19" s="11">
        <v>1778.049632</v>
      </c>
      <c r="P19" s="11">
        <v>1365.4402219999999</v>
      </c>
      <c r="Q19" s="11">
        <v>1603.1638889999999</v>
      </c>
      <c r="R19" s="11">
        <v>1927.4014110000001</v>
      </c>
      <c r="S19" s="11">
        <v>2062.2568620000002</v>
      </c>
      <c r="T19" s="11">
        <v>2387.3990570000001</v>
      </c>
      <c r="U19" s="11">
        <v>2752.6052519999998</v>
      </c>
      <c r="V19" s="11">
        <v>2792.4026399999998</v>
      </c>
      <c r="W19" s="11">
        <v>2455.398749</v>
      </c>
      <c r="X19" s="11">
        <v>2826.5001099999999</v>
      </c>
      <c r="Y19" s="11">
        <v>3497.327663</v>
      </c>
      <c r="Z19" s="11">
        <v>3549.493735</v>
      </c>
      <c r="AA19" s="11">
        <v>3179.0808419999998</v>
      </c>
      <c r="AB19" s="11">
        <v>3419.3147049999998</v>
      </c>
      <c r="AC19" s="11">
        <v>2315.136074</v>
      </c>
      <c r="AD19" s="11">
        <f t="shared" si="0"/>
        <v>51904.874168999988</v>
      </c>
    </row>
    <row r="20" spans="1:30">
      <c r="A20" s="3">
        <v>854430</v>
      </c>
      <c r="B20" s="11">
        <v>1587.1274330000001</v>
      </c>
      <c r="C20" s="11">
        <v>1773.1277459999999</v>
      </c>
      <c r="D20" s="11">
        <v>1996.383932</v>
      </c>
      <c r="E20" s="11">
        <v>1980.0549430000001</v>
      </c>
      <c r="F20" s="11">
        <v>1710.0564850000001</v>
      </c>
      <c r="G20" s="11">
        <v>1682.9192410000001</v>
      </c>
      <c r="H20" s="11">
        <v>1410.3314700000001</v>
      </c>
      <c r="I20" s="11">
        <v>1578.1714469999999</v>
      </c>
      <c r="J20" s="11">
        <v>1416.425403</v>
      </c>
      <c r="K20" s="11">
        <v>1539.609604</v>
      </c>
      <c r="L20" s="11">
        <v>1640.333989</v>
      </c>
      <c r="M20" s="11">
        <v>1705.793359</v>
      </c>
      <c r="N20" s="11">
        <v>1730.1886730000001</v>
      </c>
      <c r="O20" s="11">
        <v>1411.4009149999999</v>
      </c>
      <c r="P20" s="11">
        <v>1133.030829</v>
      </c>
      <c r="Q20" s="11">
        <v>1508.254054</v>
      </c>
      <c r="R20" s="11">
        <v>1809.0011400000001</v>
      </c>
      <c r="S20" s="11">
        <v>1869.108561</v>
      </c>
      <c r="T20" s="11">
        <v>1852.5874220000001</v>
      </c>
      <c r="U20" s="11">
        <v>1895.014576</v>
      </c>
      <c r="V20" s="11">
        <v>1855.0336070000001</v>
      </c>
      <c r="W20" s="11">
        <v>1890.53702</v>
      </c>
      <c r="X20" s="11">
        <v>2002.951323</v>
      </c>
      <c r="Y20" s="11">
        <v>2165.447694</v>
      </c>
      <c r="Z20" s="11">
        <v>2179.6004250000001</v>
      </c>
      <c r="AA20" s="11">
        <v>1620.9398570000001</v>
      </c>
      <c r="AB20" s="11">
        <v>1824.405792</v>
      </c>
      <c r="AC20" s="11">
        <v>2260.8300079999999</v>
      </c>
      <c r="AD20" s="11">
        <f t="shared" si="0"/>
        <v>49028.666947999991</v>
      </c>
    </row>
    <row r="21" spans="1:30">
      <c r="A21" s="3">
        <v>841391</v>
      </c>
      <c r="B21" s="11">
        <v>757.76985000000002</v>
      </c>
      <c r="C21" s="11">
        <v>832.34227999999996</v>
      </c>
      <c r="D21" s="11">
        <v>1023.885435</v>
      </c>
      <c r="E21" s="11">
        <v>968.29369999999994</v>
      </c>
      <c r="F21" s="11">
        <v>937.05754100000001</v>
      </c>
      <c r="G21" s="11">
        <v>1043.862001</v>
      </c>
      <c r="H21" s="11">
        <v>1108.0628099999999</v>
      </c>
      <c r="I21" s="11">
        <v>1036.141676</v>
      </c>
      <c r="J21" s="11">
        <v>1075.4193379999999</v>
      </c>
      <c r="K21" s="11">
        <v>1036.1765909999999</v>
      </c>
      <c r="L21" s="11">
        <v>1216.213338</v>
      </c>
      <c r="M21" s="11">
        <v>1484.6303969999999</v>
      </c>
      <c r="N21" s="11">
        <v>1694.357812</v>
      </c>
      <c r="O21" s="11">
        <v>1920.5911590000001</v>
      </c>
      <c r="P21" s="11">
        <v>1580.248315</v>
      </c>
      <c r="Q21" s="11">
        <v>1971.7336620000001</v>
      </c>
      <c r="R21" s="11">
        <v>2447.0352229999999</v>
      </c>
      <c r="S21" s="11">
        <v>2619.2069059999999</v>
      </c>
      <c r="T21" s="11">
        <v>2617.7221850000001</v>
      </c>
      <c r="U21" s="11">
        <v>2654.9447359999999</v>
      </c>
      <c r="V21" s="11">
        <v>2334.752837</v>
      </c>
      <c r="W21" s="11">
        <v>1997.924424</v>
      </c>
      <c r="X21" s="11">
        <v>2172.4257429999998</v>
      </c>
      <c r="Y21" s="11">
        <v>2341.7705980000001</v>
      </c>
      <c r="Z21" s="11">
        <v>2257.7635749999999</v>
      </c>
      <c r="AA21" s="11">
        <v>1984.8097680000001</v>
      </c>
      <c r="AB21" s="11">
        <v>2084.2818269999998</v>
      </c>
      <c r="AC21" s="11">
        <v>2244.1857209999998</v>
      </c>
      <c r="AD21" s="11">
        <f t="shared" si="0"/>
        <v>47443.609447999996</v>
      </c>
    </row>
    <row r="22" spans="1:30">
      <c r="A22" s="3">
        <v>850760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242.14502300000001</v>
      </c>
      <c r="T22" s="11">
        <v>660.28871600000002</v>
      </c>
      <c r="U22" s="11">
        <v>765.21431299999995</v>
      </c>
      <c r="V22" s="11">
        <v>796.77148499999998</v>
      </c>
      <c r="W22" s="11">
        <v>1115.2500580000001</v>
      </c>
      <c r="X22" s="11">
        <v>1292.1309229999999</v>
      </c>
      <c r="Y22" s="11">
        <v>1395.7012480000001</v>
      </c>
      <c r="Z22" s="11">
        <v>1499.629179</v>
      </c>
      <c r="AA22" s="11">
        <v>1650.3678130000001</v>
      </c>
      <c r="AB22" s="11">
        <v>1601.5804639999999</v>
      </c>
      <c r="AC22" s="11">
        <v>1928.8966929999999</v>
      </c>
      <c r="AD22" s="11">
        <f t="shared" si="0"/>
        <v>12947.975915000003</v>
      </c>
    </row>
    <row r="23" spans="1:30">
      <c r="A23" s="3">
        <v>401120</v>
      </c>
      <c r="B23" s="11">
        <v>543.84453800000006</v>
      </c>
      <c r="C23" s="11">
        <v>621.15254000000004</v>
      </c>
      <c r="D23" s="11">
        <v>836.28521799999999</v>
      </c>
      <c r="E23" s="11">
        <v>981.23543400000005</v>
      </c>
      <c r="F23" s="11">
        <v>924.63804500000003</v>
      </c>
      <c r="G23" s="11">
        <v>869.18261600000005</v>
      </c>
      <c r="H23" s="11">
        <v>801.41221800000005</v>
      </c>
      <c r="I23" s="11">
        <v>763.56482000000005</v>
      </c>
      <c r="J23" s="11">
        <v>733.99784</v>
      </c>
      <c r="K23" s="11">
        <v>873.69147499999997</v>
      </c>
      <c r="L23" s="11">
        <v>1018.733403</v>
      </c>
      <c r="M23" s="11">
        <v>1211.9333079999999</v>
      </c>
      <c r="N23" s="11">
        <v>1416.564566</v>
      </c>
      <c r="O23" s="11">
        <v>1627.6962060000001</v>
      </c>
      <c r="P23" s="11">
        <v>1422.093349</v>
      </c>
      <c r="Q23" s="11">
        <v>1639.817687</v>
      </c>
      <c r="R23" s="11">
        <v>2138.2809929999999</v>
      </c>
      <c r="S23" s="11">
        <v>2444.701411</v>
      </c>
      <c r="T23" s="11">
        <v>2240.6204969999999</v>
      </c>
      <c r="U23" s="11">
        <v>2500.9470179999998</v>
      </c>
      <c r="V23" s="11">
        <v>2252.574537</v>
      </c>
      <c r="W23" s="11">
        <v>1651.0327360000001</v>
      </c>
      <c r="X23" s="11">
        <v>1705.6462899999999</v>
      </c>
      <c r="Y23" s="11">
        <v>1861.869907</v>
      </c>
      <c r="Z23" s="11">
        <v>1740.424434</v>
      </c>
      <c r="AA23" s="11">
        <v>1377.8746659999999</v>
      </c>
      <c r="AB23" s="11">
        <v>1699.824707</v>
      </c>
      <c r="AC23" s="11">
        <v>1857.1441870000001</v>
      </c>
      <c r="AD23" s="11">
        <f t="shared" si="0"/>
        <v>39756.784646000007</v>
      </c>
    </row>
    <row r="24" spans="1:30">
      <c r="A24" s="3">
        <v>870894</v>
      </c>
      <c r="B24" s="11">
        <v>560.14060099999995</v>
      </c>
      <c r="C24" s="11">
        <v>581.50689899999998</v>
      </c>
      <c r="D24" s="11">
        <v>808.70720200000005</v>
      </c>
      <c r="E24" s="11">
        <v>801.76433999999995</v>
      </c>
      <c r="F24" s="11">
        <v>915.70514400000002</v>
      </c>
      <c r="G24" s="11">
        <v>957.28979000000004</v>
      </c>
      <c r="H24" s="11">
        <v>784.22795399999995</v>
      </c>
      <c r="I24" s="11">
        <v>844.56294200000002</v>
      </c>
      <c r="J24" s="11">
        <v>841.70976499999995</v>
      </c>
      <c r="K24" s="11">
        <v>852.49310800000001</v>
      </c>
      <c r="L24" s="11">
        <v>809.43269399999997</v>
      </c>
      <c r="M24" s="11">
        <v>808.18476699999997</v>
      </c>
      <c r="N24" s="11">
        <v>1474.2181310000001</v>
      </c>
      <c r="O24" s="11">
        <v>1404.3621780000001</v>
      </c>
      <c r="P24" s="11">
        <v>1136.42993</v>
      </c>
      <c r="Q24" s="11">
        <v>1422.3885130000001</v>
      </c>
      <c r="R24" s="11">
        <v>1687.2895209999999</v>
      </c>
      <c r="S24" s="11">
        <v>2016.3854670000001</v>
      </c>
      <c r="T24" s="11">
        <v>2464.7300890000001</v>
      </c>
      <c r="U24" s="11">
        <v>2669.2265040000002</v>
      </c>
      <c r="V24" s="11">
        <v>2890.632791</v>
      </c>
      <c r="W24" s="11">
        <v>2819.4595680000002</v>
      </c>
      <c r="X24" s="11">
        <v>2568.560031</v>
      </c>
      <c r="Y24" s="11">
        <v>2650.6999540000002</v>
      </c>
      <c r="Z24" s="11">
        <v>2244.7516580000001</v>
      </c>
      <c r="AA24" s="11">
        <v>1696.70388</v>
      </c>
      <c r="AB24" s="11">
        <v>1782.2381130000001</v>
      </c>
      <c r="AC24" s="11">
        <v>1754.4813240000001</v>
      </c>
      <c r="AD24" s="11">
        <f t="shared" si="0"/>
        <v>42248.282858000006</v>
      </c>
    </row>
    <row r="25" spans="1:30">
      <c r="A25" s="3">
        <v>851220</v>
      </c>
      <c r="B25" s="11">
        <v>255.09798000000001</v>
      </c>
      <c r="C25" s="11">
        <v>257.25316800000002</v>
      </c>
      <c r="D25" s="11">
        <v>335.40849600000001</v>
      </c>
      <c r="E25" s="11">
        <v>387.40160200000003</v>
      </c>
      <c r="F25" s="11">
        <v>463.989442</v>
      </c>
      <c r="G25" s="11">
        <v>521.53120000000001</v>
      </c>
      <c r="H25" s="11">
        <v>477.42305499999998</v>
      </c>
      <c r="I25" s="11">
        <v>511.12594799999999</v>
      </c>
      <c r="J25" s="11">
        <v>478.27182399999998</v>
      </c>
      <c r="K25" s="11">
        <v>469.70016800000002</v>
      </c>
      <c r="L25" s="11">
        <v>482.03442699999999</v>
      </c>
      <c r="M25" s="11">
        <v>501.89677399999999</v>
      </c>
      <c r="N25" s="11">
        <v>509.11516799999998</v>
      </c>
      <c r="O25" s="11">
        <v>472.41309200000001</v>
      </c>
      <c r="P25" s="11">
        <v>439.26339100000001</v>
      </c>
      <c r="Q25" s="11">
        <v>660.44404299999997</v>
      </c>
      <c r="R25" s="11">
        <v>757.50788699999998</v>
      </c>
      <c r="S25" s="11">
        <v>919.70256400000005</v>
      </c>
      <c r="T25" s="11">
        <v>1125.0718589999999</v>
      </c>
      <c r="U25" s="11">
        <v>1245.054028</v>
      </c>
      <c r="V25" s="11">
        <v>1385.3895379999999</v>
      </c>
      <c r="W25" s="11">
        <v>1695.555204</v>
      </c>
      <c r="X25" s="11">
        <v>1765.5228649999999</v>
      </c>
      <c r="Y25" s="11">
        <v>1856.7102689999999</v>
      </c>
      <c r="Z25" s="11">
        <v>1840.553915</v>
      </c>
      <c r="AA25" s="11">
        <v>1489.8285390000001</v>
      </c>
      <c r="AB25" s="11">
        <v>1504.7264029999999</v>
      </c>
      <c r="AC25" s="11">
        <v>1699.9102459999999</v>
      </c>
      <c r="AD25" s="11">
        <f t="shared" si="0"/>
        <v>24507.903095000001</v>
      </c>
    </row>
    <row r="26" spans="1:30">
      <c r="A26" s="3">
        <v>401693</v>
      </c>
      <c r="B26" s="11">
        <v>319.36987399999998</v>
      </c>
      <c r="C26" s="11">
        <v>366.28427699999997</v>
      </c>
      <c r="D26" s="11">
        <v>500.03559200000001</v>
      </c>
      <c r="E26" s="11">
        <v>543.60770000000002</v>
      </c>
      <c r="F26" s="11">
        <v>616.98570900000004</v>
      </c>
      <c r="G26" s="11">
        <v>730.00429899999995</v>
      </c>
      <c r="H26" s="11">
        <v>691.18511599999999</v>
      </c>
      <c r="I26" s="11">
        <v>698.28335800000002</v>
      </c>
      <c r="J26" s="11">
        <v>696.18276600000002</v>
      </c>
      <c r="K26" s="11">
        <v>798.58304099999998</v>
      </c>
      <c r="L26" s="11">
        <v>862.22123299999998</v>
      </c>
      <c r="M26" s="11">
        <v>970.42944399999999</v>
      </c>
      <c r="N26" s="11">
        <v>1038.725289</v>
      </c>
      <c r="O26" s="11">
        <v>954.54971899999998</v>
      </c>
      <c r="P26" s="11">
        <v>784.98642900000004</v>
      </c>
      <c r="Q26" s="11">
        <v>1073.9985630000001</v>
      </c>
      <c r="R26" s="11">
        <v>1231.020188</v>
      </c>
      <c r="S26" s="11">
        <v>1373.668649</v>
      </c>
      <c r="T26" s="11">
        <v>1447.873889</v>
      </c>
      <c r="U26" s="11">
        <v>1595.7868309999999</v>
      </c>
      <c r="V26" s="11">
        <v>1537.828201</v>
      </c>
      <c r="W26" s="11">
        <v>1449.9556680000001</v>
      </c>
      <c r="X26" s="11">
        <v>1596.737738</v>
      </c>
      <c r="Y26" s="11">
        <v>1634.8551239999999</v>
      </c>
      <c r="Z26" s="11">
        <v>1676.619829</v>
      </c>
      <c r="AA26" s="11">
        <v>1430.92082</v>
      </c>
      <c r="AB26" s="11">
        <v>1449.6647109999999</v>
      </c>
      <c r="AC26" s="11">
        <v>1686.693702</v>
      </c>
      <c r="AD26" s="11">
        <f t="shared" si="0"/>
        <v>29757.057759000003</v>
      </c>
    </row>
    <row r="27" spans="1:30">
      <c r="A27" s="3">
        <v>848310</v>
      </c>
      <c r="B27" s="11">
        <v>263.73072400000001</v>
      </c>
      <c r="C27" s="11">
        <v>261.88961899999998</v>
      </c>
      <c r="D27" s="11">
        <v>300.41638799999998</v>
      </c>
      <c r="E27" s="11">
        <v>326.52109000000002</v>
      </c>
      <c r="F27" s="11">
        <v>369.230572</v>
      </c>
      <c r="G27" s="11">
        <v>441.44369699999999</v>
      </c>
      <c r="H27" s="11">
        <v>374.70392099999998</v>
      </c>
      <c r="I27" s="11">
        <v>437.37040300000001</v>
      </c>
      <c r="J27" s="11">
        <v>448.15628400000003</v>
      </c>
      <c r="K27" s="11">
        <v>528.82528200000002</v>
      </c>
      <c r="L27" s="11">
        <v>581.86046599999997</v>
      </c>
      <c r="M27" s="11">
        <v>608.48643500000003</v>
      </c>
      <c r="N27" s="11">
        <v>613.950154</v>
      </c>
      <c r="O27" s="11">
        <v>638.81179699999996</v>
      </c>
      <c r="P27" s="11">
        <v>575.66853800000001</v>
      </c>
      <c r="Q27" s="11">
        <v>773.12875599999995</v>
      </c>
      <c r="R27" s="11">
        <v>906.89860499999998</v>
      </c>
      <c r="S27" s="11">
        <v>961.32393000000002</v>
      </c>
      <c r="T27" s="11">
        <v>1067.7300029999999</v>
      </c>
      <c r="U27" s="11">
        <v>1125.661059</v>
      </c>
      <c r="V27" s="11">
        <v>1050.4338660000001</v>
      </c>
      <c r="W27" s="11">
        <v>1082.057012</v>
      </c>
      <c r="X27" s="11">
        <v>1137.5373959999999</v>
      </c>
      <c r="Y27" s="11">
        <v>1140.4291290000001</v>
      </c>
      <c r="Z27" s="11">
        <v>1129.8021160000001</v>
      </c>
      <c r="AA27" s="11">
        <v>1197.61346</v>
      </c>
      <c r="AB27" s="11">
        <v>1407.2177099999999</v>
      </c>
      <c r="AC27" s="11">
        <v>1655.0826239999999</v>
      </c>
      <c r="AD27" s="11">
        <f t="shared" si="0"/>
        <v>21405.981036000001</v>
      </c>
    </row>
    <row r="28" spans="1:30">
      <c r="A28" s="3">
        <v>841590</v>
      </c>
      <c r="B28" s="11">
        <v>1015.454175</v>
      </c>
      <c r="C28" s="11">
        <v>1072.9291189999999</v>
      </c>
      <c r="D28" s="11">
        <v>1259.040499</v>
      </c>
      <c r="E28" s="11">
        <v>1264.94487</v>
      </c>
      <c r="F28" s="11">
        <v>1340.1269830000001</v>
      </c>
      <c r="G28" s="11">
        <v>1280.2614140000001</v>
      </c>
      <c r="H28" s="11">
        <v>1138.934293</v>
      </c>
      <c r="I28" s="11">
        <v>1243.8520719999999</v>
      </c>
      <c r="J28" s="11">
        <v>1133.40228</v>
      </c>
      <c r="K28" s="11">
        <v>1041.8851990000001</v>
      </c>
      <c r="L28" s="11">
        <v>1028.4922529999999</v>
      </c>
      <c r="M28" s="11">
        <v>1091.633057</v>
      </c>
      <c r="N28" s="11">
        <v>1007.166204</v>
      </c>
      <c r="O28" s="11">
        <v>958.33040200000005</v>
      </c>
      <c r="P28" s="11">
        <v>790.64323999999999</v>
      </c>
      <c r="Q28" s="11">
        <v>1028.030133</v>
      </c>
      <c r="R28" s="11">
        <v>1026.576178</v>
      </c>
      <c r="S28" s="11">
        <v>1200.1475600000001</v>
      </c>
      <c r="T28" s="11">
        <v>1328.7634579999999</v>
      </c>
      <c r="U28" s="11">
        <v>1394.779031</v>
      </c>
      <c r="V28" s="11">
        <v>1422.743136</v>
      </c>
      <c r="W28" s="11">
        <v>1434.5035849999999</v>
      </c>
      <c r="X28" s="11">
        <v>1352.3115640000001</v>
      </c>
      <c r="Y28" s="11">
        <v>1400.175191</v>
      </c>
      <c r="Z28" s="11">
        <v>1405.738707</v>
      </c>
      <c r="AA28" s="11">
        <v>1235.501336</v>
      </c>
      <c r="AB28" s="11">
        <v>1305.671687</v>
      </c>
      <c r="AC28" s="11">
        <v>1515.204653</v>
      </c>
      <c r="AD28" s="11">
        <f t="shared" si="0"/>
        <v>33717.242279000006</v>
      </c>
    </row>
    <row r="29" spans="1:30">
      <c r="A29" s="3">
        <v>871690</v>
      </c>
      <c r="B29" s="11">
        <v>221.764253</v>
      </c>
      <c r="C29" s="11">
        <v>186.546468</v>
      </c>
      <c r="D29" s="11">
        <v>225.33402699999999</v>
      </c>
      <c r="E29" s="11">
        <v>247.36839900000001</v>
      </c>
      <c r="F29" s="11">
        <v>255.81417400000001</v>
      </c>
      <c r="G29" s="11">
        <v>258.99606699999998</v>
      </c>
      <c r="H29" s="11">
        <v>232.61909399999999</v>
      </c>
      <c r="I29" s="11">
        <v>238.179361</v>
      </c>
      <c r="J29" s="11">
        <v>248.817305</v>
      </c>
      <c r="K29" s="11">
        <v>306.20653700000003</v>
      </c>
      <c r="L29" s="11">
        <v>367.723838</v>
      </c>
      <c r="M29" s="11">
        <v>424.84653300000002</v>
      </c>
      <c r="N29" s="11">
        <v>432.68179099999998</v>
      </c>
      <c r="O29" s="11">
        <v>431.766592</v>
      </c>
      <c r="P29" s="11">
        <v>298.96108099999998</v>
      </c>
      <c r="Q29" s="11">
        <v>395.48978699999998</v>
      </c>
      <c r="R29" s="11">
        <v>560.76931200000001</v>
      </c>
      <c r="S29" s="11">
        <v>642.22051199999999</v>
      </c>
      <c r="T29" s="11">
        <v>675.42155300000002</v>
      </c>
      <c r="U29" s="11">
        <v>782.42744900000002</v>
      </c>
      <c r="V29" s="11">
        <v>738.41343400000005</v>
      </c>
      <c r="W29" s="11">
        <v>680.52062799999999</v>
      </c>
      <c r="X29" s="11">
        <v>828.19003699999996</v>
      </c>
      <c r="Y29" s="11">
        <v>1009.335077</v>
      </c>
      <c r="Z29" s="11">
        <v>943.56298600000002</v>
      </c>
      <c r="AA29" s="11">
        <v>714.07873800000004</v>
      </c>
      <c r="AB29" s="11">
        <v>1080.0193300000001</v>
      </c>
      <c r="AC29" s="11">
        <v>1513.855879</v>
      </c>
      <c r="AD29" s="11">
        <f t="shared" si="0"/>
        <v>14941.930242</v>
      </c>
    </row>
    <row r="30" spans="1:30">
      <c r="A30" s="3">
        <v>700910</v>
      </c>
      <c r="B30" s="11">
        <v>125.906888</v>
      </c>
      <c r="C30" s="11">
        <v>142.556667</v>
      </c>
      <c r="D30" s="11">
        <v>215.074839</v>
      </c>
      <c r="E30" s="11">
        <v>253.917821</v>
      </c>
      <c r="F30" s="11">
        <v>285.76921700000003</v>
      </c>
      <c r="G30" s="11">
        <v>334.33444100000003</v>
      </c>
      <c r="H30" s="11">
        <v>368.86895700000002</v>
      </c>
      <c r="I30" s="11">
        <v>362.94581799999997</v>
      </c>
      <c r="J30" s="11">
        <v>435.56881299999998</v>
      </c>
      <c r="K30" s="11">
        <v>505.197858</v>
      </c>
      <c r="L30" s="11">
        <v>535.85343799999998</v>
      </c>
      <c r="M30" s="11">
        <v>580.76801</v>
      </c>
      <c r="N30" s="11">
        <v>627.99395100000004</v>
      </c>
      <c r="O30" s="11">
        <v>612.87998700000003</v>
      </c>
      <c r="P30" s="11">
        <v>546.30444</v>
      </c>
      <c r="Q30" s="11">
        <v>751.25819100000001</v>
      </c>
      <c r="R30" s="11">
        <v>928.09574499999997</v>
      </c>
      <c r="S30" s="11">
        <v>968.93545500000005</v>
      </c>
      <c r="T30" s="11">
        <v>1060.5710630000001</v>
      </c>
      <c r="U30" s="11">
        <v>1220.053784</v>
      </c>
      <c r="V30" s="11">
        <v>1335.7572829999999</v>
      </c>
      <c r="W30" s="11">
        <v>1414.914681</v>
      </c>
      <c r="X30" s="11">
        <v>1544.501031</v>
      </c>
      <c r="Y30" s="11">
        <v>1541.2879829999999</v>
      </c>
      <c r="Z30" s="11">
        <v>1529.6717209999999</v>
      </c>
      <c r="AA30" s="11">
        <v>1293.145634</v>
      </c>
      <c r="AB30" s="11">
        <v>1368.179077</v>
      </c>
      <c r="AC30" s="11">
        <v>1484.9342369999999</v>
      </c>
      <c r="AD30" s="11">
        <f t="shared" si="0"/>
        <v>22375.247030000002</v>
      </c>
    </row>
    <row r="31" spans="1:30">
      <c r="A31" s="3">
        <v>401110</v>
      </c>
      <c r="B31" s="11">
        <v>1020.473335</v>
      </c>
      <c r="C31" s="11">
        <v>1030.462612</v>
      </c>
      <c r="D31" s="11">
        <v>1231.8068880000001</v>
      </c>
      <c r="E31" s="11">
        <v>1238.953017</v>
      </c>
      <c r="F31" s="11">
        <v>1169.171959</v>
      </c>
      <c r="G31" s="11">
        <v>1239.8487090000001</v>
      </c>
      <c r="H31" s="11">
        <v>1189.1126039999999</v>
      </c>
      <c r="I31" s="11">
        <v>1171.5773939999999</v>
      </c>
      <c r="J31" s="11">
        <v>1108.4043899999999</v>
      </c>
      <c r="K31" s="11">
        <v>1307.37869</v>
      </c>
      <c r="L31" s="11">
        <v>1415.47074</v>
      </c>
      <c r="M31" s="11">
        <v>1456.9859939999999</v>
      </c>
      <c r="N31" s="11">
        <v>1602.177228</v>
      </c>
      <c r="O31" s="11">
        <v>1816.263246</v>
      </c>
      <c r="P31" s="11">
        <v>1687.743933</v>
      </c>
      <c r="Q31" s="11">
        <v>1937.036026</v>
      </c>
      <c r="R31" s="11">
        <v>2241.4784410000002</v>
      </c>
      <c r="S31" s="11">
        <v>2402.3349109999999</v>
      </c>
      <c r="T31" s="11">
        <v>2392.0240210000002</v>
      </c>
      <c r="U31" s="11">
        <v>2253.0038570000002</v>
      </c>
      <c r="V31" s="11">
        <v>1968.199517</v>
      </c>
      <c r="W31" s="11">
        <v>1761.340463</v>
      </c>
      <c r="X31" s="11">
        <v>1716.0860279999999</v>
      </c>
      <c r="Y31" s="11">
        <v>1744.264336</v>
      </c>
      <c r="Z31" s="11">
        <v>1634.0884530000001</v>
      </c>
      <c r="AA31" s="11">
        <v>1219.3849479999999</v>
      </c>
      <c r="AB31" s="11">
        <v>1212.4443779999999</v>
      </c>
      <c r="AC31" s="11">
        <v>1378.2230010000001</v>
      </c>
      <c r="AD31" s="11">
        <f t="shared" si="0"/>
        <v>43545.739118999998</v>
      </c>
    </row>
    <row r="32" spans="1:30">
      <c r="A32" s="3">
        <v>841459</v>
      </c>
      <c r="B32" s="11">
        <v>266.702744</v>
      </c>
      <c r="C32" s="11">
        <v>285.09170999999998</v>
      </c>
      <c r="D32" s="11">
        <v>333.21381500000001</v>
      </c>
      <c r="E32" s="11">
        <v>329.71986099999998</v>
      </c>
      <c r="F32" s="11">
        <v>357.66209099999998</v>
      </c>
      <c r="G32" s="11">
        <v>402.082537</v>
      </c>
      <c r="H32" s="11">
        <v>315.93732599999998</v>
      </c>
      <c r="I32" s="11">
        <v>262.40034800000001</v>
      </c>
      <c r="J32" s="11">
        <v>351.10590999999999</v>
      </c>
      <c r="K32" s="11">
        <v>464.82357000000002</v>
      </c>
      <c r="L32" s="11">
        <v>448.84031499999998</v>
      </c>
      <c r="M32" s="11">
        <v>514.11756300000002</v>
      </c>
      <c r="N32" s="11">
        <v>562.12150499999996</v>
      </c>
      <c r="O32" s="11">
        <v>610.43835300000001</v>
      </c>
      <c r="P32" s="11">
        <v>493.24810000000002</v>
      </c>
      <c r="Q32" s="11">
        <v>700.69430899999998</v>
      </c>
      <c r="R32" s="11">
        <v>851.89660500000002</v>
      </c>
      <c r="S32" s="11">
        <v>952.63184699999999</v>
      </c>
      <c r="T32" s="11">
        <v>1079.737196</v>
      </c>
      <c r="U32" s="11">
        <v>1091.668985</v>
      </c>
      <c r="V32" s="11">
        <v>1013.67381</v>
      </c>
      <c r="W32" s="11">
        <v>1048.642339</v>
      </c>
      <c r="X32" s="11">
        <v>1049.5256509999999</v>
      </c>
      <c r="Y32" s="11">
        <v>1126.272598</v>
      </c>
      <c r="Z32" s="11">
        <v>1101.946942</v>
      </c>
      <c r="AA32" s="11">
        <v>953.11861199999998</v>
      </c>
      <c r="AB32" s="11">
        <v>1095.769452</v>
      </c>
      <c r="AC32" s="11">
        <v>1279.954878</v>
      </c>
      <c r="AD32" s="11">
        <f t="shared" si="0"/>
        <v>19343.038972000002</v>
      </c>
    </row>
    <row r="33" spans="1:31">
      <c r="A33" s="3" t="s">
        <v>29</v>
      </c>
      <c r="B33" s="11">
        <f>SUM(B8:B32)</f>
        <v>35538.543494000005</v>
      </c>
      <c r="C33" s="11">
        <f t="shared" ref="C33:AC33" si="1">SUM(C8:C32)</f>
        <v>37042.515014999997</v>
      </c>
      <c r="D33" s="11">
        <f t="shared" si="1"/>
        <v>42917.067288999991</v>
      </c>
      <c r="E33" s="11">
        <f t="shared" si="1"/>
        <v>43654.180494</v>
      </c>
      <c r="F33" s="11">
        <f t="shared" si="1"/>
        <v>46677.432704000006</v>
      </c>
      <c r="G33" s="11">
        <f t="shared" si="1"/>
        <v>50607.482831000008</v>
      </c>
      <c r="H33" s="11">
        <f t="shared" si="1"/>
        <v>46111.055385</v>
      </c>
      <c r="I33" s="11">
        <f t="shared" si="1"/>
        <v>46395.824531999999</v>
      </c>
      <c r="J33" s="11">
        <f t="shared" si="1"/>
        <v>44802.947770999992</v>
      </c>
      <c r="K33" s="11">
        <f t="shared" si="1"/>
        <v>48746.903559999992</v>
      </c>
      <c r="L33" s="11">
        <f t="shared" si="1"/>
        <v>51479.261067999978</v>
      </c>
      <c r="M33" s="11">
        <f t="shared" si="1"/>
        <v>55278.604452</v>
      </c>
      <c r="N33" s="11">
        <f t="shared" si="1"/>
        <v>58457.691134000008</v>
      </c>
      <c r="O33" s="11">
        <f t="shared" si="1"/>
        <v>55274.580211000015</v>
      </c>
      <c r="P33" s="11">
        <f t="shared" si="1"/>
        <v>41256.873042999992</v>
      </c>
      <c r="Q33" s="11">
        <f t="shared" si="1"/>
        <v>55452.273416999997</v>
      </c>
      <c r="R33" s="11">
        <f t="shared" si="1"/>
        <v>64587.836375999992</v>
      </c>
      <c r="S33" s="11">
        <f t="shared" si="1"/>
        <v>70669.938176999989</v>
      </c>
      <c r="T33" s="11">
        <f t="shared" si="1"/>
        <v>73247.716283000002</v>
      </c>
      <c r="U33" s="11">
        <f t="shared" si="1"/>
        <v>76170.241344999988</v>
      </c>
      <c r="V33" s="11">
        <f t="shared" si="1"/>
        <v>75382.952212000004</v>
      </c>
      <c r="W33" s="11">
        <f t="shared" si="1"/>
        <v>74450.056575999988</v>
      </c>
      <c r="X33" s="11">
        <f t="shared" si="1"/>
        <v>79485.302123000016</v>
      </c>
      <c r="Y33" s="11">
        <f t="shared" si="1"/>
        <v>82772.598076999988</v>
      </c>
      <c r="Z33" s="11">
        <f t="shared" si="1"/>
        <v>80038.67609600001</v>
      </c>
      <c r="AA33" s="11">
        <f t="shared" si="1"/>
        <v>64773.77790500001</v>
      </c>
      <c r="AB33" s="11">
        <f t="shared" si="1"/>
        <v>70430.782536999977</v>
      </c>
      <c r="AC33" s="11">
        <f t="shared" si="1"/>
        <v>78420.579757</v>
      </c>
      <c r="AD33" s="11">
        <f t="shared" si="0"/>
        <v>1650123.6938639998</v>
      </c>
    </row>
    <row r="34" spans="1:31">
      <c r="A34" s="3" t="s">
        <v>30</v>
      </c>
      <c r="B34" s="11">
        <f>B35-B33</f>
        <v>40369.023904999987</v>
      </c>
      <c r="C34" s="11">
        <f t="shared" ref="C34:AC34" si="2">C35-C33</f>
        <v>41898.720620000007</v>
      </c>
      <c r="D34" s="11">
        <f t="shared" si="2"/>
        <v>46498.393854999995</v>
      </c>
      <c r="E34" s="11">
        <f t="shared" si="2"/>
        <v>45510.082942000008</v>
      </c>
      <c r="F34" s="11">
        <f t="shared" si="2"/>
        <v>46513.538426000014</v>
      </c>
      <c r="G34" s="11">
        <f t="shared" si="2"/>
        <v>49082.870764999978</v>
      </c>
      <c r="H34" s="11">
        <f t="shared" si="2"/>
        <v>46430.188055999999</v>
      </c>
      <c r="I34" s="11">
        <f t="shared" si="2"/>
        <v>48307.523078000013</v>
      </c>
      <c r="J34" s="11">
        <f t="shared" si="2"/>
        <v>51035.092627999984</v>
      </c>
      <c r="K34" s="11">
        <f t="shared" si="2"/>
        <v>57406.960816000006</v>
      </c>
      <c r="L34" s="11">
        <f t="shared" si="2"/>
        <v>65220.110172000059</v>
      </c>
      <c r="M34" s="11">
        <f t="shared" si="2"/>
        <v>72295.185578000004</v>
      </c>
      <c r="N34" s="11">
        <f t="shared" si="2"/>
        <v>83441.730914</v>
      </c>
      <c r="O34" s="11">
        <f t="shared" si="2"/>
        <v>87157.741284999996</v>
      </c>
      <c r="P34" s="11">
        <f t="shared" si="2"/>
        <v>58247.585313000011</v>
      </c>
      <c r="Q34" s="11">
        <f t="shared" si="2"/>
        <v>78765.089806000033</v>
      </c>
      <c r="R34" s="11">
        <f t="shared" si="2"/>
        <v>92673.637201000034</v>
      </c>
      <c r="S34" s="11">
        <f t="shared" si="2"/>
        <v>102977.90090599998</v>
      </c>
      <c r="T34" s="11">
        <f t="shared" si="2"/>
        <v>109654.43247299998</v>
      </c>
      <c r="U34" s="11">
        <f t="shared" si="2"/>
        <v>116738.88076099998</v>
      </c>
      <c r="V34" s="11">
        <f t="shared" si="2"/>
        <v>108969.898671</v>
      </c>
      <c r="W34" s="11">
        <f t="shared" si="2"/>
        <v>107021.65301999998</v>
      </c>
      <c r="X34" s="11">
        <f t="shared" si="2"/>
        <v>106956.32863699996</v>
      </c>
      <c r="Y34" s="11">
        <f t="shared" si="2"/>
        <v>104220.67185800006</v>
      </c>
      <c r="Z34" s="11">
        <f t="shared" si="2"/>
        <v>105143.23158200004</v>
      </c>
      <c r="AA34" s="11">
        <f t="shared" si="2"/>
        <v>81816.145003999947</v>
      </c>
      <c r="AB34" s="11">
        <f t="shared" si="2"/>
        <v>95059.618315000014</v>
      </c>
      <c r="AC34" s="11">
        <f t="shared" si="2"/>
        <v>85012.348291000002</v>
      </c>
      <c r="AD34" s="11">
        <f t="shared" si="0"/>
        <v>2134424.584878</v>
      </c>
      <c r="AE34" s="58"/>
    </row>
    <row r="35" spans="1:31">
      <c r="A35" s="3" t="s">
        <v>193</v>
      </c>
      <c r="B35" s="11">
        <v>75907.567398999992</v>
      </c>
      <c r="C35" s="11">
        <v>78941.235635000005</v>
      </c>
      <c r="D35" s="11">
        <v>89415.461143999986</v>
      </c>
      <c r="E35" s="11">
        <v>89164.263436000008</v>
      </c>
      <c r="F35" s="11">
        <v>93190.97113000002</v>
      </c>
      <c r="G35" s="11">
        <v>99690.353595999986</v>
      </c>
      <c r="H35" s="11">
        <v>92541.243440999999</v>
      </c>
      <c r="I35" s="11">
        <v>94703.347610000012</v>
      </c>
      <c r="J35" s="11">
        <v>95838.040398999976</v>
      </c>
      <c r="K35" s="11">
        <v>106153.864376</v>
      </c>
      <c r="L35" s="11">
        <v>116699.37124000004</v>
      </c>
      <c r="M35" s="11">
        <v>127573.79003</v>
      </c>
      <c r="N35" s="11">
        <v>141899.42204800001</v>
      </c>
      <c r="O35" s="11">
        <v>142432.32149600002</v>
      </c>
      <c r="P35" s="11">
        <v>99504.458356000003</v>
      </c>
      <c r="Q35" s="11">
        <v>134217.36322300002</v>
      </c>
      <c r="R35" s="11">
        <v>157261.47357700003</v>
      </c>
      <c r="S35" s="11">
        <v>173647.83908299997</v>
      </c>
      <c r="T35" s="11">
        <v>182902.14875599998</v>
      </c>
      <c r="U35" s="11">
        <v>192909.12210599997</v>
      </c>
      <c r="V35" s="11">
        <v>184352.85088300001</v>
      </c>
      <c r="W35" s="11">
        <v>181471.70959599997</v>
      </c>
      <c r="X35" s="11">
        <v>186441.63075999997</v>
      </c>
      <c r="Y35" s="11">
        <v>186993.26993500005</v>
      </c>
      <c r="Z35" s="11">
        <v>185181.90767800005</v>
      </c>
      <c r="AA35" s="11">
        <v>146589.92290899996</v>
      </c>
      <c r="AB35" s="11">
        <v>165490.40085199999</v>
      </c>
      <c r="AC35" s="11">
        <v>163432.928048</v>
      </c>
      <c r="AD35" s="11">
        <f t="shared" si="0"/>
        <v>3784548.2787420005</v>
      </c>
    </row>
    <row r="36" spans="1:31">
      <c r="A36" s="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1">
      <c r="A37" s="3"/>
      <c r="B37" s="98" t="s">
        <v>25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</row>
    <row r="38" spans="1:31">
      <c r="A38" s="3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1">
      <c r="A39" s="3">
        <v>870899</v>
      </c>
      <c r="B39" s="45">
        <f>B8/B$35*100</f>
        <v>12.018157693089481</v>
      </c>
      <c r="C39" s="45">
        <f t="shared" ref="C39:AD48" si="3">C8/C$35*100</f>
        <v>12.906866918209975</v>
      </c>
      <c r="D39" s="45">
        <f t="shared" si="3"/>
        <v>12.133772430617306</v>
      </c>
      <c r="E39" s="45">
        <f t="shared" si="3"/>
        <v>12.27699011595298</v>
      </c>
      <c r="F39" s="45">
        <f t="shared" si="3"/>
        <v>12.382457968919331</v>
      </c>
      <c r="G39" s="45">
        <f t="shared" si="3"/>
        <v>11.21098870638216</v>
      </c>
      <c r="H39" s="45">
        <f t="shared" si="3"/>
        <v>10.799797620367919</v>
      </c>
      <c r="I39" s="45">
        <f t="shared" si="3"/>
        <v>10.182282742222485</v>
      </c>
      <c r="J39" s="45">
        <f t="shared" si="3"/>
        <v>9.8237892373457179</v>
      </c>
      <c r="K39" s="45">
        <f t="shared" si="3"/>
        <v>10.142958411633963</v>
      </c>
      <c r="L39" s="45">
        <f t="shared" si="3"/>
        <v>9.2597290938068948</v>
      </c>
      <c r="M39" s="45">
        <f t="shared" si="3"/>
        <v>9.1581814997050301</v>
      </c>
      <c r="N39" s="45">
        <f t="shared" si="3"/>
        <v>6.3659941750462679</v>
      </c>
      <c r="O39" s="45">
        <f t="shared" si="3"/>
        <v>5.4662916473060861</v>
      </c>
      <c r="P39" s="45">
        <f t="shared" si="3"/>
        <v>6.3695343924434598</v>
      </c>
      <c r="Q39" s="45">
        <f t="shared" si="3"/>
        <v>5.8954390169721709</v>
      </c>
      <c r="R39" s="45">
        <f t="shared" si="3"/>
        <v>6.9715658155981188</v>
      </c>
      <c r="S39" s="45">
        <f t="shared" si="3"/>
        <v>6.8241679882557849</v>
      </c>
      <c r="T39" s="45">
        <f t="shared" si="3"/>
        <v>5.9064023924681299</v>
      </c>
      <c r="U39" s="45">
        <f t="shared" si="3"/>
        <v>5.5105861490359072</v>
      </c>
      <c r="V39" s="45">
        <f t="shared" si="3"/>
        <v>6.3859513116352957</v>
      </c>
      <c r="W39" s="45">
        <f t="shared" si="3"/>
        <v>5.809853080941271</v>
      </c>
      <c r="X39" s="45">
        <f t="shared" si="3"/>
        <v>5.9900745908922994</v>
      </c>
      <c r="Y39" s="45">
        <f t="shared" si="3"/>
        <v>5.3895932722622764</v>
      </c>
      <c r="Z39" s="45">
        <f t="shared" si="3"/>
        <v>4.9845540251428133</v>
      </c>
      <c r="AA39" s="45">
        <f t="shared" si="3"/>
        <v>5.0715143274992238</v>
      </c>
      <c r="AB39" s="45">
        <f t="shared" si="3"/>
        <v>5.2645381720910311</v>
      </c>
      <c r="AC39" s="45">
        <f t="shared" si="3"/>
        <v>6.3845719468082986</v>
      </c>
      <c r="AD39" s="45">
        <f t="shared" si="3"/>
        <v>7.4202384563937072</v>
      </c>
    </row>
    <row r="40" spans="1:31">
      <c r="A40" s="3">
        <v>870829</v>
      </c>
      <c r="B40" s="45">
        <f t="shared" ref="B40:Q66" si="4">B9/B$35*100</f>
        <v>8.9479809059056734</v>
      </c>
      <c r="C40" s="45">
        <f t="shared" si="4"/>
        <v>8.1327298215655794</v>
      </c>
      <c r="D40" s="45">
        <f t="shared" si="4"/>
        <v>8.39184402450908</v>
      </c>
      <c r="E40" s="45">
        <f t="shared" si="4"/>
        <v>8.4039241914206038</v>
      </c>
      <c r="F40" s="45">
        <f t="shared" si="4"/>
        <v>8.5023408071871636</v>
      </c>
      <c r="G40" s="45">
        <f t="shared" si="4"/>
        <v>9.3251757644212105</v>
      </c>
      <c r="H40" s="45">
        <f t="shared" si="4"/>
        <v>9.2584325911532357</v>
      </c>
      <c r="I40" s="45">
        <f t="shared" si="4"/>
        <v>9.4838351026269496</v>
      </c>
      <c r="J40" s="45">
        <f t="shared" si="4"/>
        <v>8.8636540758075011</v>
      </c>
      <c r="K40" s="45">
        <f t="shared" si="4"/>
        <v>8.3242424644107622</v>
      </c>
      <c r="L40" s="45">
        <f t="shared" si="4"/>
        <v>7.9924299847495881</v>
      </c>
      <c r="M40" s="45">
        <f t="shared" si="4"/>
        <v>7.7535063296888387</v>
      </c>
      <c r="N40" s="45">
        <f t="shared" si="4"/>
        <v>6.442308779740971</v>
      </c>
      <c r="O40" s="45">
        <f t="shared" si="4"/>
        <v>5.9134395132614168</v>
      </c>
      <c r="P40" s="45">
        <f t="shared" si="4"/>
        <v>5.4729189545622257</v>
      </c>
      <c r="Q40" s="45">
        <f t="shared" si="4"/>
        <v>6.0917528460273731</v>
      </c>
      <c r="R40" s="45">
        <f t="shared" si="3"/>
        <v>5.2281563602253289</v>
      </c>
      <c r="S40" s="45">
        <f t="shared" si="3"/>
        <v>5.1855750181238784</v>
      </c>
      <c r="T40" s="45">
        <f t="shared" si="3"/>
        <v>5.4080409635840976</v>
      </c>
      <c r="U40" s="45">
        <f t="shared" si="3"/>
        <v>4.8892581942379003</v>
      </c>
      <c r="V40" s="45">
        <f t="shared" si="3"/>
        <v>4.9321250723540944</v>
      </c>
      <c r="W40" s="45">
        <f t="shared" si="3"/>
        <v>5.1961211893536081</v>
      </c>
      <c r="X40" s="45">
        <f t="shared" si="3"/>
        <v>5.0673328829447968</v>
      </c>
      <c r="Y40" s="45">
        <f t="shared" si="3"/>
        <v>5.2214013324618094</v>
      </c>
      <c r="Z40" s="45">
        <f t="shared" si="3"/>
        <v>5.0770753811156224</v>
      </c>
      <c r="AA40" s="45">
        <f t="shared" si="3"/>
        <v>4.9795705415108316</v>
      </c>
      <c r="AB40" s="45">
        <f t="shared" si="3"/>
        <v>4.4495978607154418</v>
      </c>
      <c r="AC40" s="45">
        <f t="shared" si="3"/>
        <v>4.6669140399662181</v>
      </c>
      <c r="AD40" s="45">
        <f t="shared" si="3"/>
        <v>6.2541064396376687</v>
      </c>
    </row>
    <row r="41" spans="1:31">
      <c r="A41" s="3">
        <v>870840</v>
      </c>
      <c r="B41" s="45">
        <f t="shared" si="4"/>
        <v>3.4344699511926993</v>
      </c>
      <c r="C41" s="45">
        <f t="shared" si="3"/>
        <v>3.256134104468404</v>
      </c>
      <c r="D41" s="45">
        <f t="shared" si="3"/>
        <v>3.3508381220276808</v>
      </c>
      <c r="E41" s="45">
        <f t="shared" si="3"/>
        <v>3.2596618925542784</v>
      </c>
      <c r="F41" s="45">
        <f t="shared" si="3"/>
        <v>3.1288382711802729</v>
      </c>
      <c r="G41" s="45">
        <f t="shared" si="3"/>
        <v>3.4160006822732751</v>
      </c>
      <c r="H41" s="45">
        <f t="shared" si="3"/>
        <v>3.5528670825524316</v>
      </c>
      <c r="I41" s="45">
        <f t="shared" si="3"/>
        <v>3.6240680214746628</v>
      </c>
      <c r="J41" s="45">
        <f t="shared" si="3"/>
        <v>3.4371681007726163</v>
      </c>
      <c r="K41" s="45">
        <f t="shared" si="3"/>
        <v>3.5739365423024063</v>
      </c>
      <c r="L41" s="45">
        <f t="shared" si="3"/>
        <v>3.135897588063131</v>
      </c>
      <c r="M41" s="45">
        <f t="shared" si="3"/>
        <v>3.0585551092292813</v>
      </c>
      <c r="N41" s="45">
        <f t="shared" si="3"/>
        <v>3.1436532535636728</v>
      </c>
      <c r="O41" s="45">
        <f t="shared" si="3"/>
        <v>3.0058910976328046</v>
      </c>
      <c r="P41" s="45">
        <f t="shared" si="3"/>
        <v>3.1571056713466077</v>
      </c>
      <c r="Q41" s="45">
        <f t="shared" si="3"/>
        <v>3.4475244229854374</v>
      </c>
      <c r="R41" s="45">
        <f t="shared" si="3"/>
        <v>3.4625876498186354</v>
      </c>
      <c r="S41" s="45">
        <f t="shared" si="3"/>
        <v>3.3368380888577751</v>
      </c>
      <c r="T41" s="45">
        <f t="shared" si="3"/>
        <v>3.6627375591618008</v>
      </c>
      <c r="U41" s="45">
        <f t="shared" si="3"/>
        <v>3.2981826248236858</v>
      </c>
      <c r="V41" s="45">
        <f t="shared" si="3"/>
        <v>3.4894462164204074</v>
      </c>
      <c r="W41" s="45">
        <f t="shared" si="3"/>
        <v>3.7933897064866446</v>
      </c>
      <c r="X41" s="45">
        <f t="shared" si="3"/>
        <v>4.2006309707092804</v>
      </c>
      <c r="Y41" s="45">
        <f t="shared" si="3"/>
        <v>4.5789322663731715</v>
      </c>
      <c r="Z41" s="45">
        <f t="shared" si="3"/>
        <v>4.3509659528997338</v>
      </c>
      <c r="AA41" s="45">
        <f t="shared" si="3"/>
        <v>4.2549608760433113</v>
      </c>
      <c r="AB41" s="45">
        <f t="shared" si="3"/>
        <v>3.9180722716351069</v>
      </c>
      <c r="AC41" s="45">
        <f t="shared" si="3"/>
        <v>4.5762082594539457</v>
      </c>
      <c r="AD41" s="45">
        <f t="shared" si="3"/>
        <v>3.6345529156447345</v>
      </c>
    </row>
    <row r="42" spans="1:31">
      <c r="A42" s="3">
        <v>840820</v>
      </c>
      <c r="B42" s="45">
        <f t="shared" si="4"/>
        <v>1.3870747332286015</v>
      </c>
      <c r="C42" s="45">
        <f t="shared" si="3"/>
        <v>1.2104932451504817</v>
      </c>
      <c r="D42" s="45">
        <f t="shared" si="3"/>
        <v>1.468588271199802</v>
      </c>
      <c r="E42" s="45">
        <f t="shared" si="3"/>
        <v>1.5370763321380754</v>
      </c>
      <c r="F42" s="45">
        <f t="shared" si="3"/>
        <v>1.9469114421707383</v>
      </c>
      <c r="G42" s="45">
        <f t="shared" si="3"/>
        <v>1.8497418541346109</v>
      </c>
      <c r="H42" s="45">
        <f t="shared" si="3"/>
        <v>1.5222598245053118</v>
      </c>
      <c r="I42" s="45">
        <f t="shared" si="3"/>
        <v>1.8405967201690978</v>
      </c>
      <c r="J42" s="45">
        <f t="shared" si="3"/>
        <v>2.0056321456464761</v>
      </c>
      <c r="K42" s="45">
        <f t="shared" si="3"/>
        <v>2.586532994479255</v>
      </c>
      <c r="L42" s="45">
        <f t="shared" si="3"/>
        <v>3.0761744436627514</v>
      </c>
      <c r="M42" s="45">
        <f t="shared" si="3"/>
        <v>2.8902171222889392</v>
      </c>
      <c r="N42" s="45">
        <f t="shared" si="3"/>
        <v>2.3561498593482981</v>
      </c>
      <c r="O42" s="45">
        <f t="shared" si="3"/>
        <v>2.1502621215690922</v>
      </c>
      <c r="P42" s="45">
        <f t="shared" si="3"/>
        <v>1.4076671921460089</v>
      </c>
      <c r="Q42" s="45">
        <f t="shared" si="3"/>
        <v>1.4457137581939066</v>
      </c>
      <c r="R42" s="45">
        <f t="shared" si="3"/>
        <v>1.6690661147307759</v>
      </c>
      <c r="S42" s="45">
        <f t="shared" si="3"/>
        <v>1.6054892636282359</v>
      </c>
      <c r="T42" s="45">
        <f t="shared" si="3"/>
        <v>1.6911646293048432</v>
      </c>
      <c r="U42" s="45">
        <f t="shared" si="3"/>
        <v>2.4333268244415494</v>
      </c>
      <c r="V42" s="45">
        <f t="shared" si="3"/>
        <v>1.8517805190691534</v>
      </c>
      <c r="W42" s="45">
        <f t="shared" si="3"/>
        <v>1.7054494102083551</v>
      </c>
      <c r="X42" s="45">
        <f t="shared" si="3"/>
        <v>2.3829859258843142</v>
      </c>
      <c r="Y42" s="45">
        <f t="shared" si="3"/>
        <v>2.9340097859709631</v>
      </c>
      <c r="Z42" s="45">
        <f t="shared" si="3"/>
        <v>3.162835627649073</v>
      </c>
      <c r="AA42" s="45">
        <f t="shared" si="3"/>
        <v>2.981958372209244</v>
      </c>
      <c r="AB42" s="45">
        <f t="shared" si="3"/>
        <v>3.3681921394250081</v>
      </c>
      <c r="AC42" s="45">
        <f t="shared" si="3"/>
        <v>3.6050968971623347</v>
      </c>
      <c r="AD42" s="45">
        <f t="shared" si="3"/>
        <v>2.2334640314351324</v>
      </c>
    </row>
    <row r="43" spans="1:31">
      <c r="A43" s="3">
        <v>840734</v>
      </c>
      <c r="B43" s="45">
        <f t="shared" si="4"/>
        <v>3.5806810534621447</v>
      </c>
      <c r="C43" s="45">
        <f t="shared" si="3"/>
        <v>3.4282627428244963</v>
      </c>
      <c r="D43" s="45">
        <f t="shared" si="3"/>
        <v>3.5545701686662663</v>
      </c>
      <c r="E43" s="45">
        <f t="shared" si="3"/>
        <v>4.2495513448834945</v>
      </c>
      <c r="F43" s="45">
        <f t="shared" si="3"/>
        <v>5.0695215896072385</v>
      </c>
      <c r="G43" s="45">
        <f t="shared" si="3"/>
        <v>5.6214054257551123</v>
      </c>
      <c r="H43" s="45">
        <f t="shared" si="3"/>
        <v>5.8997198351682352</v>
      </c>
      <c r="I43" s="45">
        <f t="shared" si="3"/>
        <v>5.4195830406506564</v>
      </c>
      <c r="J43" s="45">
        <f t="shared" si="3"/>
        <v>4.8615745612100563</v>
      </c>
      <c r="K43" s="45">
        <f t="shared" si="3"/>
        <v>4.070122295968746</v>
      </c>
      <c r="L43" s="45">
        <f t="shared" si="3"/>
        <v>3.6730114459526702</v>
      </c>
      <c r="M43" s="45">
        <f t="shared" si="3"/>
        <v>3.8061519406597188</v>
      </c>
      <c r="N43" s="45">
        <f t="shared" si="3"/>
        <v>3.8648805124413106</v>
      </c>
      <c r="O43" s="45">
        <f t="shared" si="3"/>
        <v>3.440006371122442</v>
      </c>
      <c r="P43" s="45">
        <f t="shared" si="3"/>
        <v>2.8742378364271008</v>
      </c>
      <c r="Q43" s="45">
        <f t="shared" si="3"/>
        <v>3.1260813088905928</v>
      </c>
      <c r="R43" s="45">
        <f t="shared" si="3"/>
        <v>2.5541883607196865</v>
      </c>
      <c r="S43" s="45">
        <f t="shared" si="3"/>
        <v>2.7139515129511174</v>
      </c>
      <c r="T43" s="45">
        <f t="shared" si="3"/>
        <v>2.5068829317674091</v>
      </c>
      <c r="U43" s="45">
        <f t="shared" si="3"/>
        <v>2.0732039715583821</v>
      </c>
      <c r="V43" s="45">
        <f t="shared" si="3"/>
        <v>2.2157796092844051</v>
      </c>
      <c r="W43" s="45">
        <f t="shared" si="3"/>
        <v>2.8323299843499652</v>
      </c>
      <c r="X43" s="45">
        <f t="shared" si="3"/>
        <v>2.9708666763004667</v>
      </c>
      <c r="Y43" s="45">
        <f t="shared" si="3"/>
        <v>2.8967312063599264</v>
      </c>
      <c r="Z43" s="45">
        <f t="shared" si="3"/>
        <v>2.9732713611385475</v>
      </c>
      <c r="AA43" s="45">
        <f t="shared" si="3"/>
        <v>3.1736931459388669</v>
      </c>
      <c r="AB43" s="45">
        <f t="shared" si="3"/>
        <v>2.6299644037313965</v>
      </c>
      <c r="AC43" s="45">
        <f t="shared" si="3"/>
        <v>3.0534834660334349</v>
      </c>
      <c r="AD43" s="45">
        <f t="shared" si="3"/>
        <v>3.3258706513010701</v>
      </c>
    </row>
    <row r="44" spans="1:31">
      <c r="A44" s="3">
        <v>853690</v>
      </c>
      <c r="B44" s="45">
        <f t="shared" si="4"/>
        <v>1.333974180304637</v>
      </c>
      <c r="C44" s="45">
        <f t="shared" si="3"/>
        <v>1.3544682768126524</v>
      </c>
      <c r="D44" s="45">
        <f t="shared" si="3"/>
        <v>1.334246316840759</v>
      </c>
      <c r="E44" s="45">
        <f t="shared" si="3"/>
        <v>1.5543029837225693</v>
      </c>
      <c r="F44" s="45">
        <f t="shared" si="3"/>
        <v>1.864067179401653</v>
      </c>
      <c r="G44" s="45">
        <f t="shared" si="3"/>
        <v>2.0855287096538309</v>
      </c>
      <c r="H44" s="45">
        <f t="shared" si="3"/>
        <v>1.9188857356689208</v>
      </c>
      <c r="I44" s="45">
        <f t="shared" si="3"/>
        <v>1.6305065258716884</v>
      </c>
      <c r="J44" s="45">
        <f t="shared" si="3"/>
        <v>1.6352167275911378</v>
      </c>
      <c r="K44" s="45">
        <f t="shared" si="3"/>
        <v>1.7432998100240544</v>
      </c>
      <c r="L44" s="45">
        <f t="shared" si="3"/>
        <v>1.7670031758433316</v>
      </c>
      <c r="M44" s="45">
        <f t="shared" si="3"/>
        <v>1.847490361810018</v>
      </c>
      <c r="N44" s="45">
        <f t="shared" si="3"/>
        <v>1.7499811149054638</v>
      </c>
      <c r="O44" s="45">
        <f t="shared" si="3"/>
        <v>1.6945660280260066</v>
      </c>
      <c r="P44" s="45">
        <f t="shared" si="3"/>
        <v>1.9597654790735455</v>
      </c>
      <c r="Q44" s="45">
        <f t="shared" si="3"/>
        <v>1.7797305778025161</v>
      </c>
      <c r="R44" s="45">
        <f t="shared" si="3"/>
        <v>1.6340186573043938</v>
      </c>
      <c r="S44" s="45">
        <f t="shared" si="3"/>
        <v>1.6604885774718996</v>
      </c>
      <c r="T44" s="45">
        <f t="shared" si="3"/>
        <v>1.6975098642181206</v>
      </c>
      <c r="U44" s="45">
        <f t="shared" si="3"/>
        <v>1.7924500812875006</v>
      </c>
      <c r="V44" s="45">
        <f t="shared" si="3"/>
        <v>1.8910137561216702</v>
      </c>
      <c r="W44" s="45">
        <f t="shared" si="3"/>
        <v>1.8407539783675628</v>
      </c>
      <c r="X44" s="45">
        <f t="shared" si="3"/>
        <v>1.8009860063508922</v>
      </c>
      <c r="Y44" s="45">
        <f t="shared" si="3"/>
        <v>1.89529855766036</v>
      </c>
      <c r="Z44" s="45">
        <f t="shared" si="3"/>
        <v>1.8143514742499633</v>
      </c>
      <c r="AA44" s="45">
        <f t="shared" si="3"/>
        <v>1.9159887175488528</v>
      </c>
      <c r="AB44" s="45">
        <f t="shared" si="3"/>
        <v>2.0709074601039505</v>
      </c>
      <c r="AC44" s="45">
        <f t="shared" si="3"/>
        <v>2.5125683220911075</v>
      </c>
      <c r="AD44" s="45">
        <f t="shared" si="3"/>
        <v>1.8051110223571594</v>
      </c>
    </row>
    <row r="45" spans="1:31">
      <c r="A45" s="3">
        <v>840991</v>
      </c>
      <c r="B45" s="45">
        <f t="shared" si="4"/>
        <v>2.5912815538677281</v>
      </c>
      <c r="C45" s="45">
        <f t="shared" si="3"/>
        <v>2.897950297582772</v>
      </c>
      <c r="D45" s="45">
        <f t="shared" si="3"/>
        <v>3.0536681364341658</v>
      </c>
      <c r="E45" s="45">
        <f t="shared" si="3"/>
        <v>3.2272686972460121</v>
      </c>
      <c r="F45" s="45">
        <f t="shared" si="3"/>
        <v>3.2867105309239406</v>
      </c>
      <c r="G45" s="45">
        <f t="shared" si="3"/>
        <v>3.1036646780678554</v>
      </c>
      <c r="H45" s="45">
        <f t="shared" si="3"/>
        <v>2.8482393946656455</v>
      </c>
      <c r="I45" s="45">
        <f t="shared" si="3"/>
        <v>3.1344067078010651</v>
      </c>
      <c r="J45" s="45">
        <f t="shared" si="3"/>
        <v>2.913779046789795</v>
      </c>
      <c r="K45" s="45">
        <f t="shared" si="3"/>
        <v>2.5689305679356349</v>
      </c>
      <c r="L45" s="45">
        <f t="shared" si="3"/>
        <v>2.6336108989647706</v>
      </c>
      <c r="M45" s="45">
        <f t="shared" si="3"/>
        <v>2.1895543554386316</v>
      </c>
      <c r="N45" s="45">
        <f t="shared" si="3"/>
        <v>2.1300799709935121</v>
      </c>
      <c r="O45" s="45">
        <f t="shared" si="3"/>
        <v>1.8550535996664224</v>
      </c>
      <c r="P45" s="45">
        <f t="shared" si="3"/>
        <v>2.3491608583376107</v>
      </c>
      <c r="Q45" s="45">
        <f t="shared" si="3"/>
        <v>2.2885031736889641</v>
      </c>
      <c r="R45" s="45">
        <f t="shared" si="3"/>
        <v>2.070754381813368</v>
      </c>
      <c r="S45" s="45">
        <f t="shared" si="3"/>
        <v>2.0039168384564521</v>
      </c>
      <c r="T45" s="45">
        <f t="shared" si="3"/>
        <v>1.785472240873754</v>
      </c>
      <c r="U45" s="45">
        <f t="shared" si="3"/>
        <v>1.8880551978245292</v>
      </c>
      <c r="V45" s="45">
        <f t="shared" si="3"/>
        <v>1.9765597128262338</v>
      </c>
      <c r="W45" s="45">
        <f t="shared" si="3"/>
        <v>2.0793797035365427</v>
      </c>
      <c r="X45" s="45">
        <f t="shared" si="3"/>
        <v>2.0803944699416128</v>
      </c>
      <c r="Y45" s="45">
        <f t="shared" si="3"/>
        <v>2.0577847947883683</v>
      </c>
      <c r="Z45" s="45">
        <f t="shared" si="3"/>
        <v>2.0494083723335943</v>
      </c>
      <c r="AA45" s="45">
        <f t="shared" si="3"/>
        <v>2.0148553675367711</v>
      </c>
      <c r="AB45" s="45">
        <f t="shared" si="3"/>
        <v>1.6693007695779076</v>
      </c>
      <c r="AC45" s="45">
        <f t="shared" si="3"/>
        <v>1.8782168995335236</v>
      </c>
      <c r="AD45" s="45">
        <f t="shared" si="3"/>
        <v>2.257942230463629</v>
      </c>
    </row>
    <row r="46" spans="1:31">
      <c r="A46" s="3">
        <v>870850</v>
      </c>
      <c r="B46" s="45">
        <f t="shared" si="4"/>
        <v>1.0048750080351656</v>
      </c>
      <c r="C46" s="45">
        <f t="shared" si="3"/>
        <v>1.0637697196465983</v>
      </c>
      <c r="D46" s="45">
        <f t="shared" si="3"/>
        <v>1.4697456046036228</v>
      </c>
      <c r="E46" s="45">
        <f t="shared" si="3"/>
        <v>1.2323454494621613</v>
      </c>
      <c r="F46" s="45">
        <f t="shared" si="3"/>
        <v>1.1416896294768764</v>
      </c>
      <c r="G46" s="45">
        <f t="shared" si="3"/>
        <v>1.4737543704117733</v>
      </c>
      <c r="H46" s="45">
        <f t="shared" si="3"/>
        <v>1.1817375943270365</v>
      </c>
      <c r="I46" s="45">
        <f t="shared" si="3"/>
        <v>1.058291671089957</v>
      </c>
      <c r="J46" s="45">
        <f t="shared" si="3"/>
        <v>0.93703573472623991</v>
      </c>
      <c r="K46" s="45">
        <f t="shared" si="3"/>
        <v>0.96226497923983589</v>
      </c>
      <c r="L46" s="45">
        <f t="shared" si="3"/>
        <v>0.99574970512069028</v>
      </c>
      <c r="M46" s="45">
        <f t="shared" si="3"/>
        <v>0.97152454254791876</v>
      </c>
      <c r="N46" s="45">
        <f t="shared" si="3"/>
        <v>1.3492474179016467</v>
      </c>
      <c r="O46" s="45">
        <f t="shared" si="3"/>
        <v>1.1549524572245338</v>
      </c>
      <c r="P46" s="45">
        <f t="shared" si="3"/>
        <v>1.2123917469947783</v>
      </c>
      <c r="Q46" s="45">
        <f t="shared" si="3"/>
        <v>1.2753344626179279</v>
      </c>
      <c r="R46" s="45">
        <f t="shared" si="3"/>
        <v>1.2396212134216658</v>
      </c>
      <c r="S46" s="45">
        <f t="shared" si="3"/>
        <v>1.1993197686753621</v>
      </c>
      <c r="T46" s="45">
        <f t="shared" si="3"/>
        <v>1.1023454118572018</v>
      </c>
      <c r="U46" s="45">
        <f t="shared" si="3"/>
        <v>1.1877248924190387</v>
      </c>
      <c r="V46" s="45">
        <f t="shared" si="3"/>
        <v>1.2559519437372106</v>
      </c>
      <c r="W46" s="45">
        <f t="shared" si="3"/>
        <v>1.2292896887158502</v>
      </c>
      <c r="X46" s="45">
        <f t="shared" si="3"/>
        <v>1.4066604659642703</v>
      </c>
      <c r="Y46" s="45">
        <f t="shared" si="3"/>
        <v>1.5429702839053672</v>
      </c>
      <c r="Z46" s="45">
        <f t="shared" si="3"/>
        <v>1.5276144200430841</v>
      </c>
      <c r="AA46" s="45">
        <f t="shared" si="3"/>
        <v>1.4549527345914546</v>
      </c>
      <c r="AB46" s="45">
        <f t="shared" si="3"/>
        <v>1.480423871950753</v>
      </c>
      <c r="AC46" s="45">
        <f t="shared" si="3"/>
        <v>1.8375012109664948</v>
      </c>
      <c r="AD46" s="45">
        <f t="shared" si="3"/>
        <v>1.2749583214205678</v>
      </c>
    </row>
    <row r="47" spans="1:31">
      <c r="A47" s="3">
        <v>870830</v>
      </c>
      <c r="B47" s="45">
        <f t="shared" si="4"/>
        <v>0</v>
      </c>
      <c r="C47" s="45">
        <f t="shared" si="3"/>
        <v>0</v>
      </c>
      <c r="D47" s="45">
        <f t="shared" si="3"/>
        <v>0</v>
      </c>
      <c r="E47" s="45">
        <f t="shared" si="3"/>
        <v>0</v>
      </c>
      <c r="F47" s="45">
        <f t="shared" si="3"/>
        <v>0</v>
      </c>
      <c r="G47" s="45">
        <f t="shared" si="3"/>
        <v>0</v>
      </c>
      <c r="H47" s="45">
        <f t="shared" si="3"/>
        <v>0</v>
      </c>
      <c r="I47" s="45">
        <f t="shared" si="3"/>
        <v>0</v>
      </c>
      <c r="J47" s="45">
        <f t="shared" si="3"/>
        <v>0</v>
      </c>
      <c r="K47" s="45">
        <f t="shared" si="3"/>
        <v>0</v>
      </c>
      <c r="L47" s="45">
        <f t="shared" si="3"/>
        <v>0</v>
      </c>
      <c r="M47" s="45">
        <f t="shared" si="3"/>
        <v>0</v>
      </c>
      <c r="N47" s="45">
        <f t="shared" si="3"/>
        <v>1.3989361297951661</v>
      </c>
      <c r="O47" s="45">
        <f t="shared" si="3"/>
        <v>1.258257117609594</v>
      </c>
      <c r="P47" s="45">
        <f t="shared" si="3"/>
        <v>1.6015418176525429</v>
      </c>
      <c r="Q47" s="45">
        <f t="shared" si="3"/>
        <v>1.5140655070265638</v>
      </c>
      <c r="R47" s="45">
        <f t="shared" si="3"/>
        <v>1.4479093602573356</v>
      </c>
      <c r="S47" s="45">
        <f t="shared" si="3"/>
        <v>1.512864139785997</v>
      </c>
      <c r="T47" s="45">
        <f t="shared" si="3"/>
        <v>1.4368633189246707</v>
      </c>
      <c r="U47" s="45">
        <f t="shared" si="3"/>
        <v>1.4311486148814585</v>
      </c>
      <c r="V47" s="45">
        <f t="shared" si="3"/>
        <v>1.5789109504182965</v>
      </c>
      <c r="W47" s="45">
        <f t="shared" si="3"/>
        <v>1.6346597415123412</v>
      </c>
      <c r="X47" s="45">
        <f t="shared" si="3"/>
        <v>1.6071657594849071</v>
      </c>
      <c r="Y47" s="45">
        <f t="shared" si="3"/>
        <v>1.6420256178563624</v>
      </c>
      <c r="Z47" s="45">
        <f t="shared" si="3"/>
        <v>1.5263212402556914</v>
      </c>
      <c r="AA47" s="45">
        <f t="shared" si="3"/>
        <v>1.4609602730533358</v>
      </c>
      <c r="AB47" s="45">
        <f t="shared" si="3"/>
        <v>1.3496966576312492</v>
      </c>
      <c r="AC47" s="45">
        <f t="shared" si="3"/>
        <v>1.5145386829715377</v>
      </c>
      <c r="AD47" s="45">
        <f t="shared" si="3"/>
        <v>1.0388822799499109</v>
      </c>
    </row>
    <row r="48" spans="1:31">
      <c r="A48" s="3">
        <v>870880</v>
      </c>
      <c r="B48" s="45">
        <f t="shared" si="4"/>
        <v>0.3738111676119108</v>
      </c>
      <c r="C48" s="45">
        <f t="shared" si="3"/>
        <v>0.35440803497628198</v>
      </c>
      <c r="D48" s="45">
        <f t="shared" si="3"/>
        <v>0.37847806147864255</v>
      </c>
      <c r="E48" s="45">
        <f t="shared" si="3"/>
        <v>0.38027702684201192</v>
      </c>
      <c r="F48" s="45">
        <f t="shared" si="3"/>
        <v>0.36180342785531816</v>
      </c>
      <c r="G48" s="45">
        <f t="shared" si="3"/>
        <v>0.39978900126600775</v>
      </c>
      <c r="H48" s="45">
        <f t="shared" si="3"/>
        <v>0.45938450272827475</v>
      </c>
      <c r="I48" s="45">
        <f t="shared" si="3"/>
        <v>0.46615735783492429</v>
      </c>
      <c r="J48" s="45">
        <f t="shared" si="3"/>
        <v>0.46876857365782271</v>
      </c>
      <c r="K48" s="45">
        <f t="shared" si="3"/>
        <v>0.44969524548738604</v>
      </c>
      <c r="L48" s="45">
        <f t="shared" si="3"/>
        <v>0.42038374824751956</v>
      </c>
      <c r="M48" s="45">
        <f t="shared" si="3"/>
        <v>0.37469219805070642</v>
      </c>
      <c r="N48" s="45">
        <f t="shared" si="3"/>
        <v>0.95017169734765894</v>
      </c>
      <c r="O48" s="45">
        <f t="shared" si="3"/>
        <v>1.0381617132046299</v>
      </c>
      <c r="P48" s="45">
        <f t="shared" si="3"/>
        <v>1.1503547176798221</v>
      </c>
      <c r="Q48" s="45">
        <f t="shared" si="3"/>
        <v>1.2538362441258399</v>
      </c>
      <c r="R48" s="45">
        <f t="shared" si="3"/>
        <v>1.3620783446056159</v>
      </c>
      <c r="S48" s="45">
        <f t="shared" si="3"/>
        <v>1.3772720217133625</v>
      </c>
      <c r="T48" s="45">
        <f t="shared" si="3"/>
        <v>1.3528603550202025</v>
      </c>
      <c r="U48" s="45">
        <f t="shared" ref="C48:AD57" si="5">U17/U$35*100</f>
        <v>1.3041570276897503</v>
      </c>
      <c r="V48" s="45">
        <f t="shared" si="5"/>
        <v>1.3880157820960297</v>
      </c>
      <c r="W48" s="45">
        <f t="shared" si="5"/>
        <v>1.3116853405410736</v>
      </c>
      <c r="X48" s="45">
        <f t="shared" si="5"/>
        <v>1.2526195600628958</v>
      </c>
      <c r="Y48" s="45">
        <f t="shared" si="5"/>
        <v>1.2639590835657202</v>
      </c>
      <c r="Z48" s="45">
        <f t="shared" si="5"/>
        <v>1.2556573626205516</v>
      </c>
      <c r="AA48" s="45">
        <f t="shared" si="5"/>
        <v>1.2757282280316864</v>
      </c>
      <c r="AB48" s="45">
        <f t="shared" si="5"/>
        <v>1.2267350055037742</v>
      </c>
      <c r="AC48" s="45">
        <f t="shared" si="5"/>
        <v>1.4619394283251592</v>
      </c>
      <c r="AD48" s="45">
        <f t="shared" si="5"/>
        <v>1.0085687088311579</v>
      </c>
    </row>
    <row r="49" spans="1:30">
      <c r="A49" s="3">
        <v>840999</v>
      </c>
      <c r="B49" s="45">
        <f t="shared" si="4"/>
        <v>2.0126435483955802</v>
      </c>
      <c r="C49" s="45">
        <f t="shared" si="5"/>
        <v>1.9408811081754735</v>
      </c>
      <c r="D49" s="45">
        <f t="shared" si="5"/>
        <v>1.5756595671201097</v>
      </c>
      <c r="E49" s="45">
        <f t="shared" si="5"/>
        <v>1.3848689647801733</v>
      </c>
      <c r="F49" s="45">
        <f t="shared" si="5"/>
        <v>1.3572046107724682</v>
      </c>
      <c r="G49" s="45">
        <f t="shared" si="5"/>
        <v>1.3739444606152524</v>
      </c>
      <c r="H49" s="45">
        <f t="shared" si="5"/>
        <v>1.3395253444917452</v>
      </c>
      <c r="I49" s="45">
        <f t="shared" si="5"/>
        <v>1.3771026852933439</v>
      </c>
      <c r="J49" s="45">
        <f t="shared" si="5"/>
        <v>1.3786855203831851</v>
      </c>
      <c r="K49" s="45">
        <f t="shared" si="5"/>
        <v>1.3280076955151543</v>
      </c>
      <c r="L49" s="45">
        <f t="shared" si="5"/>
        <v>1.3299996259688498</v>
      </c>
      <c r="M49" s="45">
        <f t="shared" si="5"/>
        <v>1.3580087944338701</v>
      </c>
      <c r="N49" s="45">
        <f t="shared" si="5"/>
        <v>1.3291786638581191</v>
      </c>
      <c r="O49" s="45">
        <f t="shared" si="5"/>
        <v>1.5538805270839842</v>
      </c>
      <c r="P49" s="45">
        <f t="shared" si="5"/>
        <v>1.5925693312458955</v>
      </c>
      <c r="Q49" s="45">
        <f t="shared" si="5"/>
        <v>1.6746139493633252</v>
      </c>
      <c r="R49" s="45">
        <f t="shared" si="5"/>
        <v>1.6581291562953848</v>
      </c>
      <c r="S49" s="45">
        <f t="shared" si="5"/>
        <v>1.3712429965004451</v>
      </c>
      <c r="T49" s="45">
        <f t="shared" si="5"/>
        <v>1.2499269574190852</v>
      </c>
      <c r="U49" s="45">
        <f t="shared" si="5"/>
        <v>1.2636453586992824</v>
      </c>
      <c r="V49" s="45">
        <f t="shared" si="5"/>
        <v>1.2457703924836785</v>
      </c>
      <c r="W49" s="45">
        <f t="shared" si="5"/>
        <v>1.1957733614958084</v>
      </c>
      <c r="X49" s="45">
        <f t="shared" si="5"/>
        <v>1.2371643777184049</v>
      </c>
      <c r="Y49" s="45">
        <f t="shared" si="5"/>
        <v>1.2770357338689637</v>
      </c>
      <c r="Z49" s="45">
        <f t="shared" si="5"/>
        <v>1.1431887010695814</v>
      </c>
      <c r="AA49" s="45">
        <f t="shared" si="5"/>
        <v>1.247614939490302</v>
      </c>
      <c r="AB49" s="45">
        <f t="shared" si="5"/>
        <v>1.3328160519549215</v>
      </c>
      <c r="AC49" s="45">
        <f t="shared" si="5"/>
        <v>1.4558383046904706</v>
      </c>
      <c r="AD49" s="45">
        <f t="shared" si="5"/>
        <v>1.3801822819753453</v>
      </c>
    </row>
    <row r="50" spans="1:30">
      <c r="A50" s="3">
        <v>842139</v>
      </c>
      <c r="B50" s="45">
        <f t="shared" si="4"/>
        <v>0.99398272643096175</v>
      </c>
      <c r="C50" s="45">
        <f t="shared" si="5"/>
        <v>0.9900226854993539</v>
      </c>
      <c r="D50" s="45">
        <f t="shared" si="5"/>
        <v>1.1472264101484575</v>
      </c>
      <c r="E50" s="45">
        <f t="shared" si="5"/>
        <v>0.99615133997886585</v>
      </c>
      <c r="F50" s="45">
        <f t="shared" si="5"/>
        <v>1.0172981078580159</v>
      </c>
      <c r="G50" s="45">
        <f t="shared" si="5"/>
        <v>1.112603339230712</v>
      </c>
      <c r="H50" s="45">
        <f t="shared" si="5"/>
        <v>1.4371496962302202</v>
      </c>
      <c r="I50" s="45">
        <f t="shared" si="5"/>
        <v>1.1140377469492919</v>
      </c>
      <c r="J50" s="45">
        <f t="shared" si="5"/>
        <v>1.0664101548247686</v>
      </c>
      <c r="K50" s="45">
        <f t="shared" si="5"/>
        <v>1.0101709205816167</v>
      </c>
      <c r="L50" s="45">
        <f t="shared" si="5"/>
        <v>0.91075941087478274</v>
      </c>
      <c r="M50" s="45">
        <f t="shared" si="5"/>
        <v>1.0183888482849677</v>
      </c>
      <c r="N50" s="45">
        <f t="shared" si="5"/>
        <v>1.1594585899324239</v>
      </c>
      <c r="O50" s="45">
        <f t="shared" si="5"/>
        <v>1.248347013742898</v>
      </c>
      <c r="P50" s="45">
        <f t="shared" si="5"/>
        <v>1.3722402438640735</v>
      </c>
      <c r="Q50" s="45">
        <f t="shared" si="5"/>
        <v>1.1944534227932704</v>
      </c>
      <c r="R50" s="45">
        <f t="shared" si="5"/>
        <v>1.225603046417014</v>
      </c>
      <c r="S50" s="45">
        <f t="shared" si="5"/>
        <v>1.1876087101863015</v>
      </c>
      <c r="T50" s="45">
        <f t="shared" si="5"/>
        <v>1.30528759407026</v>
      </c>
      <c r="U50" s="45">
        <f t="shared" si="5"/>
        <v>1.4268922184444417</v>
      </c>
      <c r="V50" s="45">
        <f t="shared" si="5"/>
        <v>1.5147054285437687</v>
      </c>
      <c r="W50" s="45">
        <f t="shared" si="5"/>
        <v>1.3530476758423189</v>
      </c>
      <c r="X50" s="45">
        <f t="shared" si="5"/>
        <v>1.5160241296314654</v>
      </c>
      <c r="Y50" s="45">
        <f t="shared" si="5"/>
        <v>1.870296008094672</v>
      </c>
      <c r="Z50" s="45">
        <f t="shared" si="5"/>
        <v>1.9167605407608004</v>
      </c>
      <c r="AA50" s="45">
        <f t="shared" si="5"/>
        <v>2.1686898928062801</v>
      </c>
      <c r="AB50" s="45">
        <f t="shared" si="5"/>
        <v>2.066171021035796</v>
      </c>
      <c r="AC50" s="45">
        <f t="shared" si="5"/>
        <v>1.4165664787698402</v>
      </c>
      <c r="AD50" s="45">
        <f t="shared" si="5"/>
        <v>1.3714945707140875</v>
      </c>
    </row>
    <row r="51" spans="1:30">
      <c r="A51" s="3">
        <v>854430</v>
      </c>
      <c r="B51" s="45">
        <f t="shared" si="4"/>
        <v>2.0908685225775119</v>
      </c>
      <c r="C51" s="45">
        <f t="shared" si="5"/>
        <v>2.246136295862402</v>
      </c>
      <c r="D51" s="45">
        <f t="shared" si="5"/>
        <v>2.232705514748623</v>
      </c>
      <c r="E51" s="45">
        <f t="shared" si="5"/>
        <v>2.2206822180741015</v>
      </c>
      <c r="F51" s="45">
        <f t="shared" si="5"/>
        <v>1.8350023229337278</v>
      </c>
      <c r="G51" s="45">
        <f t="shared" si="5"/>
        <v>1.6881465260120476</v>
      </c>
      <c r="H51" s="45">
        <f t="shared" si="5"/>
        <v>1.5240031553057334</v>
      </c>
      <c r="I51" s="45">
        <f t="shared" si="5"/>
        <v>1.6664368122435369</v>
      </c>
      <c r="J51" s="45">
        <f t="shared" si="5"/>
        <v>1.4779365240597924</v>
      </c>
      <c r="K51" s="45">
        <f t="shared" si="5"/>
        <v>1.4503566243680579</v>
      </c>
      <c r="L51" s="45">
        <f t="shared" si="5"/>
        <v>1.4056065354684248</v>
      </c>
      <c r="M51" s="45">
        <f t="shared" si="5"/>
        <v>1.3371033020174983</v>
      </c>
      <c r="N51" s="45">
        <f t="shared" si="5"/>
        <v>1.2193063565930049</v>
      </c>
      <c r="O51" s="45">
        <f t="shared" si="5"/>
        <v>0.99092741041901555</v>
      </c>
      <c r="P51" s="45">
        <f t="shared" si="5"/>
        <v>1.1386734300349866</v>
      </c>
      <c r="Q51" s="45">
        <f t="shared" si="5"/>
        <v>1.1237398930971843</v>
      </c>
      <c r="R51" s="45">
        <f t="shared" si="5"/>
        <v>1.1503142497989234</v>
      </c>
      <c r="S51" s="45">
        <f t="shared" si="5"/>
        <v>1.0763788198404278</v>
      </c>
      <c r="T51" s="45">
        <f t="shared" si="5"/>
        <v>1.0128844491988107</v>
      </c>
      <c r="U51" s="45">
        <f t="shared" si="5"/>
        <v>0.98233538948911125</v>
      </c>
      <c r="V51" s="45">
        <f t="shared" si="5"/>
        <v>1.006240802957423</v>
      </c>
      <c r="W51" s="45">
        <f t="shared" si="5"/>
        <v>1.0417805751699776</v>
      </c>
      <c r="X51" s="45">
        <f t="shared" si="5"/>
        <v>1.0743047648935939</v>
      </c>
      <c r="Y51" s="45">
        <f t="shared" si="5"/>
        <v>1.1580350965319353</v>
      </c>
      <c r="Z51" s="45">
        <f t="shared" si="5"/>
        <v>1.1770050607697358</v>
      </c>
      <c r="AA51" s="45">
        <f t="shared" si="5"/>
        <v>1.1057648607989559</v>
      </c>
      <c r="AB51" s="45">
        <f t="shared" si="5"/>
        <v>1.1024239367403477</v>
      </c>
      <c r="AC51" s="45">
        <f t="shared" si="5"/>
        <v>1.3833381283703108</v>
      </c>
      <c r="AD51" s="45">
        <f t="shared" si="5"/>
        <v>1.2954958778937105</v>
      </c>
    </row>
    <row r="52" spans="1:30">
      <c r="A52" s="3">
        <v>841391</v>
      </c>
      <c r="B52" s="45">
        <f t="shared" si="4"/>
        <v>0.99827971830115969</v>
      </c>
      <c r="C52" s="45">
        <f t="shared" si="5"/>
        <v>1.0543821278000951</v>
      </c>
      <c r="D52" s="45">
        <f t="shared" si="5"/>
        <v>1.1450876860670371</v>
      </c>
      <c r="E52" s="45">
        <f t="shared" si="5"/>
        <v>1.0859661289021001</v>
      </c>
      <c r="F52" s="45">
        <f t="shared" si="5"/>
        <v>1.005523957565394</v>
      </c>
      <c r="G52" s="45">
        <f t="shared" si="5"/>
        <v>1.0471043218788265</v>
      </c>
      <c r="H52" s="45">
        <f t="shared" si="5"/>
        <v>1.1973718623161242</v>
      </c>
      <c r="I52" s="45">
        <f t="shared" si="5"/>
        <v>1.0940919219317973</v>
      </c>
      <c r="J52" s="45">
        <f t="shared" si="5"/>
        <v>1.1221215850436164</v>
      </c>
      <c r="K52" s="45">
        <f t="shared" si="5"/>
        <v>0.97610821526933123</v>
      </c>
      <c r="L52" s="45">
        <f t="shared" si="5"/>
        <v>1.0421764274108867</v>
      </c>
      <c r="M52" s="45">
        <f t="shared" si="5"/>
        <v>1.1637424871134401</v>
      </c>
      <c r="N52" s="45">
        <f t="shared" si="5"/>
        <v>1.1940554708016029</v>
      </c>
      <c r="O52" s="45">
        <f t="shared" si="5"/>
        <v>1.3484236855985927</v>
      </c>
      <c r="P52" s="45">
        <f t="shared" si="5"/>
        <v>1.588118101549078</v>
      </c>
      <c r="Q52" s="45">
        <f t="shared" si="5"/>
        <v>1.4690600490519217</v>
      </c>
      <c r="R52" s="45">
        <f t="shared" si="5"/>
        <v>1.5560296920414247</v>
      </c>
      <c r="S52" s="45">
        <f t="shared" si="5"/>
        <v>1.508344082962112</v>
      </c>
      <c r="T52" s="45">
        <f t="shared" si="5"/>
        <v>1.4312145607934676</v>
      </c>
      <c r="U52" s="45">
        <f t="shared" si="5"/>
        <v>1.3762670769613254</v>
      </c>
      <c r="V52" s="45">
        <f t="shared" si="5"/>
        <v>1.2664587641672851</v>
      </c>
      <c r="W52" s="45">
        <f t="shared" si="5"/>
        <v>1.1009564126815492</v>
      </c>
      <c r="X52" s="45">
        <f t="shared" si="5"/>
        <v>1.1652042165392182</v>
      </c>
      <c r="Y52" s="45">
        <f t="shared" si="5"/>
        <v>1.2523288131246719</v>
      </c>
      <c r="Z52" s="45">
        <f t="shared" si="5"/>
        <v>1.2192139088046701</v>
      </c>
      <c r="AA52" s="45">
        <f t="shared" si="5"/>
        <v>1.3539878653406003</v>
      </c>
      <c r="AB52" s="45">
        <f t="shared" si="5"/>
        <v>1.259457839409065</v>
      </c>
      <c r="AC52" s="45">
        <f t="shared" si="5"/>
        <v>1.3731539585100536</v>
      </c>
      <c r="AD52" s="45">
        <f t="shared" si="5"/>
        <v>1.2536135346586317</v>
      </c>
    </row>
    <row r="53" spans="1:30">
      <c r="A53" s="3">
        <v>850760</v>
      </c>
      <c r="B53" s="45">
        <f t="shared" si="4"/>
        <v>0</v>
      </c>
      <c r="C53" s="45">
        <f t="shared" si="5"/>
        <v>0</v>
      </c>
      <c r="D53" s="45">
        <f t="shared" si="5"/>
        <v>0</v>
      </c>
      <c r="E53" s="45">
        <f t="shared" si="5"/>
        <v>0</v>
      </c>
      <c r="F53" s="45">
        <f t="shared" si="5"/>
        <v>0</v>
      </c>
      <c r="G53" s="45">
        <f t="shared" si="5"/>
        <v>0</v>
      </c>
      <c r="H53" s="45">
        <f t="shared" si="5"/>
        <v>0</v>
      </c>
      <c r="I53" s="45">
        <f t="shared" si="5"/>
        <v>0</v>
      </c>
      <c r="J53" s="45">
        <f t="shared" si="5"/>
        <v>0</v>
      </c>
      <c r="K53" s="45">
        <f t="shared" si="5"/>
        <v>0</v>
      </c>
      <c r="L53" s="45">
        <f t="shared" si="5"/>
        <v>0</v>
      </c>
      <c r="M53" s="45">
        <f t="shared" si="5"/>
        <v>0</v>
      </c>
      <c r="N53" s="45">
        <f t="shared" si="5"/>
        <v>0</v>
      </c>
      <c r="O53" s="45">
        <f t="shared" si="5"/>
        <v>0</v>
      </c>
      <c r="P53" s="45">
        <f t="shared" si="5"/>
        <v>0</v>
      </c>
      <c r="Q53" s="45">
        <f t="shared" si="5"/>
        <v>0</v>
      </c>
      <c r="R53" s="45">
        <f t="shared" si="5"/>
        <v>0</v>
      </c>
      <c r="S53" s="45">
        <f t="shared" si="5"/>
        <v>0.13944603300491396</v>
      </c>
      <c r="T53" s="45">
        <f t="shared" si="5"/>
        <v>0.36100653846382963</v>
      </c>
      <c r="U53" s="45">
        <f t="shared" si="5"/>
        <v>0.39667088038456205</v>
      </c>
      <c r="V53" s="45">
        <f t="shared" si="5"/>
        <v>0.43219916653508816</v>
      </c>
      <c r="W53" s="45">
        <f t="shared" si="5"/>
        <v>0.61455863312403747</v>
      </c>
      <c r="X53" s="45">
        <f t="shared" si="5"/>
        <v>0.69304849873541197</v>
      </c>
      <c r="Y53" s="45">
        <f t="shared" si="5"/>
        <v>0.74639116610194256</v>
      </c>
      <c r="Z53" s="45">
        <f t="shared" si="5"/>
        <v>0.809814089186078</v>
      </c>
      <c r="AA53" s="45">
        <f t="shared" si="5"/>
        <v>1.1258398805656749</v>
      </c>
      <c r="AB53" s="45">
        <f t="shared" si="5"/>
        <v>0.96777846675971979</v>
      </c>
      <c r="AC53" s="45">
        <f t="shared" si="5"/>
        <v>1.1802374931650774</v>
      </c>
      <c r="AD53" s="45">
        <f t="shared" si="5"/>
        <v>0.34212738116539398</v>
      </c>
    </row>
    <row r="54" spans="1:30">
      <c r="A54" s="3">
        <v>401120</v>
      </c>
      <c r="B54" s="45">
        <f t="shared" si="4"/>
        <v>0.71645628576310383</v>
      </c>
      <c r="C54" s="45">
        <f t="shared" si="5"/>
        <v>0.78685434171820967</v>
      </c>
      <c r="D54" s="45">
        <f t="shared" si="5"/>
        <v>0.93528032769768576</v>
      </c>
      <c r="E54" s="45">
        <f t="shared" si="5"/>
        <v>1.1004806143038546</v>
      </c>
      <c r="F54" s="45">
        <f t="shared" si="5"/>
        <v>0.99219702701685941</v>
      </c>
      <c r="G54" s="45">
        <f t="shared" si="5"/>
        <v>0.87188236840086353</v>
      </c>
      <c r="H54" s="45">
        <f t="shared" si="5"/>
        <v>0.86600545681120367</v>
      </c>
      <c r="I54" s="45">
        <f t="shared" si="5"/>
        <v>0.80627014701154343</v>
      </c>
      <c r="J54" s="45">
        <f t="shared" si="5"/>
        <v>0.7658731720141253</v>
      </c>
      <c r="K54" s="45">
        <f t="shared" si="5"/>
        <v>0.82304255255876513</v>
      </c>
      <c r="L54" s="45">
        <f t="shared" si="5"/>
        <v>0.8729553485810192</v>
      </c>
      <c r="M54" s="45">
        <f t="shared" si="5"/>
        <v>0.94998612780493852</v>
      </c>
      <c r="N54" s="45">
        <f t="shared" si="5"/>
        <v>0.99828776294861987</v>
      </c>
      <c r="O54" s="45">
        <f t="shared" si="5"/>
        <v>1.1427857026438422</v>
      </c>
      <c r="P54" s="45">
        <f t="shared" si="5"/>
        <v>1.4291755088120124</v>
      </c>
      <c r="Q54" s="45">
        <f t="shared" si="5"/>
        <v>1.2217627046326851</v>
      </c>
      <c r="R54" s="45">
        <f t="shared" si="5"/>
        <v>1.359697924967638</v>
      </c>
      <c r="S54" s="45">
        <f t="shared" si="5"/>
        <v>1.407850177641131</v>
      </c>
      <c r="T54" s="45">
        <f t="shared" si="5"/>
        <v>1.2250378206267507</v>
      </c>
      <c r="U54" s="45">
        <f t="shared" si="5"/>
        <v>1.2964379240841584</v>
      </c>
      <c r="V54" s="45">
        <f t="shared" si="5"/>
        <v>1.2218821277841816</v>
      </c>
      <c r="W54" s="45">
        <f t="shared" si="5"/>
        <v>0.90980172043102436</v>
      </c>
      <c r="X54" s="45">
        <f t="shared" si="5"/>
        <v>0.91484197120954225</v>
      </c>
      <c r="Y54" s="45">
        <f t="shared" si="5"/>
        <v>0.99568819115639662</v>
      </c>
      <c r="Z54" s="45">
        <f t="shared" si="5"/>
        <v>0.93984582825785723</v>
      </c>
      <c r="AA54" s="45">
        <f t="shared" si="5"/>
        <v>0.93995183206103217</v>
      </c>
      <c r="AB54" s="45">
        <f t="shared" si="5"/>
        <v>1.0271439903757156</v>
      </c>
      <c r="AC54" s="45">
        <f t="shared" si="5"/>
        <v>1.1363341581046384</v>
      </c>
      <c r="AD54" s="45">
        <f t="shared" si="5"/>
        <v>1.0505027738532464</v>
      </c>
    </row>
    <row r="55" spans="1:30">
      <c r="A55" s="3">
        <v>870894</v>
      </c>
      <c r="B55" s="45">
        <f t="shared" si="4"/>
        <v>0.7379245840611397</v>
      </c>
      <c r="C55" s="45">
        <f t="shared" si="5"/>
        <v>0.73663262846392352</v>
      </c>
      <c r="D55" s="45">
        <f t="shared" si="5"/>
        <v>0.90443776909857887</v>
      </c>
      <c r="E55" s="45">
        <f t="shared" si="5"/>
        <v>0.89919919607196375</v>
      </c>
      <c r="F55" s="45">
        <f t="shared" si="5"/>
        <v>0.98261144067551887</v>
      </c>
      <c r="G55" s="45">
        <f t="shared" si="5"/>
        <v>0.9602632105002491</v>
      </c>
      <c r="H55" s="45">
        <f t="shared" si="5"/>
        <v>0.84743615369722947</v>
      </c>
      <c r="I55" s="45">
        <f t="shared" si="5"/>
        <v>0.89179840345033379</v>
      </c>
      <c r="J55" s="45">
        <f t="shared" si="5"/>
        <v>0.87826270392813954</v>
      </c>
      <c r="K55" s="45">
        <f t="shared" si="5"/>
        <v>0.80307307982726406</v>
      </c>
      <c r="L55" s="45">
        <f t="shared" si="5"/>
        <v>0.69360501723299572</v>
      </c>
      <c r="M55" s="45">
        <f t="shared" si="5"/>
        <v>0.6335037681407355</v>
      </c>
      <c r="N55" s="45">
        <f t="shared" si="5"/>
        <v>1.0389176430199409</v>
      </c>
      <c r="O55" s="45">
        <f t="shared" si="5"/>
        <v>0.9859855988090731</v>
      </c>
      <c r="P55" s="45">
        <f t="shared" si="5"/>
        <v>1.1420894588804871</v>
      </c>
      <c r="Q55" s="45">
        <f t="shared" si="5"/>
        <v>1.0597649058540393</v>
      </c>
      <c r="R55" s="45">
        <f t="shared" si="5"/>
        <v>1.0729198211244355</v>
      </c>
      <c r="S55" s="45">
        <f t="shared" si="5"/>
        <v>1.161192375124352</v>
      </c>
      <c r="T55" s="45">
        <f t="shared" si="5"/>
        <v>1.3475675959871118</v>
      </c>
      <c r="U55" s="45">
        <f t="shared" si="5"/>
        <v>1.3836704427763193</v>
      </c>
      <c r="V55" s="45">
        <f t="shared" si="5"/>
        <v>1.5679891995999278</v>
      </c>
      <c r="W55" s="45">
        <f t="shared" si="5"/>
        <v>1.5536634190953515</v>
      </c>
      <c r="X55" s="45">
        <f t="shared" si="5"/>
        <v>1.3776751579192206</v>
      </c>
      <c r="Y55" s="45">
        <f t="shared" si="5"/>
        <v>1.4175376231034404</v>
      </c>
      <c r="Z55" s="45">
        <f t="shared" si="5"/>
        <v>1.2121873492648336</v>
      </c>
      <c r="AA55" s="45">
        <f t="shared" si="5"/>
        <v>1.1574491931844997</v>
      </c>
      <c r="AB55" s="45">
        <f t="shared" si="5"/>
        <v>1.0769434987313111</v>
      </c>
      <c r="AC55" s="45">
        <f t="shared" si="5"/>
        <v>1.0735176472422445</v>
      </c>
      <c r="AD55" s="45">
        <f t="shared" si="5"/>
        <v>1.1163362109901134</v>
      </c>
    </row>
    <row r="56" spans="1:30">
      <c r="A56" s="3">
        <v>851220</v>
      </c>
      <c r="B56" s="45">
        <f t="shared" si="4"/>
        <v>0.33606396403023275</v>
      </c>
      <c r="C56" s="45">
        <f t="shared" si="5"/>
        <v>0.32587932774381634</v>
      </c>
      <c r="D56" s="45">
        <f t="shared" si="5"/>
        <v>0.37511241535715861</v>
      </c>
      <c r="E56" s="45">
        <f t="shared" si="5"/>
        <v>0.43448079653354366</v>
      </c>
      <c r="F56" s="45">
        <f t="shared" si="5"/>
        <v>0.49789098275705446</v>
      </c>
      <c r="G56" s="45">
        <f t="shared" si="5"/>
        <v>0.52315111862631225</v>
      </c>
      <c r="H56" s="45">
        <f t="shared" si="5"/>
        <v>0.51590300416093149</v>
      </c>
      <c r="I56" s="45">
        <f t="shared" si="5"/>
        <v>0.53971265102990795</v>
      </c>
      <c r="J56" s="45">
        <f t="shared" si="5"/>
        <v>0.49904173959403131</v>
      </c>
      <c r="K56" s="45">
        <f t="shared" si="5"/>
        <v>0.44247109679993246</v>
      </c>
      <c r="L56" s="45">
        <f t="shared" si="5"/>
        <v>0.41305657595075135</v>
      </c>
      <c r="M56" s="45">
        <f t="shared" si="5"/>
        <v>0.39341684046697595</v>
      </c>
      <c r="N56" s="45">
        <f t="shared" si="5"/>
        <v>0.35878593489111088</v>
      </c>
      <c r="O56" s="45">
        <f t="shared" si="5"/>
        <v>0.33167548421463239</v>
      </c>
      <c r="P56" s="45">
        <f t="shared" si="5"/>
        <v>0.44145096436627451</v>
      </c>
      <c r="Q56" s="45">
        <f t="shared" si="5"/>
        <v>0.49207049456237839</v>
      </c>
      <c r="R56" s="45">
        <f t="shared" si="5"/>
        <v>0.481686880944239</v>
      </c>
      <c r="S56" s="45">
        <f t="shared" si="5"/>
        <v>0.52963663058335086</v>
      </c>
      <c r="T56" s="45">
        <f t="shared" si="5"/>
        <v>0.61512227529972774</v>
      </c>
      <c r="U56" s="45">
        <f t="shared" si="5"/>
        <v>0.64540961796294216</v>
      </c>
      <c r="V56" s="45">
        <f t="shared" si="5"/>
        <v>0.75148799238219588</v>
      </c>
      <c r="W56" s="45">
        <f t="shared" si="5"/>
        <v>0.93433582996199083</v>
      </c>
      <c r="X56" s="45">
        <f t="shared" si="5"/>
        <v>0.94695742458544463</v>
      </c>
      <c r="Y56" s="45">
        <f t="shared" si="5"/>
        <v>0.99292892714556158</v>
      </c>
      <c r="Z56" s="45">
        <f t="shared" si="5"/>
        <v>0.9939167049733667</v>
      </c>
      <c r="AA56" s="45">
        <f t="shared" si="5"/>
        <v>1.0163239801448394</v>
      </c>
      <c r="AB56" s="45">
        <f t="shared" si="5"/>
        <v>0.90925298099053753</v>
      </c>
      <c r="AC56" s="45">
        <f t="shared" si="5"/>
        <v>1.0401271434730333</v>
      </c>
      <c r="AD56" s="45">
        <f t="shared" si="5"/>
        <v>0.64757802754590643</v>
      </c>
    </row>
    <row r="57" spans="1:30">
      <c r="A57" s="3">
        <v>401693</v>
      </c>
      <c r="B57" s="45">
        <f t="shared" si="4"/>
        <v>0.42073522435683713</v>
      </c>
      <c r="C57" s="45">
        <f t="shared" si="5"/>
        <v>0.46399612832713422</v>
      </c>
      <c r="D57" s="45">
        <f t="shared" si="5"/>
        <v>0.55922721373064654</v>
      </c>
      <c r="E57" s="45">
        <f t="shared" si="5"/>
        <v>0.60966992722391378</v>
      </c>
      <c r="F57" s="45">
        <f t="shared" si="5"/>
        <v>0.66206597218448782</v>
      </c>
      <c r="G57" s="45">
        <f t="shared" si="5"/>
        <v>0.73227175214803431</v>
      </c>
      <c r="H57" s="45">
        <f t="shared" si="5"/>
        <v>0.74689413098351931</v>
      </c>
      <c r="I57" s="45">
        <f t="shared" si="5"/>
        <v>0.73733756580138687</v>
      </c>
      <c r="J57" s="45">
        <f t="shared" si="5"/>
        <v>0.72641590239282938</v>
      </c>
      <c r="K57" s="45">
        <f t="shared" si="5"/>
        <v>0.75228824282024842</v>
      </c>
      <c r="L57" s="45">
        <f t="shared" si="5"/>
        <v>0.73883965597962353</v>
      </c>
      <c r="M57" s="45">
        <f t="shared" si="5"/>
        <v>0.76068089203259992</v>
      </c>
      <c r="N57" s="45">
        <f t="shared" si="5"/>
        <v>0.73201516539555223</v>
      </c>
      <c r="O57" s="45">
        <f t="shared" si="5"/>
        <v>0.67017774405004482</v>
      </c>
      <c r="P57" s="45">
        <f t="shared" si="5"/>
        <v>0.78889573589912032</v>
      </c>
      <c r="Q57" s="45">
        <f t="shared" si="5"/>
        <v>0.8001934602273244</v>
      </c>
      <c r="R57" s="45">
        <f t="shared" si="5"/>
        <v>0.78278561175840355</v>
      </c>
      <c r="S57" s="45">
        <f t="shared" si="5"/>
        <v>0.79106578938964822</v>
      </c>
      <c r="T57" s="45">
        <f t="shared" si="5"/>
        <v>0.79161119694199522</v>
      </c>
      <c r="U57" s="45">
        <f t="shared" si="5"/>
        <v>0.82722206890928929</v>
      </c>
      <c r="V57" s="45">
        <f t="shared" si="5"/>
        <v>0.83417652270318643</v>
      </c>
      <c r="W57" s="45">
        <f t="shared" si="5"/>
        <v>0.79899818612386087</v>
      </c>
      <c r="X57" s="45">
        <f t="shared" ref="C57:AD66" si="6">X26/X$35*100</f>
        <v>0.85642768275044046</v>
      </c>
      <c r="Y57" s="45">
        <f t="shared" si="6"/>
        <v>0.87428554223811639</v>
      </c>
      <c r="Z57" s="45">
        <f t="shared" si="6"/>
        <v>0.90539073175299489</v>
      </c>
      <c r="AA57" s="45">
        <f t="shared" si="6"/>
        <v>0.97613859916434143</v>
      </c>
      <c r="AB57" s="45">
        <f t="shared" si="6"/>
        <v>0.87598114666267091</v>
      </c>
      <c r="AC57" s="45">
        <f t="shared" si="6"/>
        <v>1.032040312894976</v>
      </c>
      <c r="AD57" s="45">
        <f t="shared" si="6"/>
        <v>0.78627766294188683</v>
      </c>
    </row>
    <row r="58" spans="1:30">
      <c r="A58" s="3">
        <v>848310</v>
      </c>
      <c r="B58" s="45">
        <f t="shared" si="4"/>
        <v>0.34743666940837103</v>
      </c>
      <c r="C58" s="45">
        <f t="shared" si="6"/>
        <v>0.33175262192613381</v>
      </c>
      <c r="D58" s="45">
        <f t="shared" si="6"/>
        <v>0.3359781229738239</v>
      </c>
      <c r="E58" s="45">
        <f t="shared" si="6"/>
        <v>0.36620174654879428</v>
      </c>
      <c r="F58" s="45">
        <f t="shared" si="6"/>
        <v>0.39620852484188496</v>
      </c>
      <c r="G58" s="45">
        <f t="shared" si="6"/>
        <v>0.4428148572819513</v>
      </c>
      <c r="H58" s="45">
        <f t="shared" si="6"/>
        <v>0.40490478306453037</v>
      </c>
      <c r="I58" s="45">
        <f t="shared" si="6"/>
        <v>0.46183204082831891</v>
      </c>
      <c r="J58" s="45">
        <f t="shared" si="6"/>
        <v>0.46761837171774678</v>
      </c>
      <c r="K58" s="45">
        <f t="shared" si="6"/>
        <v>0.49816865839842239</v>
      </c>
      <c r="L58" s="45">
        <f t="shared" si="6"/>
        <v>0.49859777290776075</v>
      </c>
      <c r="M58" s="45">
        <f t="shared" si="6"/>
        <v>0.47696821961384822</v>
      </c>
      <c r="N58" s="45">
        <f t="shared" si="6"/>
        <v>0.4326657185343013</v>
      </c>
      <c r="O58" s="45">
        <f t="shared" si="6"/>
        <v>0.44850199048250428</v>
      </c>
      <c r="P58" s="45">
        <f t="shared" si="6"/>
        <v>0.57853542194100882</v>
      </c>
      <c r="Q58" s="45">
        <f t="shared" si="6"/>
        <v>0.57602737636520152</v>
      </c>
      <c r="R58" s="45">
        <f t="shared" si="6"/>
        <v>0.57668199615079574</v>
      </c>
      <c r="S58" s="45">
        <f t="shared" si="6"/>
        <v>0.55360546671732991</v>
      </c>
      <c r="T58" s="45">
        <f t="shared" si="6"/>
        <v>0.58377116412361107</v>
      </c>
      <c r="U58" s="45">
        <f t="shared" si="6"/>
        <v>0.58351883348547418</v>
      </c>
      <c r="V58" s="45">
        <f t="shared" si="6"/>
        <v>0.5697952925429185</v>
      </c>
      <c r="W58" s="45">
        <f t="shared" si="6"/>
        <v>0.59626760248686761</v>
      </c>
      <c r="X58" s="45">
        <f t="shared" si="6"/>
        <v>0.61013057618248012</v>
      </c>
      <c r="Y58" s="45">
        <f t="shared" si="6"/>
        <v>0.60987709846264515</v>
      </c>
      <c r="Z58" s="45">
        <f t="shared" si="6"/>
        <v>0.61010394058826445</v>
      </c>
      <c r="AA58" s="45">
        <f t="shared" si="6"/>
        <v>0.81698212007618976</v>
      </c>
      <c r="AB58" s="45">
        <f t="shared" si="6"/>
        <v>0.85033192424163095</v>
      </c>
      <c r="AC58" s="45">
        <f t="shared" si="6"/>
        <v>1.0126983856728704</v>
      </c>
      <c r="AD58" s="45">
        <f t="shared" si="6"/>
        <v>0.5656152190272874</v>
      </c>
    </row>
    <row r="59" spans="1:30">
      <c r="A59" s="3">
        <v>841590</v>
      </c>
      <c r="B59" s="45">
        <f t="shared" si="4"/>
        <v>1.3377509117929889</v>
      </c>
      <c r="C59" s="45">
        <f t="shared" si="6"/>
        <v>1.3591491320973161</v>
      </c>
      <c r="D59" s="45">
        <f t="shared" si="6"/>
        <v>1.4080791877507248</v>
      </c>
      <c r="E59" s="45">
        <f t="shared" si="6"/>
        <v>1.4186679968572247</v>
      </c>
      <c r="F59" s="45">
        <f t="shared" si="6"/>
        <v>1.4380438005421607</v>
      </c>
      <c r="G59" s="45">
        <f t="shared" si="6"/>
        <v>1.2842380108193032</v>
      </c>
      <c r="H59" s="45">
        <f t="shared" si="6"/>
        <v>1.2307315642739678</v>
      </c>
      <c r="I59" s="45">
        <f t="shared" si="6"/>
        <v>1.3134193282399425</v>
      </c>
      <c r="J59" s="45">
        <f t="shared" si="6"/>
        <v>1.1826225528833187</v>
      </c>
      <c r="K59" s="45">
        <f t="shared" si="6"/>
        <v>0.98148588854910945</v>
      </c>
      <c r="L59" s="45">
        <f t="shared" si="6"/>
        <v>0.88131773296776117</v>
      </c>
      <c r="M59" s="45">
        <f t="shared" si="6"/>
        <v>0.85568756461910678</v>
      </c>
      <c r="N59" s="45">
        <f t="shared" si="6"/>
        <v>0.70977470483234817</v>
      </c>
      <c r="O59" s="45">
        <f t="shared" si="6"/>
        <v>0.67283211558614742</v>
      </c>
      <c r="P59" s="45">
        <f t="shared" si="6"/>
        <v>0.7945807183546415</v>
      </c>
      <c r="Q59" s="45">
        <f t="shared" si="6"/>
        <v>0.76594421788181333</v>
      </c>
      <c r="R59" s="45">
        <f t="shared" si="6"/>
        <v>0.65278300822824031</v>
      </c>
      <c r="S59" s="45">
        <f t="shared" si="6"/>
        <v>0.69113878199564294</v>
      </c>
      <c r="T59" s="45">
        <f t="shared" si="6"/>
        <v>0.72648870832711354</v>
      </c>
      <c r="U59" s="45">
        <f t="shared" si="6"/>
        <v>0.72302388594853217</v>
      </c>
      <c r="V59" s="45">
        <f t="shared" si="6"/>
        <v>0.77175000505034097</v>
      </c>
      <c r="W59" s="45">
        <f t="shared" si="6"/>
        <v>0.7904833145582596</v>
      </c>
      <c r="X59" s="45">
        <f t="shared" si="6"/>
        <v>0.72532704122331204</v>
      </c>
      <c r="Y59" s="45">
        <f t="shared" si="6"/>
        <v>0.74878373509736962</v>
      </c>
      <c r="Z59" s="45">
        <f t="shared" si="6"/>
        <v>0.75911233695914904</v>
      </c>
      <c r="AA59" s="45">
        <f t="shared" si="6"/>
        <v>0.84282828688502287</v>
      </c>
      <c r="AB59" s="45">
        <f t="shared" si="6"/>
        <v>0.78897125167258342</v>
      </c>
      <c r="AC59" s="45">
        <f t="shared" si="6"/>
        <v>0.92711099966035404</v>
      </c>
      <c r="AD59" s="45">
        <f t="shared" si="6"/>
        <v>0.89091854022292338</v>
      </c>
    </row>
    <row r="60" spans="1:30">
      <c r="A60" s="3">
        <v>871690</v>
      </c>
      <c r="B60" s="45">
        <f t="shared" si="4"/>
        <v>0.29215038842480612</v>
      </c>
      <c r="C60" s="45">
        <f t="shared" si="6"/>
        <v>0.23631054986589456</v>
      </c>
      <c r="D60" s="45">
        <f t="shared" si="6"/>
        <v>0.25200790122539174</v>
      </c>
      <c r="E60" s="45">
        <f t="shared" si="6"/>
        <v>0.27742998087743437</v>
      </c>
      <c r="F60" s="45">
        <f t="shared" si="6"/>
        <v>0.2745053205241772</v>
      </c>
      <c r="G60" s="45">
        <f t="shared" si="6"/>
        <v>0.25980052999871395</v>
      </c>
      <c r="H60" s="45">
        <f t="shared" si="6"/>
        <v>0.25136802289490212</v>
      </c>
      <c r="I60" s="45">
        <f t="shared" si="6"/>
        <v>0.25150046646804058</v>
      </c>
      <c r="J60" s="45">
        <f t="shared" si="6"/>
        <v>0.25962269675392513</v>
      </c>
      <c r="K60" s="45">
        <f t="shared" si="6"/>
        <v>0.2884553838901312</v>
      </c>
      <c r="L60" s="45">
        <f t="shared" si="6"/>
        <v>0.31510352977288231</v>
      </c>
      <c r="M60" s="45">
        <f t="shared" si="6"/>
        <v>0.33302023315298068</v>
      </c>
      <c r="N60" s="45">
        <f t="shared" si="6"/>
        <v>0.3049214610991422</v>
      </c>
      <c r="O60" s="45">
        <f t="shared" si="6"/>
        <v>0.30313807109584007</v>
      </c>
      <c r="P60" s="45">
        <f t="shared" si="6"/>
        <v>0.30044993555002153</v>
      </c>
      <c r="Q60" s="45">
        <f t="shared" si="6"/>
        <v>0.29466365416738222</v>
      </c>
      <c r="R60" s="45">
        <f t="shared" si="6"/>
        <v>0.35658403755540941</v>
      </c>
      <c r="S60" s="45">
        <f t="shared" si="6"/>
        <v>0.36984077394307929</v>
      </c>
      <c r="T60" s="45">
        <f t="shared" si="6"/>
        <v>0.36928027231710869</v>
      </c>
      <c r="U60" s="45">
        <f t="shared" si="6"/>
        <v>0.4055938052375101</v>
      </c>
      <c r="V60" s="45">
        <f t="shared" si="6"/>
        <v>0.4005435394479665</v>
      </c>
      <c r="W60" s="45">
        <f t="shared" si="6"/>
        <v>0.37500094616125235</v>
      </c>
      <c r="X60" s="45">
        <f t="shared" si="6"/>
        <v>0.44420874974329161</v>
      </c>
      <c r="Y60" s="45">
        <f t="shared" si="6"/>
        <v>0.53977080423848978</v>
      </c>
      <c r="Z60" s="45">
        <f t="shared" si="6"/>
        <v>0.50953303043010878</v>
      </c>
      <c r="AA60" s="45">
        <f t="shared" si="6"/>
        <v>0.48712675730328725</v>
      </c>
      <c r="AB60" s="45">
        <f t="shared" si="6"/>
        <v>0.65261750798819684</v>
      </c>
      <c r="AC60" s="45">
        <f t="shared" si="6"/>
        <v>0.92628572288405842</v>
      </c>
      <c r="AD60" s="45">
        <f t="shared" si="6"/>
        <v>0.39481410042856585</v>
      </c>
    </row>
    <row r="61" spans="1:30">
      <c r="A61" s="3">
        <v>700910</v>
      </c>
      <c r="B61" s="45">
        <f t="shared" si="4"/>
        <v>0.16586869045372504</v>
      </c>
      <c r="C61" s="45">
        <f t="shared" si="6"/>
        <v>0.18058580645879194</v>
      </c>
      <c r="D61" s="45">
        <f t="shared" si="6"/>
        <v>0.24053428372262228</v>
      </c>
      <c r="E61" s="45">
        <f t="shared" si="6"/>
        <v>0.28477532501825265</v>
      </c>
      <c r="F61" s="45">
        <f t="shared" si="6"/>
        <v>0.30664903856550246</v>
      </c>
      <c r="G61" s="45">
        <f t="shared" si="6"/>
        <v>0.33537291115939527</v>
      </c>
      <c r="H61" s="45">
        <f t="shared" si="6"/>
        <v>0.39859952523241571</v>
      </c>
      <c r="I61" s="45">
        <f t="shared" si="6"/>
        <v>0.3832449719672586</v>
      </c>
      <c r="J61" s="45">
        <f t="shared" si="6"/>
        <v>0.45448426448058399</v>
      </c>
      <c r="K61" s="45">
        <f t="shared" si="6"/>
        <v>0.47591094395826689</v>
      </c>
      <c r="L61" s="45">
        <f t="shared" si="6"/>
        <v>0.45917422888078946</v>
      </c>
      <c r="M61" s="45">
        <f t="shared" si="6"/>
        <v>0.45524085304938244</v>
      </c>
      <c r="N61" s="45">
        <f t="shared" si="6"/>
        <v>0.44256272642715194</v>
      </c>
      <c r="O61" s="45">
        <f t="shared" si="6"/>
        <v>0.43029558218442138</v>
      </c>
      <c r="P61" s="45">
        <f t="shared" si="6"/>
        <v>0.54902508794678395</v>
      </c>
      <c r="Q61" s="45">
        <f t="shared" si="6"/>
        <v>0.55973249135567982</v>
      </c>
      <c r="R61" s="45">
        <f t="shared" si="6"/>
        <v>0.59016091092747891</v>
      </c>
      <c r="S61" s="45">
        <f t="shared" si="6"/>
        <v>0.55798877781419987</v>
      </c>
      <c r="T61" s="45">
        <f t="shared" si="6"/>
        <v>0.5798570821684832</v>
      </c>
      <c r="U61" s="45">
        <f t="shared" si="6"/>
        <v>0.63245002137825457</v>
      </c>
      <c r="V61" s="45">
        <f t="shared" si="6"/>
        <v>0.72456556901728719</v>
      </c>
      <c r="W61" s="45">
        <f t="shared" si="6"/>
        <v>0.77968884745172851</v>
      </c>
      <c r="X61" s="45">
        <f t="shared" si="6"/>
        <v>0.82840995581517107</v>
      </c>
      <c r="Y61" s="45">
        <f t="shared" si="6"/>
        <v>0.82424783712042715</v>
      </c>
      <c r="Z61" s="45">
        <f t="shared" si="6"/>
        <v>0.82603734899407111</v>
      </c>
      <c r="AA61" s="45">
        <f t="shared" si="6"/>
        <v>0.88215179347816319</v>
      </c>
      <c r="AB61" s="45">
        <f t="shared" si="6"/>
        <v>0.82674225813470503</v>
      </c>
      <c r="AC61" s="45">
        <f t="shared" si="6"/>
        <v>0.90858938571049597</v>
      </c>
      <c r="AD61" s="45">
        <f t="shared" si="6"/>
        <v>0.59122635997756723</v>
      </c>
    </row>
    <row r="62" spans="1:30">
      <c r="A62" s="3">
        <v>401110</v>
      </c>
      <c r="B62" s="45">
        <f t="shared" si="4"/>
        <v>1.3443631115669816</v>
      </c>
      <c r="C62" s="45">
        <f t="shared" si="6"/>
        <v>1.3053540443229725</v>
      </c>
      <c r="D62" s="45">
        <f t="shared" si="6"/>
        <v>1.3776218030304903</v>
      </c>
      <c r="E62" s="45">
        <f t="shared" si="6"/>
        <v>1.3895174695064814</v>
      </c>
      <c r="F62" s="45">
        <f t="shared" si="6"/>
        <v>1.254597891644484</v>
      </c>
      <c r="G62" s="45">
        <f t="shared" si="6"/>
        <v>1.2436997806473307</v>
      </c>
      <c r="H62" s="45">
        <f t="shared" si="6"/>
        <v>1.284954210452254</v>
      </c>
      <c r="I62" s="45">
        <f t="shared" si="6"/>
        <v>1.2371024082746251</v>
      </c>
      <c r="J62" s="45">
        <f t="shared" si="6"/>
        <v>1.1565390792480827</v>
      </c>
      <c r="K62" s="45">
        <f t="shared" si="6"/>
        <v>1.2315884096025254</v>
      </c>
      <c r="L62" s="45">
        <f t="shared" si="6"/>
        <v>1.2129206224161997</v>
      </c>
      <c r="M62" s="45">
        <f t="shared" si="6"/>
        <v>1.1420731434390856</v>
      </c>
      <c r="N62" s="45">
        <f t="shared" si="6"/>
        <v>1.1290935543472722</v>
      </c>
      <c r="O62" s="45">
        <f t="shared" si="6"/>
        <v>1.2751763272011309</v>
      </c>
      <c r="P62" s="45">
        <f t="shared" si="6"/>
        <v>1.6961490579263387</v>
      </c>
      <c r="Q62" s="45">
        <f t="shared" si="6"/>
        <v>1.4432082254377516</v>
      </c>
      <c r="R62" s="45">
        <f t="shared" si="6"/>
        <v>1.4253194949890278</v>
      </c>
      <c r="S62" s="45">
        <f t="shared" si="6"/>
        <v>1.3834522351019496</v>
      </c>
      <c r="T62" s="45">
        <f t="shared" si="6"/>
        <v>1.3078162488900402</v>
      </c>
      <c r="U62" s="45">
        <f t="shared" si="6"/>
        <v>1.1679094448224261</v>
      </c>
      <c r="V62" s="45">
        <f t="shared" si="6"/>
        <v>1.0676262979242577</v>
      </c>
      <c r="W62" s="45">
        <f t="shared" si="6"/>
        <v>0.97058680216391358</v>
      </c>
      <c r="X62" s="45">
        <f t="shared" si="6"/>
        <v>0.92044143843016457</v>
      </c>
      <c r="Y62" s="45">
        <f t="shared" si="6"/>
        <v>0.93279524798208846</v>
      </c>
      <c r="Z62" s="45">
        <f t="shared" si="6"/>
        <v>0.88242338222446814</v>
      </c>
      <c r="AA62" s="45">
        <f t="shared" si="6"/>
        <v>0.83183408777489387</v>
      </c>
      <c r="AB62" s="45">
        <f t="shared" si="6"/>
        <v>0.73263728394996341</v>
      </c>
      <c r="AC62" s="45">
        <f t="shared" si="6"/>
        <v>0.84329578957015194</v>
      </c>
      <c r="AD62" s="45">
        <f t="shared" si="6"/>
        <v>1.1506191997496404</v>
      </c>
    </row>
    <row r="63" spans="1:30">
      <c r="A63" s="3">
        <v>841459</v>
      </c>
      <c r="B63" s="45">
        <f t="shared" si="4"/>
        <v>0.35135198391763184</v>
      </c>
      <c r="C63" s="45">
        <f t="shared" si="6"/>
        <v>0.36114422038967869</v>
      </c>
      <c r="D63" s="45">
        <f t="shared" si="6"/>
        <v>0.37265793939526032</v>
      </c>
      <c r="E63" s="45">
        <f t="shared" si="6"/>
        <v>0.36978924996858753</v>
      </c>
      <c r="F63" s="45">
        <f t="shared" si="6"/>
        <v>0.38379478898343777</v>
      </c>
      <c r="G63" s="45">
        <f t="shared" si="6"/>
        <v>0.40333143829488166</v>
      </c>
      <c r="H63" s="45">
        <f t="shared" si="6"/>
        <v>0.34140164347524354</v>
      </c>
      <c r="I63" s="45">
        <f t="shared" si="6"/>
        <v>0.27707610620122619</v>
      </c>
      <c r="J63" s="45">
        <f t="shared" si="6"/>
        <v>0.36635339009254575</v>
      </c>
      <c r="K63" s="45">
        <f t="shared" si="6"/>
        <v>0.43787720092184468</v>
      </c>
      <c r="L63" s="45">
        <f t="shared" si="6"/>
        <v>0.38461245354692614</v>
      </c>
      <c r="M63" s="45">
        <f t="shared" si="6"/>
        <v>0.40299622898959198</v>
      </c>
      <c r="N63" s="45">
        <f t="shared" si="6"/>
        <v>0.39614079950928366</v>
      </c>
      <c r="O63" s="45">
        <f t="shared" si="6"/>
        <v>0.42858134065949577</v>
      </c>
      <c r="P63" s="45">
        <f t="shared" si="6"/>
        <v>0.49570452233938295</v>
      </c>
      <c r="Q63" s="45">
        <f t="shared" si="6"/>
        <v>0.52205936115419538</v>
      </c>
      <c r="R63" s="45">
        <f t="shared" si="6"/>
        <v>0.54170712357142281</v>
      </c>
      <c r="S63" s="45">
        <f t="shared" si="6"/>
        <v>0.54859988585556896</v>
      </c>
      <c r="T63" s="45">
        <f t="shared" si="6"/>
        <v>0.59033598202305426</v>
      </c>
      <c r="U63" s="45">
        <f t="shared" si="6"/>
        <v>0.56589806281952204</v>
      </c>
      <c r="V63" s="45">
        <f t="shared" si="6"/>
        <v>0.54985523963680416</v>
      </c>
      <c r="W63" s="45">
        <f t="shared" si="6"/>
        <v>0.57785444427372845</v>
      </c>
      <c r="X63" s="45">
        <f t="shared" si="6"/>
        <v>0.56292451783529984</v>
      </c>
      <c r="Y63" s="45">
        <f t="shared" si="6"/>
        <v>0.60230648856587132</v>
      </c>
      <c r="Z63" s="45">
        <f t="shared" si="6"/>
        <v>0.59506188040577856</v>
      </c>
      <c r="AA63" s="45">
        <f t="shared" si="6"/>
        <v>0.65019381488567707</v>
      </c>
      <c r="AB63" s="45">
        <f t="shared" si="6"/>
        <v>0.66213475002695743</v>
      </c>
      <c r="AC63" s="45">
        <f t="shared" si="6"/>
        <v>0.78316829618574735</v>
      </c>
      <c r="AD63" s="45">
        <f t="shared" si="6"/>
        <v>0.51110562073288457</v>
      </c>
    </row>
    <row r="64" spans="1:30">
      <c r="A64" s="3" t="s">
        <v>29</v>
      </c>
      <c r="B64" s="45">
        <f t="shared" si="4"/>
        <v>46.818182576179076</v>
      </c>
      <c r="C64" s="45">
        <f t="shared" si="6"/>
        <v>46.924164179888436</v>
      </c>
      <c r="D64" s="45">
        <f t="shared" si="6"/>
        <v>47.997367278443924</v>
      </c>
      <c r="E64" s="45">
        <f t="shared" si="6"/>
        <v>48.959278988867474</v>
      </c>
      <c r="F64" s="45">
        <f t="shared" si="6"/>
        <v>50.087934633587714</v>
      </c>
      <c r="G64" s="45">
        <f t="shared" si="6"/>
        <v>50.76467381797972</v>
      </c>
      <c r="H64" s="45">
        <f t="shared" si="6"/>
        <v>49.827572734527031</v>
      </c>
      <c r="I64" s="45">
        <f t="shared" si="6"/>
        <v>48.990691145432038</v>
      </c>
      <c r="J64" s="45">
        <f t="shared" si="6"/>
        <v>46.748605860964041</v>
      </c>
      <c r="K64" s="45">
        <f t="shared" si="6"/>
        <v>45.920988224542704</v>
      </c>
      <c r="L64" s="45">
        <f t="shared" si="6"/>
        <v>44.112715022370978</v>
      </c>
      <c r="M64" s="45">
        <f t="shared" si="6"/>
        <v>43.330690762578108</v>
      </c>
      <c r="N64" s="45">
        <f t="shared" si="6"/>
        <v>41.196567463273851</v>
      </c>
      <c r="O64" s="45">
        <f t="shared" si="6"/>
        <v>38.807610260394661</v>
      </c>
      <c r="P64" s="45">
        <f t="shared" si="6"/>
        <v>41.4623361853738</v>
      </c>
      <c r="Q64" s="45">
        <f t="shared" si="6"/>
        <v>41.315275524275442</v>
      </c>
      <c r="R64" s="45">
        <f t="shared" si="6"/>
        <v>41.070349213264755</v>
      </c>
      <c r="S64" s="45">
        <f t="shared" si="6"/>
        <v>40.697274754580306</v>
      </c>
      <c r="T64" s="45">
        <f t="shared" si="6"/>
        <v>40.047488113830681</v>
      </c>
      <c r="U64" s="45">
        <f t="shared" si="6"/>
        <v>39.485038609602846</v>
      </c>
      <c r="V64" s="45">
        <f t="shared" si="6"/>
        <v>40.890581214739107</v>
      </c>
      <c r="W64" s="45">
        <f t="shared" si="6"/>
        <v>41.025709595034876</v>
      </c>
      <c r="X64" s="45">
        <f t="shared" si="6"/>
        <v>42.632807811748208</v>
      </c>
      <c r="Y64" s="45">
        <f t="shared" si="6"/>
        <v>44.265014514036913</v>
      </c>
      <c r="Z64" s="45">
        <f t="shared" si="6"/>
        <v>43.221650051890435</v>
      </c>
      <c r="AA64" s="45">
        <f t="shared" si="6"/>
        <v>44.187060487923347</v>
      </c>
      <c r="AB64" s="45">
        <f t="shared" si="6"/>
        <v>42.558832521039726</v>
      </c>
      <c r="AC64" s="45">
        <f t="shared" si="6"/>
        <v>47.983341358216379</v>
      </c>
      <c r="AD64" s="45">
        <f t="shared" si="6"/>
        <v>43.601602419311924</v>
      </c>
    </row>
    <row r="65" spans="1:30">
      <c r="A65" s="3" t="s">
        <v>30</v>
      </c>
      <c r="B65" s="45">
        <f t="shared" si="4"/>
        <v>53.181817423820924</v>
      </c>
      <c r="C65" s="45">
        <f t="shared" si="6"/>
        <v>53.075835820111564</v>
      </c>
      <c r="D65" s="45">
        <f t="shared" si="6"/>
        <v>52.002632721556076</v>
      </c>
      <c r="E65" s="45">
        <f t="shared" si="6"/>
        <v>51.040721011132518</v>
      </c>
      <c r="F65" s="45">
        <f t="shared" si="6"/>
        <v>49.912065366412293</v>
      </c>
      <c r="G65" s="45">
        <f t="shared" si="6"/>
        <v>49.23532618202028</v>
      </c>
      <c r="H65" s="45">
        <f t="shared" si="6"/>
        <v>50.172427265472976</v>
      </c>
      <c r="I65" s="45">
        <f t="shared" si="6"/>
        <v>51.009308854567962</v>
      </c>
      <c r="J65" s="45">
        <f t="shared" si="6"/>
        <v>53.251394139035959</v>
      </c>
      <c r="K65" s="45">
        <f t="shared" si="6"/>
        <v>54.079011775457296</v>
      </c>
      <c r="L65" s="45">
        <f t="shared" si="6"/>
        <v>55.887284977629015</v>
      </c>
      <c r="M65" s="45">
        <f t="shared" si="6"/>
        <v>56.669309237421892</v>
      </c>
      <c r="N65" s="45">
        <f t="shared" si="6"/>
        <v>58.803432536726149</v>
      </c>
      <c r="O65" s="45">
        <f t="shared" si="6"/>
        <v>61.192389739605332</v>
      </c>
      <c r="P65" s="45">
        <f t="shared" si="6"/>
        <v>58.537663814626193</v>
      </c>
      <c r="Q65" s="45">
        <f t="shared" si="6"/>
        <v>58.684724475724558</v>
      </c>
      <c r="R65" s="45">
        <f t="shared" si="6"/>
        <v>58.929650786735245</v>
      </c>
      <c r="S65" s="45">
        <f t="shared" si="6"/>
        <v>59.302725245419687</v>
      </c>
      <c r="T65" s="45">
        <f t="shared" si="6"/>
        <v>59.952511886169326</v>
      </c>
      <c r="U65" s="45">
        <f t="shared" si="6"/>
        <v>60.514961390397147</v>
      </c>
      <c r="V65" s="45">
        <f t="shared" si="6"/>
        <v>59.109418785260893</v>
      </c>
      <c r="W65" s="45">
        <f t="shared" si="6"/>
        <v>58.974290404965124</v>
      </c>
      <c r="X65" s="45">
        <f t="shared" si="6"/>
        <v>57.367192188251792</v>
      </c>
      <c r="Y65" s="45">
        <f t="shared" si="6"/>
        <v>55.734985485963094</v>
      </c>
      <c r="Z65" s="45">
        <f t="shared" si="6"/>
        <v>56.778349948109565</v>
      </c>
      <c r="AA65" s="45">
        <f t="shared" si="6"/>
        <v>55.812939512076653</v>
      </c>
      <c r="AB65" s="45">
        <f t="shared" si="6"/>
        <v>57.441167478960274</v>
      </c>
      <c r="AC65" s="45">
        <f t="shared" si="6"/>
        <v>52.016658641783621</v>
      </c>
      <c r="AD65" s="45">
        <f t="shared" si="6"/>
        <v>56.398397580688062</v>
      </c>
    </row>
    <row r="66" spans="1:30">
      <c r="A66" s="3" t="s">
        <v>193</v>
      </c>
      <c r="B66" s="45">
        <f t="shared" si="4"/>
        <v>100</v>
      </c>
      <c r="C66" s="45">
        <f t="shared" si="6"/>
        <v>100</v>
      </c>
      <c r="D66" s="45">
        <f t="shared" si="6"/>
        <v>100</v>
      </c>
      <c r="E66" s="45">
        <f t="shared" si="6"/>
        <v>100</v>
      </c>
      <c r="F66" s="45">
        <f t="shared" si="6"/>
        <v>100</v>
      </c>
      <c r="G66" s="45">
        <f t="shared" si="6"/>
        <v>100</v>
      </c>
      <c r="H66" s="45">
        <f t="shared" si="6"/>
        <v>100</v>
      </c>
      <c r="I66" s="45">
        <f t="shared" si="6"/>
        <v>100</v>
      </c>
      <c r="J66" s="45">
        <f t="shared" si="6"/>
        <v>100</v>
      </c>
      <c r="K66" s="45">
        <f t="shared" si="6"/>
        <v>100</v>
      </c>
      <c r="L66" s="45">
        <f t="shared" si="6"/>
        <v>100</v>
      </c>
      <c r="M66" s="45">
        <f t="shared" si="6"/>
        <v>100</v>
      </c>
      <c r="N66" s="45">
        <f t="shared" si="6"/>
        <v>100</v>
      </c>
      <c r="O66" s="45">
        <f t="shared" si="6"/>
        <v>100</v>
      </c>
      <c r="P66" s="45">
        <f t="shared" si="6"/>
        <v>100</v>
      </c>
      <c r="Q66" s="45">
        <f t="shared" si="6"/>
        <v>100</v>
      </c>
      <c r="R66" s="45">
        <f t="shared" si="6"/>
        <v>100</v>
      </c>
      <c r="S66" s="45">
        <f t="shared" si="6"/>
        <v>100</v>
      </c>
      <c r="T66" s="45">
        <f t="shared" si="6"/>
        <v>100</v>
      </c>
      <c r="U66" s="45">
        <f t="shared" si="6"/>
        <v>100</v>
      </c>
      <c r="V66" s="45">
        <f t="shared" si="6"/>
        <v>100</v>
      </c>
      <c r="W66" s="45">
        <f t="shared" si="6"/>
        <v>100</v>
      </c>
      <c r="X66" s="45">
        <f t="shared" si="6"/>
        <v>100</v>
      </c>
      <c r="Y66" s="45">
        <f t="shared" si="6"/>
        <v>100</v>
      </c>
      <c r="Z66" s="45">
        <f t="shared" si="6"/>
        <v>100</v>
      </c>
      <c r="AA66" s="45">
        <f t="shared" ref="AA66:AD66" si="7">AA35/AA$35*100</f>
        <v>100</v>
      </c>
      <c r="AB66" s="45">
        <f t="shared" si="7"/>
        <v>100</v>
      </c>
      <c r="AC66" s="45">
        <f t="shared" si="7"/>
        <v>100</v>
      </c>
      <c r="AD66" s="45">
        <f t="shared" si="7"/>
        <v>100</v>
      </c>
    </row>
    <row r="67" spans="1:30">
      <c r="A67" s="3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</row>
    <row r="68" spans="1:30">
      <c r="A68" s="3"/>
      <c r="B68" s="98" t="s">
        <v>22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</row>
    <row r="69" spans="1:30">
      <c r="A69" s="3">
        <v>870899</v>
      </c>
      <c r="B69" s="92" t="s">
        <v>23</v>
      </c>
      <c r="C69" s="46">
        <f>IF(B8=0,"--",(C8/B8)*100-100)</f>
        <v>11.686782533278375</v>
      </c>
      <c r="D69" s="46">
        <f t="shared" ref="D69:AC79" si="8">IF(C8=0,"--",(D8/C8)*100-100)</f>
        <v>6.4838424323247636</v>
      </c>
      <c r="E69" s="46">
        <f t="shared" si="8"/>
        <v>0.8960737140797761</v>
      </c>
      <c r="F69" s="46">
        <f t="shared" si="8"/>
        <v>5.4139209260425645</v>
      </c>
      <c r="G69" s="46">
        <f t="shared" si="8"/>
        <v>-3.1462698348093028</v>
      </c>
      <c r="H69" s="46">
        <f t="shared" si="8"/>
        <v>-10.576040333923515</v>
      </c>
      <c r="I69" s="46">
        <f t="shared" si="8"/>
        <v>-3.5150590508933277</v>
      </c>
      <c r="J69" s="46">
        <f t="shared" si="8"/>
        <v>-2.3647869538251882</v>
      </c>
      <c r="K69" s="46">
        <f t="shared" si="8"/>
        <v>14.362460844622447</v>
      </c>
      <c r="L69" s="46">
        <f t="shared" si="8"/>
        <v>0.36131513690675376</v>
      </c>
      <c r="M69" s="46">
        <f t="shared" si="8"/>
        <v>8.1194697483320226</v>
      </c>
      <c r="N69" s="46">
        <f t="shared" si="8"/>
        <v>-22.682792637011957</v>
      </c>
      <c r="O69" s="46">
        <f t="shared" si="8"/>
        <v>-13.81047473312465</v>
      </c>
      <c r="P69" s="46">
        <f t="shared" si="8"/>
        <v>-18.595413459719509</v>
      </c>
      <c r="Q69" s="46">
        <f t="shared" si="8"/>
        <v>24.8459984635994</v>
      </c>
      <c r="R69" s="46">
        <f t="shared" si="8"/>
        <v>38.556791674085986</v>
      </c>
      <c r="S69" s="46">
        <f t="shared" si="8"/>
        <v>8.0852471298546789</v>
      </c>
      <c r="T69" s="46">
        <f t="shared" si="8"/>
        <v>-8.8361313750926627</v>
      </c>
      <c r="U69" s="46">
        <f t="shared" si="8"/>
        <v>-1.5969132168095115</v>
      </c>
      <c r="V69" s="46">
        <f t="shared" si="8"/>
        <v>10.745197034915122</v>
      </c>
      <c r="W69" s="46">
        <f t="shared" si="8"/>
        <v>-10.443189175949655</v>
      </c>
      <c r="X69" s="46">
        <f t="shared" si="8"/>
        <v>5.9256268198870714</v>
      </c>
      <c r="Y69" s="46">
        <f t="shared" si="8"/>
        <v>-9.7583879153432918</v>
      </c>
      <c r="Z69" s="46">
        <f t="shared" si="8"/>
        <v>-8.4110895112252138</v>
      </c>
      <c r="AA69" s="46">
        <f t="shared" si="8"/>
        <v>-19.459019569709653</v>
      </c>
      <c r="AB69" s="46">
        <f t="shared" si="8"/>
        <v>17.190204937102152</v>
      </c>
      <c r="AC69" s="46">
        <f t="shared" si="8"/>
        <v>19.767300248946128</v>
      </c>
      <c r="AD69" s="46">
        <f>IFERROR((POWER(AC8/B8,1/28)*100-100),"--")</f>
        <v>0.48098194409990924</v>
      </c>
    </row>
    <row r="70" spans="1:30">
      <c r="A70" s="3">
        <v>870829</v>
      </c>
      <c r="B70" s="92" t="s">
        <v>23</v>
      </c>
      <c r="C70" s="46">
        <f t="shared" ref="C70:R96" si="9">IF(B9=0,"--",(C9/B9)*100-100)</f>
        <v>-5.4786007305049509</v>
      </c>
      <c r="D70" s="46">
        <f t="shared" si="9"/>
        <v>16.877189346264544</v>
      </c>
      <c r="E70" s="46">
        <f t="shared" si="9"/>
        <v>-0.13738631738743834</v>
      </c>
      <c r="F70" s="46">
        <f t="shared" si="9"/>
        <v>5.7400214614872169</v>
      </c>
      <c r="G70" s="46">
        <f t="shared" si="9"/>
        <v>17.326959461135004</v>
      </c>
      <c r="H70" s="46">
        <f t="shared" si="9"/>
        <v>-7.8357195410912226</v>
      </c>
      <c r="I70" s="46">
        <f t="shared" si="9"/>
        <v>4.8278130563771811</v>
      </c>
      <c r="J70" s="46">
        <f t="shared" si="9"/>
        <v>-5.4195451169806148</v>
      </c>
      <c r="K70" s="46">
        <f t="shared" si="9"/>
        <v>4.0231035226642575</v>
      </c>
      <c r="L70" s="46">
        <f t="shared" si="9"/>
        <v>5.5520873907821198</v>
      </c>
      <c r="M70" s="46">
        <f t="shared" si="9"/>
        <v>6.050384426357212</v>
      </c>
      <c r="N70" s="46">
        <f t="shared" si="9"/>
        <v>-7.5807245163832846</v>
      </c>
      <c r="O70" s="46">
        <f t="shared" si="9"/>
        <v>-7.8645951534129495</v>
      </c>
      <c r="P70" s="46">
        <f t="shared" si="9"/>
        <v>-35.343402695936973</v>
      </c>
      <c r="Q70" s="46">
        <f t="shared" si="9"/>
        <v>50.137583151302124</v>
      </c>
      <c r="R70" s="46">
        <f t="shared" si="9"/>
        <v>0.5587650085693241</v>
      </c>
      <c r="S70" s="46">
        <f t="shared" si="8"/>
        <v>9.5204945370097818</v>
      </c>
      <c r="T70" s="46">
        <f t="shared" si="8"/>
        <v>9.8480812905857817</v>
      </c>
      <c r="U70" s="46">
        <f t="shared" si="8"/>
        <v>-4.6464301653318216</v>
      </c>
      <c r="V70" s="46">
        <f t="shared" si="8"/>
        <v>-3.5975209234849785</v>
      </c>
      <c r="W70" s="46">
        <f t="shared" si="8"/>
        <v>3.7060905860573143</v>
      </c>
      <c r="X70" s="46">
        <f t="shared" si="8"/>
        <v>0.1922490833174777</v>
      </c>
      <c r="Y70" s="46">
        <f t="shared" si="8"/>
        <v>3.3452984963242756</v>
      </c>
      <c r="Z70" s="46">
        <f t="shared" si="8"/>
        <v>-3.7060252630307247</v>
      </c>
      <c r="AA70" s="46">
        <f t="shared" si="8"/>
        <v>-22.360301504631963</v>
      </c>
      <c r="AB70" s="46">
        <f t="shared" si="8"/>
        <v>0.87825592176911016</v>
      </c>
      <c r="AC70" s="46">
        <f t="shared" si="8"/>
        <v>3.5799727903036711</v>
      </c>
      <c r="AD70" s="46">
        <f t="shared" ref="AD70:AD96" si="10">IFERROR((POWER(AC9/B9,1/28)*100-100),"--")</f>
        <v>0.41498883553047961</v>
      </c>
    </row>
    <row r="71" spans="1:30">
      <c r="A71" s="3">
        <v>870840</v>
      </c>
      <c r="B71" s="92" t="s">
        <v>23</v>
      </c>
      <c r="C71" s="46">
        <f t="shared" si="9"/>
        <v>-1.4035205179366983</v>
      </c>
      <c r="D71" s="46">
        <f t="shared" si="8"/>
        <v>16.562771582701004</v>
      </c>
      <c r="E71" s="46">
        <f t="shared" si="8"/>
        <v>-2.9942867420444372</v>
      </c>
      <c r="F71" s="46">
        <f t="shared" si="8"/>
        <v>0.32139695148613612</v>
      </c>
      <c r="G71" s="46">
        <f t="shared" si="8"/>
        <v>16.792278868104276</v>
      </c>
      <c r="H71" s="46">
        <f t="shared" si="8"/>
        <v>-3.4520169010220769</v>
      </c>
      <c r="I71" s="46">
        <f t="shared" si="8"/>
        <v>4.3872317068789073</v>
      </c>
      <c r="J71" s="46">
        <f t="shared" si="8"/>
        <v>-4.0208219661401046</v>
      </c>
      <c r="K71" s="46">
        <f t="shared" si="8"/>
        <v>15.171214873048783</v>
      </c>
      <c r="L71" s="46">
        <f t="shared" si="8"/>
        <v>-3.5398925121809839</v>
      </c>
      <c r="M71" s="46">
        <f t="shared" si="8"/>
        <v>6.6221365269488359</v>
      </c>
      <c r="N71" s="46">
        <f t="shared" si="8"/>
        <v>14.324022225998064</v>
      </c>
      <c r="O71" s="46">
        <f t="shared" si="8"/>
        <v>-4.0231413224085628</v>
      </c>
      <c r="P71" s="46">
        <f t="shared" si="8"/>
        <v>-26.6247044941653</v>
      </c>
      <c r="Q71" s="46">
        <f t="shared" si="8"/>
        <v>47.293775960919191</v>
      </c>
      <c r="R71" s="46">
        <f t="shared" si="8"/>
        <v>17.681192985568359</v>
      </c>
      <c r="S71" s="46">
        <f t="shared" si="8"/>
        <v>6.4097446281671182</v>
      </c>
      <c r="T71" s="46">
        <f t="shared" si="8"/>
        <v>15.616572968464837</v>
      </c>
      <c r="U71" s="46">
        <f t="shared" si="8"/>
        <v>-5.0264100230309339</v>
      </c>
      <c r="V71" s="46">
        <f t="shared" si="8"/>
        <v>1.1064595158582335</v>
      </c>
      <c r="W71" s="46">
        <f t="shared" si="8"/>
        <v>7.0113948939288946</v>
      </c>
      <c r="X71" s="46">
        <f t="shared" si="8"/>
        <v>13.768237747255668</v>
      </c>
      <c r="Y71" s="46">
        <f t="shared" si="8"/>
        <v>9.3283446471994296</v>
      </c>
      <c r="Z71" s="46">
        <f t="shared" si="8"/>
        <v>-5.8990423571560768</v>
      </c>
      <c r="AA71" s="46">
        <f t="shared" si="8"/>
        <v>-22.586723549482073</v>
      </c>
      <c r="AB71" s="46">
        <f t="shared" si="8"/>
        <v>3.9550431276623073</v>
      </c>
      <c r="AC71" s="46">
        <f t="shared" si="8"/>
        <v>15.345350124615663</v>
      </c>
      <c r="AD71" s="46">
        <f t="shared" si="10"/>
        <v>3.835640970519222</v>
      </c>
    </row>
    <row r="72" spans="1:30">
      <c r="A72" s="3">
        <v>840820</v>
      </c>
      <c r="B72" s="92" t="s">
        <v>23</v>
      </c>
      <c r="C72" s="46">
        <f t="shared" si="9"/>
        <v>-9.2427442278063836</v>
      </c>
      <c r="D72" s="46">
        <f t="shared" si="8"/>
        <v>37.418874062468944</v>
      </c>
      <c r="E72" s="46">
        <f t="shared" si="8"/>
        <v>4.369495835751124</v>
      </c>
      <c r="F72" s="46">
        <f t="shared" si="8"/>
        <v>32.383473900496028</v>
      </c>
      <c r="G72" s="46">
        <f t="shared" si="8"/>
        <v>1.6352184331268234</v>
      </c>
      <c r="H72" s="46">
        <f t="shared" si="8"/>
        <v>-23.605893391726298</v>
      </c>
      <c r="I72" s="46">
        <f t="shared" si="8"/>
        <v>23.737078652148</v>
      </c>
      <c r="J72" s="46">
        <f t="shared" si="8"/>
        <v>10.27199510923802</v>
      </c>
      <c r="K72" s="46">
        <f t="shared" si="8"/>
        <v>42.844862236457772</v>
      </c>
      <c r="L72" s="46">
        <f t="shared" si="8"/>
        <v>30.745167122262103</v>
      </c>
      <c r="M72" s="46">
        <f t="shared" si="8"/>
        <v>2.7099343447727335</v>
      </c>
      <c r="N72" s="46">
        <f t="shared" si="8"/>
        <v>-9.3241555689533868</v>
      </c>
      <c r="O72" s="46">
        <f t="shared" si="8"/>
        <v>-8.3955817011032963</v>
      </c>
      <c r="P72" s="46">
        <f t="shared" si="8"/>
        <v>-54.265643647781594</v>
      </c>
      <c r="Q72" s="46">
        <f t="shared" si="8"/>
        <v>38.531484391016363</v>
      </c>
      <c r="R72" s="46">
        <f t="shared" si="8"/>
        <v>35.271051016259946</v>
      </c>
      <c r="S72" s="46">
        <f t="shared" si="8"/>
        <v>6.2137904726592694</v>
      </c>
      <c r="T72" s="46">
        <f t="shared" si="8"/>
        <v>10.950153028460804</v>
      </c>
      <c r="U72" s="46">
        <f t="shared" si="8"/>
        <v>51.756923568659545</v>
      </c>
      <c r="V72" s="46">
        <f t="shared" si="8"/>
        <v>-27.274592959184346</v>
      </c>
      <c r="W72" s="46">
        <f t="shared" si="8"/>
        <v>-9.3415263672749091</v>
      </c>
      <c r="X72" s="46">
        <f t="shared" si="8"/>
        <v>43.554429807141162</v>
      </c>
      <c r="Y72" s="46">
        <f t="shared" si="8"/>
        <v>23.487547036914108</v>
      </c>
      <c r="Z72" s="46">
        <f t="shared" si="8"/>
        <v>6.7548566697060579</v>
      </c>
      <c r="AA72" s="46">
        <f t="shared" si="8"/>
        <v>-25.367065688553609</v>
      </c>
      <c r="AB72" s="46">
        <f t="shared" si="8"/>
        <v>27.515792100642969</v>
      </c>
      <c r="AC72" s="46">
        <f t="shared" si="8"/>
        <v>5.7028842418181966</v>
      </c>
      <c r="AD72" s="46">
        <f t="shared" si="10"/>
        <v>6.3431936959517827</v>
      </c>
    </row>
    <row r="73" spans="1:30">
      <c r="A73" s="3">
        <v>840734</v>
      </c>
      <c r="B73" s="92" t="s">
        <v>23</v>
      </c>
      <c r="C73" s="46">
        <f t="shared" si="9"/>
        <v>-0.43027520519142115</v>
      </c>
      <c r="D73" s="46">
        <f t="shared" si="8"/>
        <v>17.441528131907091</v>
      </c>
      <c r="E73" s="46">
        <f t="shared" si="8"/>
        <v>19.21590357262582</v>
      </c>
      <c r="F73" s="46">
        <f t="shared" si="8"/>
        <v>24.682903492817118</v>
      </c>
      <c r="G73" s="46">
        <f t="shared" si="8"/>
        <v>18.619811764754985</v>
      </c>
      <c r="H73" s="46">
        <f t="shared" si="8"/>
        <v>-2.5753904022950422</v>
      </c>
      <c r="I73" s="46">
        <f t="shared" si="8"/>
        <v>-5.9920706494111897</v>
      </c>
      <c r="J73" s="46">
        <f t="shared" si="8"/>
        <v>-9.2213604335779138</v>
      </c>
      <c r="K73" s="46">
        <f t="shared" si="8"/>
        <v>-7.2682637186164101</v>
      </c>
      <c r="L73" s="46">
        <f t="shared" si="8"/>
        <v>-0.7918090435836973</v>
      </c>
      <c r="M73" s="46">
        <f t="shared" si="8"/>
        <v>13.280923629308063</v>
      </c>
      <c r="N73" s="46">
        <f t="shared" si="8"/>
        <v>12.945548571132932</v>
      </c>
      <c r="O73" s="46">
        <f t="shared" si="8"/>
        <v>-10.658939880584555</v>
      </c>
      <c r="P73" s="46">
        <f t="shared" si="8"/>
        <v>-41.628958507198988</v>
      </c>
      <c r="Q73" s="46">
        <f t="shared" si="8"/>
        <v>46.704599539950692</v>
      </c>
      <c r="R73" s="46">
        <f t="shared" si="8"/>
        <v>-4.2659813147008663</v>
      </c>
      <c r="S73" s="46">
        <f t="shared" si="8"/>
        <v>17.32652430272374</v>
      </c>
      <c r="T73" s="46">
        <f t="shared" si="8"/>
        <v>-2.7070451229419916</v>
      </c>
      <c r="U73" s="46">
        <f t="shared" si="8"/>
        <v>-12.774807679166528</v>
      </c>
      <c r="V73" s="46">
        <f t="shared" si="8"/>
        <v>2.1366531717901864</v>
      </c>
      <c r="W73" s="46">
        <f t="shared" si="8"/>
        <v>25.827729816753589</v>
      </c>
      <c r="X73" s="46">
        <f t="shared" si="8"/>
        <v>7.7638936690610336</v>
      </c>
      <c r="Y73" s="46">
        <f t="shared" si="8"/>
        <v>-2.2069212772911584</v>
      </c>
      <c r="Z73" s="46">
        <f t="shared" si="8"/>
        <v>1.6480209017236973</v>
      </c>
      <c r="AA73" s="46">
        <f t="shared" si="8"/>
        <v>-15.504039146482611</v>
      </c>
      <c r="AB73" s="46">
        <f t="shared" si="8"/>
        <v>-6.4478812121262621</v>
      </c>
      <c r="AC73" s="46">
        <f t="shared" si="8"/>
        <v>14.66013689779453</v>
      </c>
      <c r="AD73" s="46">
        <f t="shared" si="10"/>
        <v>2.1937753584445545</v>
      </c>
    </row>
    <row r="74" spans="1:30">
      <c r="A74" s="3">
        <v>853690</v>
      </c>
      <c r="B74" s="92" t="s">
        <v>23</v>
      </c>
      <c r="C74" s="46">
        <f t="shared" si="9"/>
        <v>5.5942476468820104</v>
      </c>
      <c r="D74" s="46">
        <f t="shared" si="8"/>
        <v>11.577307090369217</v>
      </c>
      <c r="E74" s="46">
        <f t="shared" si="8"/>
        <v>16.165689287919619</v>
      </c>
      <c r="F74" s="46">
        <f t="shared" si="8"/>
        <v>25.345541356441686</v>
      </c>
      <c r="G74" s="46">
        <f t="shared" si="8"/>
        <v>19.683398223747247</v>
      </c>
      <c r="H74" s="46">
        <f t="shared" si="8"/>
        <v>-14.588738577172506</v>
      </c>
      <c r="I74" s="46">
        <f t="shared" si="8"/>
        <v>-13.043224483532896</v>
      </c>
      <c r="J74" s="46">
        <f t="shared" si="8"/>
        <v>1.4904957750052006</v>
      </c>
      <c r="K74" s="46">
        <f t="shared" si="8"/>
        <v>18.08497588262334</v>
      </c>
      <c r="L74" s="46">
        <f t="shared" si="8"/>
        <v>11.428928592249065</v>
      </c>
      <c r="M74" s="46">
        <f t="shared" si="8"/>
        <v>14.297779465754942</v>
      </c>
      <c r="N74" s="46">
        <f t="shared" si="8"/>
        <v>5.3586868733057855</v>
      </c>
      <c r="O74" s="46">
        <f t="shared" si="8"/>
        <v>-2.8029553861629921</v>
      </c>
      <c r="P74" s="46">
        <f t="shared" si="8"/>
        <v>-19.205909789890612</v>
      </c>
      <c r="Q74" s="46">
        <f t="shared" si="8"/>
        <v>22.494424430112915</v>
      </c>
      <c r="R74" s="46">
        <f t="shared" si="8"/>
        <v>7.5762465050690935</v>
      </c>
      <c r="S74" s="46">
        <f t="shared" si="8"/>
        <v>12.208543162051313</v>
      </c>
      <c r="T74" s="46">
        <f t="shared" si="8"/>
        <v>7.6777169148724056</v>
      </c>
      <c r="U74" s="46">
        <f t="shared" si="8"/>
        <v>11.370128307464995</v>
      </c>
      <c r="V74" s="46">
        <f t="shared" si="8"/>
        <v>0.81954006384098932</v>
      </c>
      <c r="W74" s="46">
        <f t="shared" si="8"/>
        <v>-4.1791250263755302</v>
      </c>
      <c r="X74" s="46">
        <f t="shared" si="8"/>
        <v>0.51909107654424247</v>
      </c>
      <c r="Y74" s="46">
        <f t="shared" si="8"/>
        <v>5.5480895683076596</v>
      </c>
      <c r="Z74" s="46">
        <f t="shared" si="8"/>
        <v>-5.19824713655197</v>
      </c>
      <c r="AA74" s="46">
        <f t="shared" si="8"/>
        <v>-16.405618636374925</v>
      </c>
      <c r="AB74" s="46">
        <f t="shared" si="8"/>
        <v>22.02152170253413</v>
      </c>
      <c r="AC74" s="46">
        <f t="shared" si="8"/>
        <v>19.818517285439128</v>
      </c>
      <c r="AD74" s="46">
        <f t="shared" si="10"/>
        <v>5.1272191657752586</v>
      </c>
    </row>
    <row r="75" spans="1:30">
      <c r="A75" s="3">
        <v>840991</v>
      </c>
      <c r="B75" s="92" t="s">
        <v>23</v>
      </c>
      <c r="C75" s="46">
        <f t="shared" si="9"/>
        <v>16.304140253282398</v>
      </c>
      <c r="D75" s="46">
        <f t="shared" si="8"/>
        <v>19.354721990385841</v>
      </c>
      <c r="E75" s="46">
        <f t="shared" si="8"/>
        <v>5.3880803196673952</v>
      </c>
      <c r="F75" s="46">
        <f t="shared" si="8"/>
        <v>6.4410970234891778</v>
      </c>
      <c r="G75" s="46">
        <f t="shared" si="8"/>
        <v>1.0165742429006883</v>
      </c>
      <c r="H75" s="46">
        <f t="shared" si="8"/>
        <v>-14.810927564680227</v>
      </c>
      <c r="I75" s="46">
        <f t="shared" si="8"/>
        <v>12.618272006643409</v>
      </c>
      <c r="J75" s="46">
        <f t="shared" si="8"/>
        <v>-5.92507904155174</v>
      </c>
      <c r="K75" s="46">
        <f t="shared" si="8"/>
        <v>-2.3451911917740347</v>
      </c>
      <c r="L75" s="46">
        <f t="shared" si="8"/>
        <v>12.702085316659662</v>
      </c>
      <c r="M75" s="46">
        <f t="shared" si="8"/>
        <v>-9.1139849421067396</v>
      </c>
      <c r="N75" s="46">
        <f t="shared" si="8"/>
        <v>8.2079940990860507</v>
      </c>
      <c r="O75" s="46">
        <f t="shared" si="8"/>
        <v>-12.584493130452586</v>
      </c>
      <c r="P75" s="46">
        <f t="shared" si="8"/>
        <v>-11.531170652138925</v>
      </c>
      <c r="Q75" s="46">
        <f t="shared" si="8"/>
        <v>31.402892620132974</v>
      </c>
      <c r="R75" s="46">
        <f t="shared" si="8"/>
        <v>6.0207099713312431</v>
      </c>
      <c r="S75" s="46">
        <f t="shared" si="8"/>
        <v>6.8558117764177808</v>
      </c>
      <c r="T75" s="46">
        <f t="shared" si="8"/>
        <v>-6.1524731128544659</v>
      </c>
      <c r="U75" s="46">
        <f t="shared" si="8"/>
        <v>11.530985926025949</v>
      </c>
      <c r="V75" s="46">
        <f t="shared" si="8"/>
        <v>4.4299033471403959E-2</v>
      </c>
      <c r="W75" s="46">
        <f t="shared" si="8"/>
        <v>3.5578282329295376</v>
      </c>
      <c r="X75" s="46">
        <f t="shared" si="8"/>
        <v>2.7888133644189423</v>
      </c>
      <c r="Y75" s="46">
        <f t="shared" si="8"/>
        <v>-0.79413541252517916</v>
      </c>
      <c r="Z75" s="46">
        <f t="shared" si="8"/>
        <v>-1.3717948573615075</v>
      </c>
      <c r="AA75" s="46">
        <f t="shared" si="8"/>
        <v>-22.174676742334995</v>
      </c>
      <c r="AB75" s="46">
        <f t="shared" si="8"/>
        <v>-6.4681749922627034</v>
      </c>
      <c r="AC75" s="46">
        <f t="shared" si="8"/>
        <v>11.116333838942481</v>
      </c>
      <c r="AD75" s="46">
        <f t="shared" si="10"/>
        <v>1.6021874331938193</v>
      </c>
    </row>
    <row r="76" spans="1:30">
      <c r="A76" s="3">
        <v>870850</v>
      </c>
      <c r="B76" s="92" t="s">
        <v>23</v>
      </c>
      <c r="C76" s="46">
        <f t="shared" si="9"/>
        <v>10.091661174513831</v>
      </c>
      <c r="D76" s="46">
        <f t="shared" si="8"/>
        <v>56.496001923594292</v>
      </c>
      <c r="E76" s="46">
        <f t="shared" si="8"/>
        <v>-16.388021286067399</v>
      </c>
      <c r="F76" s="46">
        <f t="shared" si="8"/>
        <v>-3.1725261603797605</v>
      </c>
      <c r="G76" s="46">
        <f t="shared" si="8"/>
        <v>38.088130119198183</v>
      </c>
      <c r="H76" s="46">
        <f t="shared" si="8"/>
        <v>-25.564837626418722</v>
      </c>
      <c r="I76" s="46">
        <f t="shared" si="8"/>
        <v>-8.3538286174373582</v>
      </c>
      <c r="J76" s="46">
        <f t="shared" si="8"/>
        <v>-10.396831035002833</v>
      </c>
      <c r="K76" s="46">
        <f t="shared" si="8"/>
        <v>13.746072618685858</v>
      </c>
      <c r="L76" s="46">
        <f t="shared" si="8"/>
        <v>13.759641204100134</v>
      </c>
      <c r="M76" s="46">
        <f t="shared" si="8"/>
        <v>6.6587602977709111</v>
      </c>
      <c r="N76" s="46">
        <f t="shared" si="8"/>
        <v>54.474567542051545</v>
      </c>
      <c r="O76" s="46">
        <f t="shared" si="8"/>
        <v>-14.078779428380159</v>
      </c>
      <c r="P76" s="46">
        <f t="shared" si="8"/>
        <v>-26.664737424143553</v>
      </c>
      <c r="Q76" s="46">
        <f t="shared" si="8"/>
        <v>41.888529158440519</v>
      </c>
      <c r="R76" s="46">
        <f t="shared" si="8"/>
        <v>13.888151041182255</v>
      </c>
      <c r="S76" s="46">
        <f t="shared" si="8"/>
        <v>6.8299524535780449</v>
      </c>
      <c r="T76" s="46">
        <f t="shared" si="8"/>
        <v>-3.1873448820069967</v>
      </c>
      <c r="U76" s="46">
        <f t="shared" si="8"/>
        <v>13.640233313690644</v>
      </c>
      <c r="V76" s="46">
        <f t="shared" si="8"/>
        <v>1.0541741576605972</v>
      </c>
      <c r="W76" s="46">
        <f t="shared" si="8"/>
        <v>-3.6525357655115158</v>
      </c>
      <c r="X76" s="46">
        <f t="shared" si="8"/>
        <v>17.562552107291964</v>
      </c>
      <c r="Y76" s="46">
        <f t="shared" si="8"/>
        <v>10.014863291930638</v>
      </c>
      <c r="Z76" s="46">
        <f t="shared" si="8"/>
        <v>-1.9542518502382364</v>
      </c>
      <c r="AA76" s="46">
        <f t="shared" si="8"/>
        <v>-24.605320643511334</v>
      </c>
      <c r="AB76" s="46">
        <f t="shared" si="8"/>
        <v>14.869805539525657</v>
      </c>
      <c r="AC76" s="46">
        <f t="shared" si="8"/>
        <v>22.576808089146283</v>
      </c>
      <c r="AD76" s="46">
        <f t="shared" si="10"/>
        <v>5.0161455508316095</v>
      </c>
    </row>
    <row r="77" spans="1:30">
      <c r="A77" s="3">
        <v>870830</v>
      </c>
      <c r="B77" s="92" t="s">
        <v>23</v>
      </c>
      <c r="C77" s="46" t="str">
        <f t="shared" si="9"/>
        <v>--</v>
      </c>
      <c r="D77" s="46" t="str">
        <f t="shared" si="8"/>
        <v>--</v>
      </c>
      <c r="E77" s="46" t="str">
        <f t="shared" si="8"/>
        <v>--</v>
      </c>
      <c r="F77" s="46" t="str">
        <f t="shared" si="8"/>
        <v>--</v>
      </c>
      <c r="G77" s="46" t="str">
        <f t="shared" si="8"/>
        <v>--</v>
      </c>
      <c r="H77" s="46" t="str">
        <f t="shared" si="8"/>
        <v>--</v>
      </c>
      <c r="I77" s="46" t="str">
        <f t="shared" si="8"/>
        <v>--</v>
      </c>
      <c r="J77" s="46" t="str">
        <f t="shared" si="8"/>
        <v>--</v>
      </c>
      <c r="K77" s="46" t="str">
        <f t="shared" si="8"/>
        <v>--</v>
      </c>
      <c r="L77" s="46" t="str">
        <f t="shared" si="8"/>
        <v>--</v>
      </c>
      <c r="M77" s="46" t="str">
        <f t="shared" si="8"/>
        <v>--</v>
      </c>
      <c r="N77" s="46" t="str">
        <f t="shared" si="8"/>
        <v>--</v>
      </c>
      <c r="O77" s="46">
        <f t="shared" si="8"/>
        <v>-9.718360878645754</v>
      </c>
      <c r="P77" s="46">
        <f t="shared" si="8"/>
        <v>-11.079299707915311</v>
      </c>
      <c r="Q77" s="46">
        <f t="shared" si="8"/>
        <v>27.518309077935911</v>
      </c>
      <c r="R77" s="46">
        <f t="shared" si="8"/>
        <v>12.049609745136692</v>
      </c>
      <c r="S77" s="46">
        <f t="shared" si="8"/>
        <v>15.373374535505107</v>
      </c>
      <c r="T77" s="46">
        <f t="shared" si="8"/>
        <v>3.7989218460808161E-2</v>
      </c>
      <c r="U77" s="46">
        <f t="shared" si="8"/>
        <v>5.0517359920875435</v>
      </c>
      <c r="V77" s="46">
        <f t="shared" si="8"/>
        <v>5.4314053729796399</v>
      </c>
      <c r="W77" s="46">
        <f t="shared" si="8"/>
        <v>1.9128161857387767</v>
      </c>
      <c r="X77" s="46">
        <f t="shared" si="8"/>
        <v>1.0106734563506592</v>
      </c>
      <c r="Y77" s="46">
        <f t="shared" si="8"/>
        <v>2.4713222932795986</v>
      </c>
      <c r="Z77" s="46">
        <f t="shared" si="8"/>
        <v>-7.9468621497710785</v>
      </c>
      <c r="AA77" s="46">
        <f t="shared" si="8"/>
        <v>-24.229871910333799</v>
      </c>
      <c r="AB77" s="46">
        <f t="shared" si="8"/>
        <v>4.2957129597717767</v>
      </c>
      <c r="AC77" s="46">
        <f t="shared" si="8"/>
        <v>10.818164196102842</v>
      </c>
      <c r="AD77" s="46" t="str">
        <f t="shared" si="10"/>
        <v>--</v>
      </c>
    </row>
    <row r="78" spans="1:30">
      <c r="A78" s="3">
        <v>870880</v>
      </c>
      <c r="B78" s="92" t="s">
        <v>23</v>
      </c>
      <c r="C78" s="46">
        <f t="shared" si="9"/>
        <v>-1.4015395556506292</v>
      </c>
      <c r="D78" s="46">
        <f t="shared" si="8"/>
        <v>20.961134634336858</v>
      </c>
      <c r="E78" s="46">
        <f t="shared" si="8"/>
        <v>0.19304711490677562</v>
      </c>
      <c r="F78" s="46">
        <f t="shared" si="8"/>
        <v>-0.56126322255434502</v>
      </c>
      <c r="G78" s="46">
        <f t="shared" si="8"/>
        <v>18.205439928177299</v>
      </c>
      <c r="H78" s="46">
        <f t="shared" si="8"/>
        <v>6.6664134327036635</v>
      </c>
      <c r="I78" s="46">
        <f t="shared" si="8"/>
        <v>3.845146538120531</v>
      </c>
      <c r="J78" s="46">
        <f t="shared" si="8"/>
        <v>1.7650240344443802</v>
      </c>
      <c r="K78" s="46">
        <f t="shared" si="8"/>
        <v>6.2570343809656066</v>
      </c>
      <c r="L78" s="46">
        <f t="shared" si="8"/>
        <v>2.7685738484490798</v>
      </c>
      <c r="M78" s="46">
        <f t="shared" si="8"/>
        <v>-2.5635003319943337</v>
      </c>
      <c r="N78" s="46">
        <f t="shared" si="8"/>
        <v>182.06331676096886</v>
      </c>
      <c r="O78" s="46">
        <f t="shared" si="8"/>
        <v>9.6707578636008122</v>
      </c>
      <c r="P78" s="46">
        <f t="shared" si="8"/>
        <v>-22.589342414492918</v>
      </c>
      <c r="Q78" s="46">
        <f t="shared" si="8"/>
        <v>47.01958900984485</v>
      </c>
      <c r="R78" s="46">
        <f t="shared" si="8"/>
        <v>27.284320007269329</v>
      </c>
      <c r="S78" s="46">
        <f t="shared" si="8"/>
        <v>11.651530166735597</v>
      </c>
      <c r="T78" s="46">
        <f t="shared" si="8"/>
        <v>3.4624288144426316</v>
      </c>
      <c r="U78" s="46">
        <f t="shared" si="8"/>
        <v>1.6742254907979657</v>
      </c>
      <c r="V78" s="46">
        <f t="shared" si="8"/>
        <v>1.7095216055680993</v>
      </c>
      <c r="W78" s="46">
        <f t="shared" si="8"/>
        <v>-6.976144973501178</v>
      </c>
      <c r="X78" s="46">
        <f t="shared" si="8"/>
        <v>-1.8876932834271116</v>
      </c>
      <c r="Y78" s="46">
        <f t="shared" si="8"/>
        <v>1.2038209220845744</v>
      </c>
      <c r="Z78" s="46">
        <f t="shared" si="8"/>
        <v>-1.6191184574651629</v>
      </c>
      <c r="AA78" s="46">
        <f t="shared" si="8"/>
        <v>-19.574720202009317</v>
      </c>
      <c r="AB78" s="46">
        <f t="shared" si="8"/>
        <v>8.5578627420917144</v>
      </c>
      <c r="AC78" s="46">
        <f t="shared" si="8"/>
        <v>17.691574917991474</v>
      </c>
      <c r="AD78" s="46">
        <f t="shared" si="10"/>
        <v>7.9064877636954662</v>
      </c>
    </row>
    <row r="79" spans="1:30">
      <c r="A79" s="3">
        <v>840999</v>
      </c>
      <c r="B79" s="92" t="s">
        <v>23</v>
      </c>
      <c r="C79" s="46">
        <f t="shared" si="9"/>
        <v>0.28844867174160527</v>
      </c>
      <c r="D79" s="46">
        <f t="shared" si="8"/>
        <v>-8.0456754335153278</v>
      </c>
      <c r="E79" s="46">
        <f t="shared" si="8"/>
        <v>-12.355534340833714</v>
      </c>
      <c r="F79" s="46">
        <f t="shared" si="8"/>
        <v>2.4282268864600098</v>
      </c>
      <c r="G79" s="46">
        <f t="shared" si="8"/>
        <v>8.2936894745465821</v>
      </c>
      <c r="H79" s="46">
        <f t="shared" si="8"/>
        <v>-9.4967965275292414</v>
      </c>
      <c r="I79" s="46">
        <f t="shared" si="8"/>
        <v>5.2071825360456643</v>
      </c>
      <c r="J79" s="46">
        <f t="shared" si="8"/>
        <v>1.3144715527183592</v>
      </c>
      <c r="K79" s="46">
        <f t="shared" si="8"/>
        <v>6.6923450340563306</v>
      </c>
      <c r="L79" s="46">
        <f t="shared" si="8"/>
        <v>10.099065971916502</v>
      </c>
      <c r="M79" s="46">
        <f t="shared" si="8"/>
        <v>11.620510755599895</v>
      </c>
      <c r="N79" s="46">
        <f t="shared" ref="D79:AC89" si="11">IF(M18=0,"--",(N18/M18)*100-100)</f>
        <v>8.8679255176228509</v>
      </c>
      <c r="O79" s="46">
        <f t="shared" si="11"/>
        <v>17.34435150493718</v>
      </c>
      <c r="P79" s="46">
        <f t="shared" si="11"/>
        <v>-28.399721597969148</v>
      </c>
      <c r="Q79" s="46">
        <f t="shared" si="11"/>
        <v>41.834708036083811</v>
      </c>
      <c r="R79" s="46">
        <f t="shared" si="11"/>
        <v>16.01584020672415</v>
      </c>
      <c r="S79" s="46">
        <f t="shared" si="11"/>
        <v>-8.6847927877481368</v>
      </c>
      <c r="T79" s="46">
        <f t="shared" si="11"/>
        <v>-3.9892998756904916</v>
      </c>
      <c r="U79" s="46">
        <f t="shared" si="11"/>
        <v>6.6288017663921721</v>
      </c>
      <c r="V79" s="46">
        <f t="shared" si="11"/>
        <v>-5.7872041930525597</v>
      </c>
      <c r="W79" s="46">
        <f t="shared" si="11"/>
        <v>-5.5134608703556722</v>
      </c>
      <c r="X79" s="46">
        <f t="shared" si="11"/>
        <v>6.29491639189132</v>
      </c>
      <c r="Y79" s="46">
        <f t="shared" si="11"/>
        <v>3.5282150587110124</v>
      </c>
      <c r="Z79" s="46">
        <f t="shared" si="11"/>
        <v>-11.348221815018391</v>
      </c>
      <c r="AA79" s="46">
        <f t="shared" si="11"/>
        <v>-13.609058725294801</v>
      </c>
      <c r="AB79" s="46">
        <f t="shared" si="11"/>
        <v>20.603063448671861</v>
      </c>
      <c r="AC79" s="46">
        <f t="shared" si="11"/>
        <v>7.8722360086848369</v>
      </c>
      <c r="AD79" s="46">
        <f t="shared" si="10"/>
        <v>1.5947944218871299</v>
      </c>
    </row>
    <row r="80" spans="1:30">
      <c r="A80" s="3">
        <v>842139</v>
      </c>
      <c r="B80" s="92" t="s">
        <v>23</v>
      </c>
      <c r="C80" s="46">
        <f t="shared" si="9"/>
        <v>3.5822057726648211</v>
      </c>
      <c r="D80" s="46">
        <f t="shared" si="11"/>
        <v>31.254043311094932</v>
      </c>
      <c r="E80" s="46">
        <f t="shared" si="11"/>
        <v>-13.412661053854777</v>
      </c>
      <c r="F80" s="46">
        <f t="shared" si="11"/>
        <v>6.7347714296784602</v>
      </c>
      <c r="G80" s="46">
        <f t="shared" si="11"/>
        <v>16.996109762291837</v>
      </c>
      <c r="H80" s="46">
        <f t="shared" si="11"/>
        <v>19.906808190463337</v>
      </c>
      <c r="I80" s="46">
        <f t="shared" si="11"/>
        <v>-20.671745370766146</v>
      </c>
      <c r="J80" s="46">
        <f t="shared" si="11"/>
        <v>-3.128291372356216</v>
      </c>
      <c r="K80" s="46">
        <f t="shared" si="11"/>
        <v>4.9224623161591978</v>
      </c>
      <c r="L80" s="46">
        <f t="shared" si="11"/>
        <v>-0.88451452686211951</v>
      </c>
      <c r="M80" s="46">
        <f t="shared" si="11"/>
        <v>22.237063788912565</v>
      </c>
      <c r="N80" s="46">
        <f t="shared" si="11"/>
        <v>26.637047356252452</v>
      </c>
      <c r="O80" s="46">
        <f t="shared" si="11"/>
        <v>8.0707114618696352</v>
      </c>
      <c r="P80" s="46">
        <f t="shared" si="11"/>
        <v>-23.205730738566928</v>
      </c>
      <c r="Q80" s="46">
        <f t="shared" si="11"/>
        <v>17.410038401519998</v>
      </c>
      <c r="R80" s="46">
        <f t="shared" si="11"/>
        <v>20.224851883499497</v>
      </c>
      <c r="S80" s="46">
        <f t="shared" si="11"/>
        <v>6.9967496251874621</v>
      </c>
      <c r="T80" s="46">
        <f t="shared" si="11"/>
        <v>15.766328675695291</v>
      </c>
      <c r="U80" s="46">
        <f t="shared" si="11"/>
        <v>15.297241319133164</v>
      </c>
      <c r="V80" s="46">
        <f t="shared" si="11"/>
        <v>1.44580803844228</v>
      </c>
      <c r="W80" s="46">
        <f t="shared" si="11"/>
        <v>-12.068599498244268</v>
      </c>
      <c r="X80" s="46">
        <f t="shared" si="11"/>
        <v>15.113690236713566</v>
      </c>
      <c r="Y80" s="46">
        <f t="shared" si="11"/>
        <v>23.733505285446469</v>
      </c>
      <c r="Z80" s="46">
        <f t="shared" si="11"/>
        <v>1.491598072205008</v>
      </c>
      <c r="AA80" s="46">
        <f t="shared" si="11"/>
        <v>-10.43565422717954</v>
      </c>
      <c r="AB80" s="46">
        <f t="shared" si="11"/>
        <v>7.5567082103160885</v>
      </c>
      <c r="AC80" s="46">
        <f t="shared" si="11"/>
        <v>-32.29239558983501</v>
      </c>
      <c r="AD80" s="46">
        <f t="shared" si="10"/>
        <v>4.0853809623395421</v>
      </c>
    </row>
    <row r="81" spans="1:30">
      <c r="A81" s="3">
        <v>854430</v>
      </c>
      <c r="B81" s="92" t="s">
        <v>23</v>
      </c>
      <c r="C81" s="46">
        <f t="shared" si="9"/>
        <v>11.719305528505714</v>
      </c>
      <c r="D81" s="46">
        <f t="shared" si="11"/>
        <v>12.591094268511881</v>
      </c>
      <c r="E81" s="46">
        <f t="shared" si="11"/>
        <v>-0.8179282921617812</v>
      </c>
      <c r="F81" s="46">
        <f t="shared" si="11"/>
        <v>-13.635907374919753</v>
      </c>
      <c r="G81" s="46">
        <f t="shared" si="11"/>
        <v>-1.5869209139018636</v>
      </c>
      <c r="H81" s="46">
        <f t="shared" si="11"/>
        <v>-16.197317397002777</v>
      </c>
      <c r="I81" s="46">
        <f t="shared" si="11"/>
        <v>11.900746779762343</v>
      </c>
      <c r="J81" s="46">
        <f t="shared" si="11"/>
        <v>-10.248952628528968</v>
      </c>
      <c r="K81" s="46">
        <f t="shared" si="11"/>
        <v>8.6968364686975406</v>
      </c>
      <c r="L81" s="46">
        <f t="shared" si="11"/>
        <v>6.5422029544575366</v>
      </c>
      <c r="M81" s="46">
        <f t="shared" si="11"/>
        <v>3.9906123045042818</v>
      </c>
      <c r="N81" s="46">
        <f t="shared" si="11"/>
        <v>1.4301447400581822</v>
      </c>
      <c r="O81" s="46">
        <f t="shared" si="11"/>
        <v>-18.425028609582171</v>
      </c>
      <c r="P81" s="46">
        <f t="shared" si="11"/>
        <v>-19.722963407601299</v>
      </c>
      <c r="Q81" s="46">
        <f t="shared" si="11"/>
        <v>33.116771000058975</v>
      </c>
      <c r="R81" s="46">
        <f t="shared" si="11"/>
        <v>19.94008139427153</v>
      </c>
      <c r="S81" s="46">
        <f t="shared" si="11"/>
        <v>3.3226856341284474</v>
      </c>
      <c r="T81" s="46">
        <f t="shared" si="11"/>
        <v>-0.88390473109602397</v>
      </c>
      <c r="U81" s="46">
        <f t="shared" si="11"/>
        <v>2.2901566477330846</v>
      </c>
      <c r="V81" s="46">
        <f t="shared" si="11"/>
        <v>-2.1097974393628078</v>
      </c>
      <c r="W81" s="46">
        <f t="shared" si="11"/>
        <v>1.9138959459293403</v>
      </c>
      <c r="X81" s="46">
        <f t="shared" si="11"/>
        <v>5.9461571929440424</v>
      </c>
      <c r="Y81" s="46">
        <f t="shared" si="11"/>
        <v>8.1128467344186106</v>
      </c>
      <c r="Z81" s="46">
        <f t="shared" si="11"/>
        <v>0.65357066989955115</v>
      </c>
      <c r="AA81" s="46">
        <f t="shared" si="11"/>
        <v>-25.631329558948863</v>
      </c>
      <c r="AB81" s="46">
        <f t="shared" si="11"/>
        <v>12.552343266860632</v>
      </c>
      <c r="AC81" s="46">
        <f t="shared" si="11"/>
        <v>23.921444336217064</v>
      </c>
      <c r="AD81" s="46">
        <f t="shared" si="10"/>
        <v>1.2716108991485982</v>
      </c>
    </row>
    <row r="82" spans="1:30">
      <c r="A82" s="3">
        <v>841391</v>
      </c>
      <c r="B82" s="92" t="s">
        <v>23</v>
      </c>
      <c r="C82" s="46">
        <f t="shared" si="9"/>
        <v>9.8410394660067197</v>
      </c>
      <c r="D82" s="46">
        <f t="shared" si="11"/>
        <v>23.012546593211638</v>
      </c>
      <c r="E82" s="46">
        <f t="shared" si="11"/>
        <v>-5.4294878215549716</v>
      </c>
      <c r="F82" s="46">
        <f t="shared" si="11"/>
        <v>-3.2258971632263922</v>
      </c>
      <c r="G82" s="46">
        <f t="shared" si="11"/>
        <v>11.397855022437724</v>
      </c>
      <c r="H82" s="46">
        <f t="shared" si="11"/>
        <v>6.1503157446575187</v>
      </c>
      <c r="I82" s="46">
        <f t="shared" si="11"/>
        <v>-6.4907091322738211</v>
      </c>
      <c r="J82" s="46">
        <f t="shared" si="11"/>
        <v>3.7907617181880369</v>
      </c>
      <c r="K82" s="46">
        <f t="shared" si="11"/>
        <v>-3.6490646590920761</v>
      </c>
      <c r="L82" s="46">
        <f t="shared" si="11"/>
        <v>17.37510271547913</v>
      </c>
      <c r="M82" s="46">
        <f t="shared" si="11"/>
        <v>22.06989930248568</v>
      </c>
      <c r="N82" s="46">
        <f t="shared" si="11"/>
        <v>14.126574225059471</v>
      </c>
      <c r="O82" s="46">
        <f t="shared" si="11"/>
        <v>13.352158876816972</v>
      </c>
      <c r="P82" s="46">
        <f t="shared" si="11"/>
        <v>-17.720733660838434</v>
      </c>
      <c r="Q82" s="46">
        <f t="shared" si="11"/>
        <v>24.773660144671638</v>
      </c>
      <c r="R82" s="46">
        <f t="shared" si="11"/>
        <v>24.105768956537688</v>
      </c>
      <c r="S82" s="46">
        <f t="shared" si="11"/>
        <v>7.0359299033269309</v>
      </c>
      <c r="T82" s="46">
        <f t="shared" si="11"/>
        <v>-5.6685899712576315E-2</v>
      </c>
      <c r="U82" s="46">
        <f t="shared" si="11"/>
        <v>1.4219442847408033</v>
      </c>
      <c r="V82" s="46">
        <f t="shared" si="11"/>
        <v>-12.060209565130478</v>
      </c>
      <c r="W82" s="46">
        <f t="shared" si="11"/>
        <v>-14.426726789324803</v>
      </c>
      <c r="X82" s="46">
        <f t="shared" si="11"/>
        <v>8.7341301254346035</v>
      </c>
      <c r="Y82" s="46">
        <f t="shared" si="11"/>
        <v>7.795196477746785</v>
      </c>
      <c r="Z82" s="46">
        <f t="shared" si="11"/>
        <v>-3.5873293085047209</v>
      </c>
      <c r="AA82" s="46">
        <f t="shared" si="11"/>
        <v>-12.08956553389342</v>
      </c>
      <c r="AB82" s="46">
        <f t="shared" si="11"/>
        <v>5.0116671433067808</v>
      </c>
      <c r="AC82" s="46">
        <f t="shared" si="11"/>
        <v>7.671894075387911</v>
      </c>
      <c r="AD82" s="46">
        <f t="shared" si="10"/>
        <v>3.9537241577702247</v>
      </c>
    </row>
    <row r="83" spans="1:30">
      <c r="A83" s="3">
        <v>850760</v>
      </c>
      <c r="B83" s="92" t="s">
        <v>23</v>
      </c>
      <c r="C83" s="46" t="str">
        <f t="shared" si="9"/>
        <v>--</v>
      </c>
      <c r="D83" s="46" t="str">
        <f t="shared" si="11"/>
        <v>--</v>
      </c>
      <c r="E83" s="46" t="str">
        <f t="shared" si="11"/>
        <v>--</v>
      </c>
      <c r="F83" s="46" t="str">
        <f t="shared" si="11"/>
        <v>--</v>
      </c>
      <c r="G83" s="46" t="str">
        <f t="shared" si="11"/>
        <v>--</v>
      </c>
      <c r="H83" s="46" t="str">
        <f t="shared" si="11"/>
        <v>--</v>
      </c>
      <c r="I83" s="46" t="str">
        <f t="shared" si="11"/>
        <v>--</v>
      </c>
      <c r="J83" s="46" t="str">
        <f t="shared" si="11"/>
        <v>--</v>
      </c>
      <c r="K83" s="46" t="str">
        <f t="shared" si="11"/>
        <v>--</v>
      </c>
      <c r="L83" s="46" t="str">
        <f t="shared" si="11"/>
        <v>--</v>
      </c>
      <c r="M83" s="46" t="str">
        <f t="shared" si="11"/>
        <v>--</v>
      </c>
      <c r="N83" s="46" t="str">
        <f t="shared" si="11"/>
        <v>--</v>
      </c>
      <c r="O83" s="46" t="str">
        <f t="shared" si="11"/>
        <v>--</v>
      </c>
      <c r="P83" s="46" t="str">
        <f t="shared" si="11"/>
        <v>--</v>
      </c>
      <c r="Q83" s="46" t="str">
        <f t="shared" si="11"/>
        <v>--</v>
      </c>
      <c r="R83" s="46" t="str">
        <f t="shared" si="11"/>
        <v>--</v>
      </c>
      <c r="S83" s="46" t="str">
        <f t="shared" si="11"/>
        <v>--</v>
      </c>
      <c r="T83" s="46">
        <f t="shared" si="11"/>
        <v>172.68316640148333</v>
      </c>
      <c r="U83" s="46">
        <f t="shared" si="11"/>
        <v>15.890866291890404</v>
      </c>
      <c r="V83" s="46">
        <f t="shared" si="11"/>
        <v>4.1239652034579848</v>
      </c>
      <c r="W83" s="46">
        <f t="shared" si="11"/>
        <v>39.971130869473825</v>
      </c>
      <c r="X83" s="46">
        <f t="shared" si="11"/>
        <v>15.860197785347239</v>
      </c>
      <c r="Y83" s="46">
        <f t="shared" si="11"/>
        <v>8.0154667887319135</v>
      </c>
      <c r="Z83" s="46">
        <f t="shared" si="11"/>
        <v>7.4462877459575054</v>
      </c>
      <c r="AA83" s="46">
        <f t="shared" si="11"/>
        <v>10.051727194353305</v>
      </c>
      <c r="AB83" s="46">
        <f t="shared" si="11"/>
        <v>-2.9561500542909727</v>
      </c>
      <c r="AC83" s="46">
        <f t="shared" si="11"/>
        <v>20.437076772434963</v>
      </c>
      <c r="AD83" s="46" t="str">
        <f t="shared" si="10"/>
        <v>--</v>
      </c>
    </row>
    <row r="84" spans="1:30">
      <c r="A84" s="3">
        <v>401120</v>
      </c>
      <c r="B84" s="92" t="s">
        <v>23</v>
      </c>
      <c r="C84" s="46">
        <f t="shared" si="9"/>
        <v>14.215092107811131</v>
      </c>
      <c r="D84" s="46">
        <f t="shared" si="11"/>
        <v>34.634435850491741</v>
      </c>
      <c r="E84" s="46">
        <f t="shared" si="11"/>
        <v>17.33262921311136</v>
      </c>
      <c r="F84" s="46">
        <f t="shared" si="11"/>
        <v>-5.7679723987627654</v>
      </c>
      <c r="G84" s="46">
        <f t="shared" si="11"/>
        <v>-5.9975283625713303</v>
      </c>
      <c r="H84" s="46">
        <f t="shared" si="11"/>
        <v>-7.7970263961192643</v>
      </c>
      <c r="I84" s="46">
        <f t="shared" si="11"/>
        <v>-4.7225880951068859</v>
      </c>
      <c r="J84" s="46">
        <f t="shared" si="11"/>
        <v>-3.8722292103504685</v>
      </c>
      <c r="K84" s="46">
        <f t="shared" si="11"/>
        <v>19.031886388112525</v>
      </c>
      <c r="L84" s="46">
        <f t="shared" si="11"/>
        <v>16.601046496419116</v>
      </c>
      <c r="M84" s="46">
        <f t="shared" si="11"/>
        <v>18.964716817084664</v>
      </c>
      <c r="N84" s="46">
        <f t="shared" si="11"/>
        <v>16.884696265811371</v>
      </c>
      <c r="O84" s="46">
        <f t="shared" si="11"/>
        <v>14.904484064300675</v>
      </c>
      <c r="P84" s="46">
        <f t="shared" si="11"/>
        <v>-12.631525234383943</v>
      </c>
      <c r="Q84" s="46">
        <f t="shared" si="11"/>
        <v>15.310129827489959</v>
      </c>
      <c r="R84" s="46">
        <f t="shared" si="11"/>
        <v>30.397483205094858</v>
      </c>
      <c r="S84" s="46">
        <f t="shared" si="11"/>
        <v>14.330222220705124</v>
      </c>
      <c r="T84" s="46">
        <f t="shared" si="11"/>
        <v>-8.3478871113557176</v>
      </c>
      <c r="U84" s="46">
        <f t="shared" si="11"/>
        <v>11.618501274470844</v>
      </c>
      <c r="V84" s="46">
        <f t="shared" si="11"/>
        <v>-9.931137253704108</v>
      </c>
      <c r="W84" s="46">
        <f t="shared" si="11"/>
        <v>-26.704634679975513</v>
      </c>
      <c r="X84" s="46">
        <f t="shared" si="11"/>
        <v>3.3078419833342281</v>
      </c>
      <c r="Y84" s="46">
        <f t="shared" si="11"/>
        <v>9.1592036353563202</v>
      </c>
      <c r="Z84" s="46">
        <f t="shared" si="11"/>
        <v>-6.5227689938704145</v>
      </c>
      <c r="AA84" s="46">
        <f t="shared" si="11"/>
        <v>-20.831112280281857</v>
      </c>
      <c r="AB84" s="46">
        <f t="shared" si="11"/>
        <v>23.365698560568489</v>
      </c>
      <c r="AC84" s="46">
        <f t="shared" si="11"/>
        <v>9.2550413788049468</v>
      </c>
      <c r="AD84" s="46">
        <f t="shared" si="10"/>
        <v>4.4837999547041534</v>
      </c>
    </row>
    <row r="85" spans="1:30">
      <c r="A85" s="3">
        <v>870894</v>
      </c>
      <c r="B85" s="92" t="s">
        <v>23</v>
      </c>
      <c r="C85" s="46">
        <f t="shared" si="9"/>
        <v>3.8144526502552196</v>
      </c>
      <c r="D85" s="46">
        <f t="shared" si="11"/>
        <v>39.070955717070547</v>
      </c>
      <c r="E85" s="46">
        <f t="shared" si="11"/>
        <v>-0.85851368490720859</v>
      </c>
      <c r="F85" s="46">
        <f t="shared" si="11"/>
        <v>14.211258634925073</v>
      </c>
      <c r="G85" s="46">
        <f t="shared" si="11"/>
        <v>4.5412703283885776</v>
      </c>
      <c r="H85" s="46">
        <f t="shared" si="11"/>
        <v>-18.078312106514787</v>
      </c>
      <c r="I85" s="46">
        <f t="shared" si="11"/>
        <v>7.6935523264961319</v>
      </c>
      <c r="J85" s="46">
        <f t="shared" si="11"/>
        <v>-0.33782881749979765</v>
      </c>
      <c r="K85" s="46">
        <f t="shared" si="11"/>
        <v>1.2811236661843992</v>
      </c>
      <c r="L85" s="46">
        <f t="shared" si="11"/>
        <v>-5.0511157915425713</v>
      </c>
      <c r="M85" s="46">
        <f t="shared" si="11"/>
        <v>-0.15417304110030727</v>
      </c>
      <c r="N85" s="46">
        <f t="shared" si="11"/>
        <v>82.411026685436156</v>
      </c>
      <c r="O85" s="46">
        <f t="shared" si="11"/>
        <v>-4.7385086054134291</v>
      </c>
      <c r="P85" s="46">
        <f t="shared" si="11"/>
        <v>-19.078571909532016</v>
      </c>
      <c r="Q85" s="46">
        <f t="shared" si="11"/>
        <v>25.162887341413125</v>
      </c>
      <c r="R85" s="46">
        <f t="shared" si="11"/>
        <v>18.623674585313509</v>
      </c>
      <c r="S85" s="46">
        <f t="shared" si="11"/>
        <v>19.504414737605671</v>
      </c>
      <c r="T85" s="46">
        <f t="shared" si="11"/>
        <v>22.235065136977596</v>
      </c>
      <c r="U85" s="46">
        <f t="shared" si="11"/>
        <v>8.2969090981872569</v>
      </c>
      <c r="V85" s="46">
        <f t="shared" si="11"/>
        <v>8.2947732861264853</v>
      </c>
      <c r="W85" s="46">
        <f t="shared" si="11"/>
        <v>-2.4622021593886956</v>
      </c>
      <c r="X85" s="46">
        <f t="shared" si="11"/>
        <v>-8.8988521008647581</v>
      </c>
      <c r="Y85" s="46">
        <f t="shared" si="11"/>
        <v>3.1978977329185199</v>
      </c>
      <c r="Z85" s="46">
        <f t="shared" si="11"/>
        <v>-15.314758480582071</v>
      </c>
      <c r="AA85" s="46">
        <f t="shared" si="11"/>
        <v>-24.414628497848739</v>
      </c>
      <c r="AB85" s="46">
        <f t="shared" si="11"/>
        <v>5.0411998232714694</v>
      </c>
      <c r="AC85" s="46">
        <f t="shared" si="11"/>
        <v>-1.5574119304001215</v>
      </c>
      <c r="AD85" s="46">
        <f t="shared" si="10"/>
        <v>4.1619230185104641</v>
      </c>
    </row>
    <row r="86" spans="1:30">
      <c r="A86" s="3">
        <v>851220</v>
      </c>
      <c r="B86" s="92" t="s">
        <v>23</v>
      </c>
      <c r="C86" s="46">
        <f t="shared" si="9"/>
        <v>0.84484714461478916</v>
      </c>
      <c r="D86" s="46">
        <f t="shared" si="11"/>
        <v>30.380705748976425</v>
      </c>
      <c r="E86" s="46">
        <f t="shared" si="11"/>
        <v>15.50142784695592</v>
      </c>
      <c r="F86" s="46">
        <f t="shared" si="11"/>
        <v>19.769623977961757</v>
      </c>
      <c r="G86" s="46">
        <f t="shared" si="11"/>
        <v>12.401523136382053</v>
      </c>
      <c r="H86" s="46">
        <f t="shared" si="11"/>
        <v>-8.4574316934442351</v>
      </c>
      <c r="I86" s="46">
        <f t="shared" si="11"/>
        <v>7.0593350377685482</v>
      </c>
      <c r="J86" s="46">
        <f t="shared" si="11"/>
        <v>-6.4277941921273793</v>
      </c>
      <c r="K86" s="46">
        <f t="shared" si="11"/>
        <v>-1.7922142952748885</v>
      </c>
      <c r="L86" s="46">
        <f t="shared" si="11"/>
        <v>2.6259856479335895</v>
      </c>
      <c r="M86" s="46">
        <f t="shared" si="11"/>
        <v>4.1205245699183166</v>
      </c>
      <c r="N86" s="46">
        <f t="shared" si="11"/>
        <v>1.4382228326496431</v>
      </c>
      <c r="O86" s="46">
        <f t="shared" si="11"/>
        <v>-7.208992838335547</v>
      </c>
      <c r="P86" s="46">
        <f t="shared" si="11"/>
        <v>-7.0171004066923643</v>
      </c>
      <c r="Q86" s="46">
        <f t="shared" si="11"/>
        <v>50.352625903213465</v>
      </c>
      <c r="R86" s="46">
        <f t="shared" si="11"/>
        <v>14.696755164767225</v>
      </c>
      <c r="S86" s="46">
        <f t="shared" si="11"/>
        <v>21.411615612656988</v>
      </c>
      <c r="T86" s="46">
        <f t="shared" si="11"/>
        <v>22.329968735413885</v>
      </c>
      <c r="U86" s="46">
        <f t="shared" si="11"/>
        <v>10.664400503861529</v>
      </c>
      <c r="V86" s="46">
        <f t="shared" si="11"/>
        <v>11.271439378853998</v>
      </c>
      <c r="W86" s="46">
        <f t="shared" si="11"/>
        <v>22.388336095548027</v>
      </c>
      <c r="X86" s="46">
        <f t="shared" si="11"/>
        <v>4.1265339420939284</v>
      </c>
      <c r="Y86" s="46">
        <f t="shared" si="11"/>
        <v>5.1648951031852022</v>
      </c>
      <c r="Z86" s="46">
        <f t="shared" si="11"/>
        <v>-0.87016021130219201</v>
      </c>
      <c r="AA86" s="46">
        <f t="shared" si="11"/>
        <v>-19.055425279405625</v>
      </c>
      <c r="AB86" s="46">
        <f t="shared" si="11"/>
        <v>0.99997171553711439</v>
      </c>
      <c r="AC86" s="46">
        <f t="shared" si="11"/>
        <v>12.971384207179355</v>
      </c>
      <c r="AD86" s="46">
        <f t="shared" si="10"/>
        <v>7.0085636606684147</v>
      </c>
    </row>
    <row r="87" spans="1:30">
      <c r="A87" s="3">
        <v>401693</v>
      </c>
      <c r="B87" s="92" t="s">
        <v>23</v>
      </c>
      <c r="C87" s="46">
        <f t="shared" si="9"/>
        <v>14.689677023199749</v>
      </c>
      <c r="D87" s="46">
        <f t="shared" si="11"/>
        <v>36.515712903505289</v>
      </c>
      <c r="E87" s="46">
        <f t="shared" si="11"/>
        <v>8.7138013167670607</v>
      </c>
      <c r="F87" s="46">
        <f t="shared" si="11"/>
        <v>13.498338783648592</v>
      </c>
      <c r="G87" s="46">
        <f t="shared" si="11"/>
        <v>18.317861880979152</v>
      </c>
      <c r="H87" s="46">
        <f t="shared" si="11"/>
        <v>-5.3176649854222262</v>
      </c>
      <c r="I87" s="46">
        <f t="shared" si="11"/>
        <v>1.0269668480534762</v>
      </c>
      <c r="J87" s="46">
        <f t="shared" si="11"/>
        <v>-0.30082229168635877</v>
      </c>
      <c r="K87" s="46">
        <f t="shared" si="11"/>
        <v>14.708820729411727</v>
      </c>
      <c r="L87" s="46">
        <f t="shared" si="11"/>
        <v>7.9688884853240864</v>
      </c>
      <c r="M87" s="46">
        <f t="shared" si="11"/>
        <v>12.549935777329679</v>
      </c>
      <c r="N87" s="46">
        <f t="shared" si="11"/>
        <v>7.0376929948139662</v>
      </c>
      <c r="O87" s="46">
        <f t="shared" si="11"/>
        <v>-8.1037374261906479</v>
      </c>
      <c r="P87" s="46">
        <f t="shared" si="11"/>
        <v>-17.763693878369892</v>
      </c>
      <c r="Q87" s="46">
        <f t="shared" si="11"/>
        <v>36.817468853337346</v>
      </c>
      <c r="R87" s="46">
        <f t="shared" si="11"/>
        <v>14.620282597156489</v>
      </c>
      <c r="S87" s="46">
        <f t="shared" si="11"/>
        <v>11.587824666933884</v>
      </c>
      <c r="T87" s="46">
        <f t="shared" si="11"/>
        <v>5.4019752182609579</v>
      </c>
      <c r="U87" s="46">
        <f t="shared" si="11"/>
        <v>10.215871915623723</v>
      </c>
      <c r="V87" s="46">
        <f t="shared" si="11"/>
        <v>-3.6319782112552019</v>
      </c>
      <c r="W87" s="46">
        <f t="shared" si="11"/>
        <v>-5.7140669512276645</v>
      </c>
      <c r="X87" s="46">
        <f t="shared" si="11"/>
        <v>10.123210884265461</v>
      </c>
      <c r="Y87" s="46">
        <f t="shared" si="11"/>
        <v>2.3872039279126795</v>
      </c>
      <c r="Z87" s="46">
        <f t="shared" si="11"/>
        <v>2.5546425727201125</v>
      </c>
      <c r="AA87" s="46">
        <f t="shared" si="11"/>
        <v>-14.654425812591285</v>
      </c>
      <c r="AB87" s="46">
        <f t="shared" si="11"/>
        <v>1.3099181127296617</v>
      </c>
      <c r="AC87" s="46">
        <f t="shared" si="11"/>
        <v>16.350607778573448</v>
      </c>
      <c r="AD87" s="46">
        <f t="shared" si="10"/>
        <v>6.1236611263174865</v>
      </c>
    </row>
    <row r="88" spans="1:30">
      <c r="A88" s="3">
        <v>848310</v>
      </c>
      <c r="B88" s="92" t="s">
        <v>23</v>
      </c>
      <c r="C88" s="46">
        <f t="shared" si="9"/>
        <v>-0.69810030931398614</v>
      </c>
      <c r="D88" s="46">
        <f t="shared" si="11"/>
        <v>14.711071460988308</v>
      </c>
      <c r="E88" s="46">
        <f t="shared" si="11"/>
        <v>8.6895066456893915</v>
      </c>
      <c r="F88" s="46">
        <f t="shared" si="11"/>
        <v>13.080160304499771</v>
      </c>
      <c r="G88" s="46">
        <f t="shared" si="11"/>
        <v>19.557731801255059</v>
      </c>
      <c r="H88" s="46">
        <f t="shared" si="11"/>
        <v>-15.118525069800697</v>
      </c>
      <c r="I88" s="46">
        <f t="shared" si="11"/>
        <v>16.724266410865766</v>
      </c>
      <c r="J88" s="46">
        <f t="shared" si="11"/>
        <v>2.4660747334565229</v>
      </c>
      <c r="K88" s="46">
        <f t="shared" si="11"/>
        <v>18.000193432521414</v>
      </c>
      <c r="L88" s="46">
        <f t="shared" si="11"/>
        <v>10.028866963285594</v>
      </c>
      <c r="M88" s="46">
        <f t="shared" si="11"/>
        <v>4.5760058563594015</v>
      </c>
      <c r="N88" s="46">
        <f t="shared" si="11"/>
        <v>0.89791960604674159</v>
      </c>
      <c r="O88" s="46">
        <f t="shared" si="11"/>
        <v>4.0494562690507792</v>
      </c>
      <c r="P88" s="46">
        <f t="shared" si="11"/>
        <v>-9.8844854300647711</v>
      </c>
      <c r="Q88" s="46">
        <f t="shared" si="11"/>
        <v>34.301026539685552</v>
      </c>
      <c r="R88" s="46">
        <f t="shared" si="11"/>
        <v>17.302402473308078</v>
      </c>
      <c r="S88" s="46">
        <f t="shared" si="11"/>
        <v>6.0012579906879608</v>
      </c>
      <c r="T88" s="46">
        <f t="shared" si="11"/>
        <v>11.068701160908361</v>
      </c>
      <c r="U88" s="46">
        <f t="shared" si="11"/>
        <v>5.4256278120153212</v>
      </c>
      <c r="V88" s="46">
        <f t="shared" si="11"/>
        <v>-6.6829346541337458</v>
      </c>
      <c r="W88" s="46">
        <f t="shared" si="11"/>
        <v>3.0104842411849546</v>
      </c>
      <c r="X88" s="46">
        <f t="shared" si="11"/>
        <v>5.1273069149520865</v>
      </c>
      <c r="Y88" s="46">
        <f t="shared" si="11"/>
        <v>0.25420992840925294</v>
      </c>
      <c r="Z88" s="46">
        <f t="shared" si="11"/>
        <v>-0.93184334999565976</v>
      </c>
      <c r="AA88" s="46">
        <f t="shared" si="11"/>
        <v>6.0020549651723201</v>
      </c>
      <c r="AB88" s="46">
        <f t="shared" si="11"/>
        <v>17.50182817751562</v>
      </c>
      <c r="AC88" s="46">
        <f t="shared" si="11"/>
        <v>17.61382849566327</v>
      </c>
      <c r="AD88" s="46">
        <f t="shared" si="10"/>
        <v>6.7794844610061773</v>
      </c>
    </row>
    <row r="89" spans="1:30">
      <c r="A89" s="3">
        <v>841590</v>
      </c>
      <c r="B89" s="92" t="s">
        <v>23</v>
      </c>
      <c r="C89" s="46">
        <f t="shared" si="9"/>
        <v>5.6600234077524902</v>
      </c>
      <c r="D89" s="46">
        <f t="shared" si="11"/>
        <v>17.34610205876983</v>
      </c>
      <c r="E89" s="46">
        <f t="shared" si="11"/>
        <v>0.46895798861828553</v>
      </c>
      <c r="F89" s="46">
        <f t="shared" si="11"/>
        <v>5.9435090637586399</v>
      </c>
      <c r="G89" s="46">
        <f t="shared" si="11"/>
        <v>-4.4671564530388963</v>
      </c>
      <c r="H89" s="46">
        <f t="shared" si="11"/>
        <v>-11.038926851543778</v>
      </c>
      <c r="I89" s="46">
        <f t="shared" ref="D89:AC96" si="12">IF(H28=0,"--",(I28/H28)*100-100)</f>
        <v>9.2119255381837775</v>
      </c>
      <c r="J89" s="46">
        <f t="shared" si="12"/>
        <v>-8.879656551313758</v>
      </c>
      <c r="K89" s="46">
        <f t="shared" si="12"/>
        <v>-8.0745453414828035</v>
      </c>
      <c r="L89" s="46">
        <f t="shared" si="12"/>
        <v>-1.2854531394490181</v>
      </c>
      <c r="M89" s="46">
        <f t="shared" si="12"/>
        <v>6.1391618474349485</v>
      </c>
      <c r="N89" s="46">
        <f t="shared" si="12"/>
        <v>-7.7376598719106084</v>
      </c>
      <c r="O89" s="46">
        <f t="shared" si="12"/>
        <v>-4.8488324773057911</v>
      </c>
      <c r="P89" s="46">
        <f t="shared" si="12"/>
        <v>-17.49784433949327</v>
      </c>
      <c r="Q89" s="46">
        <f t="shared" si="12"/>
        <v>30.024526991465819</v>
      </c>
      <c r="R89" s="46">
        <f t="shared" si="12"/>
        <v>-0.14143116561739077</v>
      </c>
      <c r="S89" s="46">
        <f t="shared" si="12"/>
        <v>16.907793665946542</v>
      </c>
      <c r="T89" s="46">
        <f t="shared" si="12"/>
        <v>10.716673706356559</v>
      </c>
      <c r="U89" s="46">
        <f t="shared" si="12"/>
        <v>4.9681960022714691</v>
      </c>
      <c r="V89" s="46">
        <f t="shared" si="12"/>
        <v>2.0049129201455571</v>
      </c>
      <c r="W89" s="46">
        <f t="shared" si="12"/>
        <v>0.82660381220070178</v>
      </c>
      <c r="X89" s="46">
        <f t="shared" si="12"/>
        <v>-5.7296490478969275</v>
      </c>
      <c r="Y89" s="46">
        <f t="shared" si="12"/>
        <v>3.5393934559299538</v>
      </c>
      <c r="Z89" s="46">
        <f t="shared" si="12"/>
        <v>0.39734427775617576</v>
      </c>
      <c r="AA89" s="46">
        <f t="shared" si="12"/>
        <v>-12.110171694945009</v>
      </c>
      <c r="AB89" s="46">
        <f t="shared" si="12"/>
        <v>5.6795042591519973</v>
      </c>
      <c r="AC89" s="46">
        <f t="shared" si="12"/>
        <v>16.047906076713446</v>
      </c>
      <c r="AD89" s="46">
        <f t="shared" si="10"/>
        <v>1.4396015127170756</v>
      </c>
    </row>
    <row r="90" spans="1:30">
      <c r="A90" s="3">
        <v>871690</v>
      </c>
      <c r="B90" s="92" t="s">
        <v>23</v>
      </c>
      <c r="C90" s="46">
        <f t="shared" si="9"/>
        <v>-15.880731237599406</v>
      </c>
      <c r="D90" s="46">
        <f t="shared" si="12"/>
        <v>20.792438160769677</v>
      </c>
      <c r="E90" s="46">
        <f t="shared" si="12"/>
        <v>9.7785373533487672</v>
      </c>
      <c r="F90" s="46">
        <f t="shared" si="12"/>
        <v>3.4142497724618295</v>
      </c>
      <c r="G90" s="46">
        <f t="shared" si="12"/>
        <v>1.2438298278186721</v>
      </c>
      <c r="H90" s="46">
        <f t="shared" si="12"/>
        <v>-10.184314111611585</v>
      </c>
      <c r="I90" s="46">
        <f t="shared" si="12"/>
        <v>2.3902883053959556</v>
      </c>
      <c r="J90" s="46">
        <f t="shared" si="12"/>
        <v>4.4663584432070138</v>
      </c>
      <c r="K90" s="46">
        <f t="shared" si="12"/>
        <v>23.064807329216919</v>
      </c>
      <c r="L90" s="46">
        <f t="shared" si="12"/>
        <v>20.090133150880433</v>
      </c>
      <c r="M90" s="46">
        <f t="shared" si="12"/>
        <v>15.534128902461859</v>
      </c>
      <c r="N90" s="46">
        <f t="shared" si="12"/>
        <v>1.844256076346511</v>
      </c>
      <c r="O90" s="46">
        <f t="shared" si="12"/>
        <v>-0.21151779876957733</v>
      </c>
      <c r="P90" s="46">
        <f t="shared" si="12"/>
        <v>-30.75863521186929</v>
      </c>
      <c r="Q90" s="46">
        <f t="shared" si="12"/>
        <v>32.288050898504764</v>
      </c>
      <c r="R90" s="46">
        <f t="shared" si="12"/>
        <v>41.791098135234535</v>
      </c>
      <c r="S90" s="46">
        <f t="shared" si="12"/>
        <v>14.524903245775334</v>
      </c>
      <c r="T90" s="46">
        <f t="shared" si="12"/>
        <v>5.1697260332911981</v>
      </c>
      <c r="U90" s="46">
        <f t="shared" si="12"/>
        <v>15.842831121499628</v>
      </c>
      <c r="V90" s="46">
        <f t="shared" si="12"/>
        <v>-5.6253158112299246</v>
      </c>
      <c r="W90" s="46">
        <f t="shared" si="12"/>
        <v>-7.8401615320557738</v>
      </c>
      <c r="X90" s="46">
        <f t="shared" si="12"/>
        <v>21.699475801929708</v>
      </c>
      <c r="Y90" s="46">
        <f t="shared" si="12"/>
        <v>21.872400283414663</v>
      </c>
      <c r="Z90" s="46">
        <f t="shared" si="12"/>
        <v>-6.5163782076702716</v>
      </c>
      <c r="AA90" s="46">
        <f t="shared" si="12"/>
        <v>-24.321031177032623</v>
      </c>
      <c r="AB90" s="46">
        <f t="shared" si="12"/>
        <v>51.2465324237115</v>
      </c>
      <c r="AC90" s="46">
        <f t="shared" si="12"/>
        <v>40.16933187668036</v>
      </c>
      <c r="AD90" s="46">
        <f t="shared" si="10"/>
        <v>7.1007733489973077</v>
      </c>
    </row>
    <row r="91" spans="1:30">
      <c r="A91" s="3">
        <v>700910</v>
      </c>
      <c r="B91" s="92" t="s">
        <v>23</v>
      </c>
      <c r="C91" s="46">
        <f t="shared" si="9"/>
        <v>13.223882556766881</v>
      </c>
      <c r="D91" s="46">
        <f t="shared" si="12"/>
        <v>50.869716251152255</v>
      </c>
      <c r="E91" s="46">
        <f t="shared" si="12"/>
        <v>18.060216704381673</v>
      </c>
      <c r="F91" s="46">
        <f t="shared" si="12"/>
        <v>12.543978155830189</v>
      </c>
      <c r="G91" s="46">
        <f t="shared" si="12"/>
        <v>16.994561034192827</v>
      </c>
      <c r="H91" s="46">
        <f t="shared" si="12"/>
        <v>10.329332478193592</v>
      </c>
      <c r="I91" s="46">
        <f t="shared" si="12"/>
        <v>-1.6057569734717561</v>
      </c>
      <c r="J91" s="46">
        <f t="shared" si="12"/>
        <v>20.009321336222158</v>
      </c>
      <c r="K91" s="46">
        <f t="shared" si="12"/>
        <v>15.98577375648793</v>
      </c>
      <c r="L91" s="46">
        <f t="shared" si="12"/>
        <v>6.0680344373114963</v>
      </c>
      <c r="M91" s="46">
        <f t="shared" si="12"/>
        <v>8.381876239823626</v>
      </c>
      <c r="N91" s="46">
        <f t="shared" si="12"/>
        <v>8.1316360727237793</v>
      </c>
      <c r="O91" s="46">
        <f t="shared" si="12"/>
        <v>-2.4067053473895754</v>
      </c>
      <c r="P91" s="46">
        <f t="shared" si="12"/>
        <v>-10.862737960474476</v>
      </c>
      <c r="Q91" s="46">
        <f t="shared" si="12"/>
        <v>37.516398548765238</v>
      </c>
      <c r="R91" s="46">
        <f t="shared" si="12"/>
        <v>23.538852037621226</v>
      </c>
      <c r="S91" s="46">
        <f t="shared" si="12"/>
        <v>4.4003768167259523</v>
      </c>
      <c r="T91" s="46">
        <f t="shared" si="12"/>
        <v>9.4573490449887601</v>
      </c>
      <c r="U91" s="46">
        <f t="shared" si="12"/>
        <v>15.03743846724204</v>
      </c>
      <c r="V91" s="46">
        <f t="shared" si="12"/>
        <v>9.4834752793160391</v>
      </c>
      <c r="W91" s="46">
        <f t="shared" si="12"/>
        <v>5.9260315483527819</v>
      </c>
      <c r="X91" s="46">
        <f t="shared" si="12"/>
        <v>9.1585981642662802</v>
      </c>
      <c r="Y91" s="46">
        <f t="shared" si="12"/>
        <v>-0.20803145711852267</v>
      </c>
      <c r="Z91" s="46">
        <f t="shared" si="12"/>
        <v>-0.75367239141057496</v>
      </c>
      <c r="AA91" s="46">
        <f t="shared" si="12"/>
        <v>-15.46253903715855</v>
      </c>
      <c r="AB91" s="46">
        <f t="shared" si="12"/>
        <v>5.8023969634343615</v>
      </c>
      <c r="AC91" s="46">
        <f t="shared" si="12"/>
        <v>8.5336168315048582</v>
      </c>
      <c r="AD91" s="46">
        <f t="shared" si="10"/>
        <v>9.2127870964623355</v>
      </c>
    </row>
    <row r="92" spans="1:30">
      <c r="A92" s="3">
        <v>401110</v>
      </c>
      <c r="B92" s="92" t="s">
        <v>23</v>
      </c>
      <c r="C92" s="46">
        <f t="shared" si="9"/>
        <v>0.97888662617529576</v>
      </c>
      <c r="D92" s="46">
        <f t="shared" si="12"/>
        <v>19.539212161149223</v>
      </c>
      <c r="E92" s="46">
        <f t="shared" si="12"/>
        <v>0.58013387241263104</v>
      </c>
      <c r="F92" s="46">
        <f t="shared" si="12"/>
        <v>-5.6322602263779089</v>
      </c>
      <c r="G92" s="46">
        <f t="shared" si="12"/>
        <v>6.0450260935483158</v>
      </c>
      <c r="H92" s="46">
        <f t="shared" si="12"/>
        <v>-4.0921206459876345</v>
      </c>
      <c r="I92" s="46">
        <f t="shared" si="12"/>
        <v>-1.4746467189914654</v>
      </c>
      <c r="J92" s="46">
        <f t="shared" si="12"/>
        <v>-5.392132378409471</v>
      </c>
      <c r="K92" s="46">
        <f t="shared" si="12"/>
        <v>17.951417532729195</v>
      </c>
      <c r="L92" s="46">
        <f t="shared" si="12"/>
        <v>8.2678454855341244</v>
      </c>
      <c r="M92" s="46">
        <f t="shared" si="12"/>
        <v>2.9329644779516855</v>
      </c>
      <c r="N92" s="46">
        <f t="shared" si="12"/>
        <v>9.9651770571515925</v>
      </c>
      <c r="O92" s="46">
        <f t="shared" si="12"/>
        <v>13.3621932866468</v>
      </c>
      <c r="P92" s="46">
        <f t="shared" si="12"/>
        <v>-7.0760289447601394</v>
      </c>
      <c r="Q92" s="46">
        <f t="shared" si="12"/>
        <v>14.770729618732986</v>
      </c>
      <c r="R92" s="46">
        <f t="shared" si="12"/>
        <v>15.716920641309756</v>
      </c>
      <c r="S92" s="46">
        <f t="shared" si="12"/>
        <v>7.1763558844775872</v>
      </c>
      <c r="T92" s="46">
        <f t="shared" si="12"/>
        <v>-0.42920285397292446</v>
      </c>
      <c r="U92" s="46">
        <f t="shared" si="12"/>
        <v>-5.811821402273452</v>
      </c>
      <c r="V92" s="46">
        <f t="shared" si="12"/>
        <v>-12.641094204749066</v>
      </c>
      <c r="W92" s="46">
        <f t="shared" si="12"/>
        <v>-10.510065276070279</v>
      </c>
      <c r="X92" s="46">
        <f t="shared" si="12"/>
        <v>-2.5693178548183937</v>
      </c>
      <c r="Y92" s="46">
        <f t="shared" si="12"/>
        <v>1.6420102221122619</v>
      </c>
      <c r="Z92" s="46">
        <f t="shared" si="12"/>
        <v>-6.3164671045593082</v>
      </c>
      <c r="AA92" s="46">
        <f t="shared" si="12"/>
        <v>-25.37827767148417</v>
      </c>
      <c r="AB92" s="46">
        <f t="shared" si="12"/>
        <v>-0.56918613038348553</v>
      </c>
      <c r="AC92" s="46">
        <f t="shared" si="12"/>
        <v>13.67309098941611</v>
      </c>
      <c r="AD92" s="46">
        <f t="shared" si="10"/>
        <v>1.0790964661278934</v>
      </c>
    </row>
    <row r="93" spans="1:30">
      <c r="A93" s="3">
        <v>841459</v>
      </c>
      <c r="B93" s="92" t="s">
        <v>23</v>
      </c>
      <c r="C93" s="46">
        <f t="shared" si="9"/>
        <v>6.8949294349967261</v>
      </c>
      <c r="D93" s="46">
        <f t="shared" si="12"/>
        <v>16.879517471763748</v>
      </c>
      <c r="E93" s="46">
        <f t="shared" si="12"/>
        <v>-1.0485621672078622</v>
      </c>
      <c r="F93" s="46">
        <f t="shared" si="12"/>
        <v>8.4745365096462848</v>
      </c>
      <c r="G93" s="46">
        <f t="shared" si="12"/>
        <v>12.419668485358159</v>
      </c>
      <c r="H93" s="46">
        <f t="shared" si="12"/>
        <v>-21.424758121241155</v>
      </c>
      <c r="I93" s="46">
        <f t="shared" si="12"/>
        <v>-16.945442527420767</v>
      </c>
      <c r="J93" s="46">
        <f t="shared" si="12"/>
        <v>33.805428489751847</v>
      </c>
      <c r="K93" s="46">
        <f t="shared" si="12"/>
        <v>32.388420918349112</v>
      </c>
      <c r="L93" s="46">
        <f t="shared" si="12"/>
        <v>-3.4385637974425549</v>
      </c>
      <c r="M93" s="46">
        <f t="shared" si="12"/>
        <v>14.543534931794184</v>
      </c>
      <c r="N93" s="46">
        <f t="shared" si="12"/>
        <v>9.3371527165664929</v>
      </c>
      <c r="O93" s="46">
        <f t="shared" si="12"/>
        <v>8.5954455700818784</v>
      </c>
      <c r="P93" s="46">
        <f t="shared" si="12"/>
        <v>-19.197721182502434</v>
      </c>
      <c r="Q93" s="46">
        <f t="shared" si="12"/>
        <v>42.05717345895502</v>
      </c>
      <c r="R93" s="46">
        <f t="shared" si="12"/>
        <v>21.578924512144141</v>
      </c>
      <c r="S93" s="46">
        <f t="shared" si="12"/>
        <v>11.824820219819983</v>
      </c>
      <c r="T93" s="46">
        <f t="shared" si="12"/>
        <v>13.342546693171812</v>
      </c>
      <c r="U93" s="46">
        <f t="shared" si="12"/>
        <v>1.1050641808212731</v>
      </c>
      <c r="V93" s="46">
        <f t="shared" si="12"/>
        <v>-7.1445810105157506</v>
      </c>
      <c r="W93" s="46">
        <f t="shared" si="12"/>
        <v>3.4496825956270811</v>
      </c>
      <c r="X93" s="46">
        <f t="shared" si="12"/>
        <v>8.4233867654276651E-2</v>
      </c>
      <c r="Y93" s="46">
        <f t="shared" si="12"/>
        <v>7.3125365661024944</v>
      </c>
      <c r="Z93" s="46">
        <f t="shared" si="12"/>
        <v>-2.15983732918626</v>
      </c>
      <c r="AA93" s="46">
        <f t="shared" si="12"/>
        <v>-13.505943374177448</v>
      </c>
      <c r="AB93" s="46">
        <f t="shared" si="12"/>
        <v>14.966745817780776</v>
      </c>
      <c r="AC93" s="46">
        <f t="shared" si="12"/>
        <v>16.808775391924314</v>
      </c>
      <c r="AD93" s="46">
        <f t="shared" si="10"/>
        <v>5.7614506656778985</v>
      </c>
    </row>
    <row r="94" spans="1:30">
      <c r="A94" s="3" t="s">
        <v>29</v>
      </c>
      <c r="B94" s="92" t="s">
        <v>23</v>
      </c>
      <c r="C94" s="46">
        <f t="shared" si="9"/>
        <v>4.2319447369977468</v>
      </c>
      <c r="D94" s="46">
        <f t="shared" si="12"/>
        <v>15.858945516040563</v>
      </c>
      <c r="E94" s="46">
        <f t="shared" si="12"/>
        <v>1.7175292990929449</v>
      </c>
      <c r="F94" s="46">
        <f t="shared" si="12"/>
        <v>6.925458629135278</v>
      </c>
      <c r="G94" s="46">
        <f t="shared" si="12"/>
        <v>8.4195935794541157</v>
      </c>
      <c r="H94" s="46">
        <f t="shared" si="12"/>
        <v>-8.8849063309777705</v>
      </c>
      <c r="I94" s="46">
        <f t="shared" si="12"/>
        <v>0.61757239044378309</v>
      </c>
      <c r="J94" s="46">
        <f t="shared" si="12"/>
        <v>-3.4332330054860307</v>
      </c>
      <c r="K94" s="46">
        <f t="shared" si="12"/>
        <v>8.8028935264675425</v>
      </c>
      <c r="L94" s="46">
        <f t="shared" si="12"/>
        <v>5.6051919372414432</v>
      </c>
      <c r="M94" s="46">
        <f t="shared" si="12"/>
        <v>7.3803378393124035</v>
      </c>
      <c r="N94" s="46">
        <f t="shared" si="12"/>
        <v>5.7510255794545344</v>
      </c>
      <c r="O94" s="46">
        <f t="shared" si="12"/>
        <v>-5.4451533429595855</v>
      </c>
      <c r="P94" s="46">
        <f t="shared" si="12"/>
        <v>-25.360133201356092</v>
      </c>
      <c r="Q94" s="46">
        <f t="shared" si="12"/>
        <v>34.407358888311393</v>
      </c>
      <c r="R94" s="46">
        <f t="shared" si="12"/>
        <v>16.474640976936584</v>
      </c>
      <c r="S94" s="46">
        <f t="shared" si="12"/>
        <v>9.4167913685680134</v>
      </c>
      <c r="T94" s="46">
        <f t="shared" si="12"/>
        <v>3.647630339712066</v>
      </c>
      <c r="U94" s="46">
        <f t="shared" si="12"/>
        <v>3.9899197003064444</v>
      </c>
      <c r="V94" s="46">
        <f t="shared" si="12"/>
        <v>-1.0335914907162902</v>
      </c>
      <c r="W94" s="46">
        <f t="shared" si="12"/>
        <v>-1.237541922444791</v>
      </c>
      <c r="X94" s="46">
        <f t="shared" si="12"/>
        <v>6.7632528148047157</v>
      </c>
      <c r="Y94" s="46">
        <f t="shared" si="12"/>
        <v>4.135728073239278</v>
      </c>
      <c r="Z94" s="46">
        <f t="shared" si="12"/>
        <v>-3.302931216991297</v>
      </c>
      <c r="AA94" s="46">
        <f t="shared" si="12"/>
        <v>-19.071902404646195</v>
      </c>
      <c r="AB94" s="46">
        <f t="shared" si="12"/>
        <v>8.7334795266948504</v>
      </c>
      <c r="AC94" s="46">
        <f t="shared" si="12"/>
        <v>11.344183512092428</v>
      </c>
      <c r="AD94" s="46">
        <f t="shared" si="10"/>
        <v>2.8670029032453783</v>
      </c>
    </row>
    <row r="95" spans="1:30">
      <c r="A95" s="3" t="s">
        <v>30</v>
      </c>
      <c r="B95" s="92" t="s">
        <v>23</v>
      </c>
      <c r="C95" s="46">
        <f t="shared" si="9"/>
        <v>3.7892833837148032</v>
      </c>
      <c r="D95" s="46">
        <f t="shared" si="12"/>
        <v>10.978075623636997</v>
      </c>
      <c r="E95" s="46">
        <f t="shared" si="12"/>
        <v>-2.1254732283483122</v>
      </c>
      <c r="F95" s="46">
        <f t="shared" si="12"/>
        <v>2.2049080536259424</v>
      </c>
      <c r="G95" s="46">
        <f t="shared" si="12"/>
        <v>5.5238376308170984</v>
      </c>
      <c r="H95" s="46">
        <f t="shared" si="12"/>
        <v>-5.404497878089785</v>
      </c>
      <c r="I95" s="46">
        <f t="shared" si="12"/>
        <v>4.0433500285110568</v>
      </c>
      <c r="J95" s="46">
        <f t="shared" si="12"/>
        <v>5.6462624788190539</v>
      </c>
      <c r="K95" s="46">
        <f t="shared" si="12"/>
        <v>12.485268194662098</v>
      </c>
      <c r="L95" s="46">
        <f t="shared" si="12"/>
        <v>13.610107981578494</v>
      </c>
      <c r="M95" s="46">
        <f t="shared" si="12"/>
        <v>10.847996710433932</v>
      </c>
      <c r="N95" s="46">
        <f t="shared" si="12"/>
        <v>15.418101837464505</v>
      </c>
      <c r="O95" s="46">
        <f t="shared" si="12"/>
        <v>4.4534195663197949</v>
      </c>
      <c r="P95" s="46">
        <f t="shared" si="12"/>
        <v>-33.169923343315773</v>
      </c>
      <c r="Q95" s="46">
        <f t="shared" si="12"/>
        <v>35.224643876217158</v>
      </c>
      <c r="R95" s="46">
        <f t="shared" si="12"/>
        <v>17.658263869509994</v>
      </c>
      <c r="S95" s="46">
        <f t="shared" si="12"/>
        <v>11.118872654853291</v>
      </c>
      <c r="T95" s="46">
        <f t="shared" si="12"/>
        <v>6.4834605369305791</v>
      </c>
      <c r="U95" s="46">
        <f t="shared" si="12"/>
        <v>6.4607039845328416</v>
      </c>
      <c r="V95" s="46">
        <f t="shared" si="12"/>
        <v>-6.6550082023704249</v>
      </c>
      <c r="W95" s="46">
        <f t="shared" si="12"/>
        <v>-1.7878750689510383</v>
      </c>
      <c r="X95" s="46">
        <f t="shared" si="12"/>
        <v>-6.10384732030127E-2</v>
      </c>
      <c r="Y95" s="46">
        <f t="shared" si="12"/>
        <v>-2.5577325006026115</v>
      </c>
      <c r="Z95" s="46">
        <f t="shared" si="12"/>
        <v>0.88519840407184347</v>
      </c>
      <c r="AA95" s="46">
        <f t="shared" si="12"/>
        <v>-22.186008768246353</v>
      </c>
      <c r="AB95" s="46">
        <f t="shared" si="12"/>
        <v>16.186870342464317</v>
      </c>
      <c r="AC95" s="46">
        <f t="shared" si="12"/>
        <v>-10.569440738449288</v>
      </c>
      <c r="AD95" s="46">
        <f t="shared" si="10"/>
        <v>2.6954508487405633</v>
      </c>
    </row>
    <row r="96" spans="1:30">
      <c r="A96" s="3" t="s">
        <v>193</v>
      </c>
      <c r="B96" s="92" t="s">
        <v>23</v>
      </c>
      <c r="C96" s="46">
        <f t="shared" si="9"/>
        <v>3.9965293842890048</v>
      </c>
      <c r="D96" s="46">
        <f t="shared" si="12"/>
        <v>13.268383025355178</v>
      </c>
      <c r="E96" s="46">
        <f t="shared" si="12"/>
        <v>-0.28093319073245482</v>
      </c>
      <c r="F96" s="46">
        <f t="shared" si="12"/>
        <v>4.5160555797001365</v>
      </c>
      <c r="G96" s="46">
        <f t="shared" si="12"/>
        <v>6.9742619775186512</v>
      </c>
      <c r="H96" s="46">
        <f t="shared" si="12"/>
        <v>-7.171315876731768</v>
      </c>
      <c r="I96" s="46">
        <f t="shared" si="12"/>
        <v>2.336368184179932</v>
      </c>
      <c r="J96" s="46">
        <f t="shared" si="12"/>
        <v>1.1981548885396904</v>
      </c>
      <c r="K96" s="46">
        <f t="shared" si="12"/>
        <v>10.763809374703854</v>
      </c>
      <c r="L96" s="46">
        <f t="shared" si="12"/>
        <v>9.9341714274739417</v>
      </c>
      <c r="M96" s="46">
        <f t="shared" si="12"/>
        <v>9.3183182346681122</v>
      </c>
      <c r="N96" s="46">
        <f t="shared" si="12"/>
        <v>11.229290918323585</v>
      </c>
      <c r="O96" s="46">
        <f t="shared" si="12"/>
        <v>0.37554729984717028</v>
      </c>
      <c r="P96" s="46">
        <f t="shared" si="12"/>
        <v>-30.139130422869343</v>
      </c>
      <c r="Q96" s="46">
        <f t="shared" si="12"/>
        <v>34.885778426939083</v>
      </c>
      <c r="R96" s="46">
        <f t="shared" si="12"/>
        <v>17.169246810274899</v>
      </c>
      <c r="S96" s="46">
        <f t="shared" si="12"/>
        <v>10.419821926682289</v>
      </c>
      <c r="T96" s="46">
        <f t="shared" si="12"/>
        <v>5.329354929995219</v>
      </c>
      <c r="U96" s="46">
        <f t="shared" si="12"/>
        <v>5.4712169419888852</v>
      </c>
      <c r="V96" s="46">
        <f t="shared" si="12"/>
        <v>-4.4353896433671309</v>
      </c>
      <c r="W96" s="46">
        <f t="shared" si="12"/>
        <v>-1.5628406467272669</v>
      </c>
      <c r="X96" s="46">
        <f t="shared" si="12"/>
        <v>2.7386754525342951</v>
      </c>
      <c r="Y96" s="46">
        <f t="shared" si="12"/>
        <v>0.29587768179852958</v>
      </c>
      <c r="Z96" s="46">
        <f t="shared" si="12"/>
        <v>-0.96867778055843701</v>
      </c>
      <c r="AA96" s="46">
        <f t="shared" si="12"/>
        <v>-20.840040613527435</v>
      </c>
      <c r="AB96" s="46">
        <f t="shared" si="12"/>
        <v>12.893436034298929</v>
      </c>
      <c r="AC96" s="46">
        <f t="shared" si="12"/>
        <v>-1.243258094371285</v>
      </c>
      <c r="AD96" s="46">
        <f t="shared" si="10"/>
        <v>2.776731730112985</v>
      </c>
    </row>
    <row r="97" spans="1:30" ht="14" thickBot="1">
      <c r="A97" s="3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" thickTop="1">
      <c r="A98" s="87" t="s">
        <v>202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  <row r="99" spans="1:30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</sheetData>
  <sortState xmlns:xlrd2="http://schemas.microsoft.com/office/spreadsheetml/2017/richdata2" ref="A8:Z32">
    <sortCondition descending="1" ref="Z8:Z32"/>
  </sortState>
  <mergeCells count="6">
    <mergeCell ref="B68:AD68"/>
    <mergeCell ref="A2:AD2"/>
    <mergeCell ref="A4:AD4"/>
    <mergeCell ref="B7:AD7"/>
    <mergeCell ref="B37:AD37"/>
    <mergeCell ref="B67:AD67"/>
  </mergeCells>
  <hyperlinks>
    <hyperlink ref="A1" location="ÍNDICE!A1" display="ÍNDIC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AD74"/>
  <sheetViews>
    <sheetView zoomScaleNormal="100" zoomScalePageLayoutView="80" workbookViewId="0"/>
  </sheetViews>
  <sheetFormatPr baseColWidth="10" defaultColWidth="13.3984375" defaultRowHeight="13"/>
  <cols>
    <col min="1" max="1" width="12.59765625" style="39" customWidth="1"/>
    <col min="2" max="21" width="13.3984375" style="39"/>
    <col min="22" max="22" width="15" style="39" bestFit="1" customWidth="1"/>
    <col min="23" max="16384" width="13.3984375" style="39"/>
  </cols>
  <sheetData>
    <row r="1" spans="1:30">
      <c r="A1" s="38" t="s">
        <v>27</v>
      </c>
    </row>
    <row r="2" spans="1:30">
      <c r="A2" s="96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>
      <c r="A3" s="3"/>
      <c r="B3" s="3"/>
      <c r="C3" s="3"/>
      <c r="D3" s="3"/>
      <c r="E3" s="3"/>
      <c r="F3" s="3"/>
      <c r="G3" s="3"/>
      <c r="H3" s="3"/>
      <c r="I3" s="3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>
      <c r="A4" s="96" t="s">
        <v>240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ht="14" thickBot="1">
      <c r="A5" s="4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1"/>
    </row>
    <row r="6" spans="1:30" ht="14" thickTop="1">
      <c r="A6" s="7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204</v>
      </c>
    </row>
    <row r="7" spans="1:30" ht="14" thickBot="1">
      <c r="A7" s="7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ht="14" thickTop="1">
      <c r="A8" s="3">
        <v>870323</v>
      </c>
      <c r="B8" s="11">
        <v>32510.323296999999</v>
      </c>
      <c r="C8" s="11">
        <v>31998.776944000001</v>
      </c>
      <c r="D8" s="11">
        <v>37441.870269999999</v>
      </c>
      <c r="E8" s="11">
        <v>39614.029477999997</v>
      </c>
      <c r="F8" s="11">
        <v>47545.194638000001</v>
      </c>
      <c r="G8" s="11">
        <v>52437.808189000003</v>
      </c>
      <c r="H8" s="11">
        <v>52377.357577000002</v>
      </c>
      <c r="I8" s="11">
        <v>54581.483956999997</v>
      </c>
      <c r="J8" s="11">
        <v>47105.488966999998</v>
      </c>
      <c r="K8" s="11">
        <v>45034.375074000003</v>
      </c>
      <c r="L8" s="11">
        <v>44908.868646000003</v>
      </c>
      <c r="M8" s="11">
        <v>52948.473006</v>
      </c>
      <c r="N8" s="11">
        <v>52646.685575000003</v>
      </c>
      <c r="O8" s="11">
        <v>52652.549469999998</v>
      </c>
      <c r="P8" s="11">
        <v>40602.469940000003</v>
      </c>
      <c r="Q8" s="11">
        <v>56606.501283999998</v>
      </c>
      <c r="R8" s="11">
        <v>61748.875367000001</v>
      </c>
      <c r="S8" s="11">
        <v>74723.376602000004</v>
      </c>
      <c r="T8" s="11">
        <v>82662.403298999998</v>
      </c>
      <c r="U8" s="11">
        <v>83891.162995000006</v>
      </c>
      <c r="V8" s="11">
        <v>97437.085904000007</v>
      </c>
      <c r="W8" s="11">
        <v>106343.93532400001</v>
      </c>
      <c r="X8" s="11">
        <v>101618.089712</v>
      </c>
      <c r="Y8" s="11">
        <v>102753.82253400001</v>
      </c>
      <c r="Z8" s="11">
        <v>102282.117086</v>
      </c>
      <c r="AA8" s="11">
        <v>79560.026478</v>
      </c>
      <c r="AB8" s="11">
        <v>74668.495563999997</v>
      </c>
      <c r="AC8" s="11">
        <v>82593.048244000005</v>
      </c>
      <c r="AD8" s="11">
        <f>SUM(B8:AC8)</f>
        <v>1791294.6954209998</v>
      </c>
    </row>
    <row r="9" spans="1:30">
      <c r="A9" s="3">
        <v>870324</v>
      </c>
      <c r="B9" s="11">
        <v>27437.180643</v>
      </c>
      <c r="C9" s="11">
        <v>31209.689556000001</v>
      </c>
      <c r="D9" s="11">
        <v>32597.965628000002</v>
      </c>
      <c r="E9" s="11">
        <v>38063.044269999999</v>
      </c>
      <c r="F9" s="11">
        <v>46549.936064000001</v>
      </c>
      <c r="G9" s="11">
        <v>53988.174572000004</v>
      </c>
      <c r="H9" s="11">
        <v>51052.703823999997</v>
      </c>
      <c r="I9" s="11">
        <v>56217.508707000001</v>
      </c>
      <c r="J9" s="11">
        <v>63815.157614999996</v>
      </c>
      <c r="K9" s="11">
        <v>72505.274986999997</v>
      </c>
      <c r="L9" s="11">
        <v>73267.918801000007</v>
      </c>
      <c r="M9" s="11">
        <v>75134.277023000002</v>
      </c>
      <c r="N9" s="11">
        <v>74122.313557000001</v>
      </c>
      <c r="O9" s="11">
        <v>64558.716904000001</v>
      </c>
      <c r="P9" s="11">
        <v>36163.781107000003</v>
      </c>
      <c r="Q9" s="11">
        <v>53981.279928000004</v>
      </c>
      <c r="R9" s="11">
        <v>55820.493447000001</v>
      </c>
      <c r="S9" s="11">
        <v>65394.975636000003</v>
      </c>
      <c r="T9" s="11">
        <v>61996.684092000003</v>
      </c>
      <c r="U9" s="11">
        <v>60202.158851</v>
      </c>
      <c r="V9" s="11">
        <v>57664.054380000001</v>
      </c>
      <c r="W9" s="11">
        <v>50082.155053000002</v>
      </c>
      <c r="X9" s="11">
        <v>47122.834588999998</v>
      </c>
      <c r="Y9" s="11">
        <v>39223.155193999999</v>
      </c>
      <c r="Z9" s="11">
        <v>37503.123551999997</v>
      </c>
      <c r="AA9" s="11">
        <v>29824.670779</v>
      </c>
      <c r="AB9" s="11">
        <v>33220.596651</v>
      </c>
      <c r="AC9" s="11">
        <v>34200.200322999997</v>
      </c>
      <c r="AD9" s="11">
        <f t="shared" ref="AD9:AD27" si="0">SUM(B9:AC9)</f>
        <v>1422920.0257330004</v>
      </c>
    </row>
    <row r="10" spans="1:30">
      <c r="A10" s="3">
        <v>870431</v>
      </c>
      <c r="B10" s="11">
        <v>8185.4050559999996</v>
      </c>
      <c r="C10" s="11">
        <v>8528.346571</v>
      </c>
      <c r="D10" s="11">
        <v>9693.7902059999997</v>
      </c>
      <c r="E10" s="11">
        <v>8234.5561830000006</v>
      </c>
      <c r="F10" s="11">
        <v>11085.236121</v>
      </c>
      <c r="G10" s="11">
        <v>11035.978660999999</v>
      </c>
      <c r="H10" s="11">
        <v>12691.412606</v>
      </c>
      <c r="I10" s="11">
        <v>12410.382253</v>
      </c>
      <c r="J10" s="11">
        <v>11615.415937</v>
      </c>
      <c r="K10" s="11">
        <v>10321.198177</v>
      </c>
      <c r="L10" s="11">
        <v>10846.675302</v>
      </c>
      <c r="M10" s="11">
        <v>11345.447548</v>
      </c>
      <c r="N10" s="11">
        <v>12497.597373000001</v>
      </c>
      <c r="O10" s="11">
        <v>7433.7740089999998</v>
      </c>
      <c r="P10" s="11">
        <v>5570.4214069999998</v>
      </c>
      <c r="Q10" s="11">
        <v>7401.3625080000002</v>
      </c>
      <c r="R10" s="11">
        <v>7653.0496649999995</v>
      </c>
      <c r="S10" s="11">
        <v>9467.5526460000001</v>
      </c>
      <c r="T10" s="11">
        <v>10469.959247999999</v>
      </c>
      <c r="U10" s="11">
        <v>12684.679760000001</v>
      </c>
      <c r="V10" s="11">
        <v>13516.029952000001</v>
      </c>
      <c r="W10" s="11">
        <v>15889.623680000001</v>
      </c>
      <c r="X10" s="11">
        <v>15832.080583000001</v>
      </c>
      <c r="Y10" s="11">
        <v>17668.654209</v>
      </c>
      <c r="Z10" s="11">
        <v>19664.409116999999</v>
      </c>
      <c r="AA10" s="11">
        <v>14802.969972999999</v>
      </c>
      <c r="AB10" s="11">
        <v>16995.618170999998</v>
      </c>
      <c r="AC10" s="11">
        <v>19371.432041</v>
      </c>
      <c r="AD10" s="11">
        <f t="shared" si="0"/>
        <v>332913.0589629999</v>
      </c>
    </row>
    <row r="11" spans="1:30">
      <c r="A11" s="3">
        <v>870322</v>
      </c>
      <c r="B11" s="11">
        <v>3203.5396470000001</v>
      </c>
      <c r="C11" s="11">
        <v>2108.9917220000002</v>
      </c>
      <c r="D11" s="11">
        <v>1580.1975090000001</v>
      </c>
      <c r="E11" s="11">
        <v>932.65886</v>
      </c>
      <c r="F11" s="11">
        <v>1256.758865</v>
      </c>
      <c r="G11" s="11">
        <v>1639.619537</v>
      </c>
      <c r="H11" s="11">
        <v>1836.762021</v>
      </c>
      <c r="I11" s="11">
        <v>1927.7080269999999</v>
      </c>
      <c r="J11" s="11">
        <v>1994.304494</v>
      </c>
      <c r="K11" s="11">
        <v>2888.9185590000002</v>
      </c>
      <c r="L11" s="11">
        <v>3580.3954829999998</v>
      </c>
      <c r="M11" s="11">
        <v>5698.7461249999997</v>
      </c>
      <c r="N11" s="11">
        <v>6073.988848</v>
      </c>
      <c r="O11" s="11">
        <v>6881.2784149999998</v>
      </c>
      <c r="P11" s="11">
        <v>2796.9197730000001</v>
      </c>
      <c r="Q11" s="11">
        <v>2205.8661229999998</v>
      </c>
      <c r="R11" s="11">
        <v>2373.1807869999998</v>
      </c>
      <c r="S11" s="11">
        <v>3640.7158119999999</v>
      </c>
      <c r="T11" s="11">
        <v>5083.2297410000001</v>
      </c>
      <c r="U11" s="11">
        <v>5592.0166209999998</v>
      </c>
      <c r="V11" s="11">
        <v>7016.5814879999998</v>
      </c>
      <c r="W11" s="11">
        <v>10962.573031</v>
      </c>
      <c r="X11" s="11">
        <v>15998.80257</v>
      </c>
      <c r="Y11" s="11">
        <v>20750.714975999999</v>
      </c>
      <c r="Z11" s="11">
        <v>20754.791136</v>
      </c>
      <c r="AA11" s="11">
        <v>18169.458724</v>
      </c>
      <c r="AB11" s="11">
        <v>14633.854943</v>
      </c>
      <c r="AC11" s="11">
        <v>18908.478282</v>
      </c>
      <c r="AD11" s="11">
        <f t="shared" si="0"/>
        <v>190491.05211900003</v>
      </c>
    </row>
    <row r="12" spans="1:30">
      <c r="A12" s="3">
        <v>870421</v>
      </c>
      <c r="B12" s="11">
        <v>567.31235100000004</v>
      </c>
      <c r="C12" s="11">
        <v>1024.5396920000001</v>
      </c>
      <c r="D12" s="11">
        <v>1081.815736</v>
      </c>
      <c r="E12" s="11">
        <v>567.97627399999999</v>
      </c>
      <c r="F12" s="11">
        <v>825.00711899999999</v>
      </c>
      <c r="G12" s="11">
        <v>1735.2992609999999</v>
      </c>
      <c r="H12" s="11">
        <v>1690.36436</v>
      </c>
      <c r="I12" s="11">
        <v>1975.9964</v>
      </c>
      <c r="J12" s="11">
        <v>2784.2228519999999</v>
      </c>
      <c r="K12" s="11">
        <v>3419.5397379999999</v>
      </c>
      <c r="L12" s="11">
        <v>3077.3162470000002</v>
      </c>
      <c r="M12" s="11">
        <v>2812.1924690000001</v>
      </c>
      <c r="N12" s="11">
        <v>2055.5454279999999</v>
      </c>
      <c r="O12" s="11">
        <v>872.107212</v>
      </c>
      <c r="P12" s="11">
        <v>447.72643599999998</v>
      </c>
      <c r="Q12" s="11">
        <v>966.236131</v>
      </c>
      <c r="R12" s="11">
        <v>987.32518600000003</v>
      </c>
      <c r="S12" s="11">
        <v>1347.5079619999999</v>
      </c>
      <c r="T12" s="11">
        <v>1754.841435</v>
      </c>
      <c r="U12" s="11">
        <v>2103.260452</v>
      </c>
      <c r="V12" s="11">
        <v>2258.1493270000001</v>
      </c>
      <c r="W12" s="11">
        <v>2411.2863600000001</v>
      </c>
      <c r="X12" s="11">
        <v>2521.6090089999998</v>
      </c>
      <c r="Y12" s="11">
        <v>3857.2940269999999</v>
      </c>
      <c r="Z12" s="11">
        <v>5466.8115719999996</v>
      </c>
      <c r="AA12" s="11">
        <v>5762.5890010000003</v>
      </c>
      <c r="AB12" s="11">
        <v>7721.2545499999997</v>
      </c>
      <c r="AC12" s="11">
        <v>7138.0901800000001</v>
      </c>
      <c r="AD12" s="11">
        <f t="shared" si="0"/>
        <v>69233.216767000005</v>
      </c>
    </row>
    <row r="13" spans="1:30">
      <c r="A13" s="3">
        <v>870422</v>
      </c>
      <c r="B13" s="11">
        <v>563.42054900000005</v>
      </c>
      <c r="C13" s="11">
        <v>405.33543200000003</v>
      </c>
      <c r="D13" s="11">
        <v>668.42960700000003</v>
      </c>
      <c r="E13" s="11">
        <v>990.25331900000003</v>
      </c>
      <c r="F13" s="11">
        <v>1442.9381000000001</v>
      </c>
      <c r="G13" s="11">
        <v>1326.2519030000001</v>
      </c>
      <c r="H13" s="11">
        <v>1072.490137</v>
      </c>
      <c r="I13" s="11">
        <v>1230.9767240000001</v>
      </c>
      <c r="J13" s="11">
        <v>1367.6542179999999</v>
      </c>
      <c r="K13" s="11">
        <v>1723.4657440000001</v>
      </c>
      <c r="L13" s="11">
        <v>1984.855992</v>
      </c>
      <c r="M13" s="11">
        <v>2193.336057</v>
      </c>
      <c r="N13" s="11">
        <v>3238.655397</v>
      </c>
      <c r="O13" s="11">
        <v>1989.0791589999999</v>
      </c>
      <c r="P13" s="11">
        <v>1328.7093400000001</v>
      </c>
      <c r="Q13" s="11">
        <v>2529.0739830000002</v>
      </c>
      <c r="R13" s="11">
        <v>3519.673303</v>
      </c>
      <c r="S13" s="11">
        <v>3800.0253670000002</v>
      </c>
      <c r="T13" s="11">
        <v>4360.4224320000003</v>
      </c>
      <c r="U13" s="11">
        <v>5237.5199439999997</v>
      </c>
      <c r="V13" s="11">
        <v>4764.1368869999997</v>
      </c>
      <c r="W13" s="11">
        <v>4359.6048810000002</v>
      </c>
      <c r="X13" s="11">
        <v>5448.5547880000004</v>
      </c>
      <c r="Y13" s="11">
        <v>4239.8654159999996</v>
      </c>
      <c r="Z13" s="11">
        <v>4060.603208</v>
      </c>
      <c r="AA13" s="11">
        <v>2802.823261</v>
      </c>
      <c r="AB13" s="11">
        <v>3148.378494</v>
      </c>
      <c r="AC13" s="11">
        <v>3517.5495550000001</v>
      </c>
      <c r="AD13" s="11">
        <f t="shared" si="0"/>
        <v>73314.083197000014</v>
      </c>
    </row>
    <row r="14" spans="1:30">
      <c r="A14" s="3">
        <v>870423</v>
      </c>
      <c r="B14" s="11">
        <v>204.63661999999999</v>
      </c>
      <c r="C14" s="11">
        <v>162.763068</v>
      </c>
      <c r="D14" s="11">
        <v>149.891513</v>
      </c>
      <c r="E14" s="11">
        <v>335.51275399999997</v>
      </c>
      <c r="F14" s="11">
        <v>632.29287799999997</v>
      </c>
      <c r="G14" s="11">
        <v>528.22064599999999</v>
      </c>
      <c r="H14" s="11">
        <v>440.55736999999999</v>
      </c>
      <c r="I14" s="11">
        <v>560.03002600000002</v>
      </c>
      <c r="J14" s="11">
        <v>806.35342100000003</v>
      </c>
      <c r="K14" s="11">
        <v>1035.0006020000001</v>
      </c>
      <c r="L14" s="11">
        <v>1235.2773480000001</v>
      </c>
      <c r="M14" s="11">
        <v>1438.7760510000001</v>
      </c>
      <c r="N14" s="11">
        <v>911.42590900000005</v>
      </c>
      <c r="O14" s="11">
        <v>664.419263</v>
      </c>
      <c r="P14" s="11">
        <v>414.60058299999997</v>
      </c>
      <c r="Q14" s="11">
        <v>429.88074499999999</v>
      </c>
      <c r="R14" s="11">
        <v>587.09132299999999</v>
      </c>
      <c r="S14" s="11">
        <v>529.74083199999995</v>
      </c>
      <c r="T14" s="11">
        <v>645.97866499999998</v>
      </c>
      <c r="U14" s="11">
        <v>1068.096274</v>
      </c>
      <c r="V14" s="11">
        <v>1327.8632829999999</v>
      </c>
      <c r="W14" s="11">
        <v>1209.2805049999999</v>
      </c>
      <c r="X14" s="11">
        <v>1335.4149379999999</v>
      </c>
      <c r="Y14" s="11">
        <v>1541.2370920000001</v>
      </c>
      <c r="Z14" s="11">
        <v>2167.9732170000002</v>
      </c>
      <c r="AA14" s="11">
        <v>1543.5918380000001</v>
      </c>
      <c r="AB14" s="11">
        <v>1644.451084</v>
      </c>
      <c r="AC14" s="11">
        <v>1965.7317889999999</v>
      </c>
      <c r="AD14" s="11">
        <f t="shared" si="0"/>
        <v>25516.089637000001</v>
      </c>
    </row>
    <row r="15" spans="1:30">
      <c r="A15" s="3">
        <v>870210</v>
      </c>
      <c r="B15" s="11">
        <v>529.280258</v>
      </c>
      <c r="C15" s="11">
        <v>703.58009500000003</v>
      </c>
      <c r="D15" s="11">
        <v>857.54643399999998</v>
      </c>
      <c r="E15" s="11">
        <v>931.82815400000004</v>
      </c>
      <c r="F15" s="11">
        <v>1016.810851</v>
      </c>
      <c r="G15" s="11">
        <v>997.72597900000005</v>
      </c>
      <c r="H15" s="11">
        <v>933.19611599999996</v>
      </c>
      <c r="I15" s="11">
        <v>613.17185199999994</v>
      </c>
      <c r="J15" s="11">
        <v>749.41716499999995</v>
      </c>
      <c r="K15" s="11">
        <v>853.42213100000004</v>
      </c>
      <c r="L15" s="11">
        <v>784.55797700000005</v>
      </c>
      <c r="M15" s="11">
        <v>791.40368100000001</v>
      </c>
      <c r="N15" s="11">
        <v>779.89367400000003</v>
      </c>
      <c r="O15" s="11">
        <v>677.84409700000003</v>
      </c>
      <c r="P15" s="11">
        <v>556.42641700000001</v>
      </c>
      <c r="Q15" s="11">
        <v>394.19230299999998</v>
      </c>
      <c r="R15" s="11">
        <v>582.26194899999996</v>
      </c>
      <c r="S15" s="11">
        <v>617.96564000000001</v>
      </c>
      <c r="T15" s="11">
        <v>596.46668399999999</v>
      </c>
      <c r="U15" s="11">
        <v>699.28167800000006</v>
      </c>
      <c r="V15" s="11">
        <v>769.45704799999999</v>
      </c>
      <c r="W15" s="11">
        <v>869.95760600000006</v>
      </c>
      <c r="X15" s="11">
        <v>1029.402969</v>
      </c>
      <c r="Y15" s="11">
        <v>1087.6253979999999</v>
      </c>
      <c r="Z15" s="11">
        <v>1006.190832</v>
      </c>
      <c r="AA15" s="11">
        <v>452.00039299999997</v>
      </c>
      <c r="AB15" s="11">
        <v>331.77283999999997</v>
      </c>
      <c r="AC15" s="11">
        <v>416.99968799999999</v>
      </c>
      <c r="AD15" s="11">
        <f t="shared" si="0"/>
        <v>20629.679908999999</v>
      </c>
    </row>
    <row r="16" spans="1:30">
      <c r="A16" s="3">
        <v>870333</v>
      </c>
      <c r="B16" s="11">
        <v>100.83581</v>
      </c>
      <c r="C16" s="11">
        <v>161.23946100000001</v>
      </c>
      <c r="D16" s="11">
        <v>138.608981</v>
      </c>
      <c r="E16" s="11">
        <v>203.35346100000001</v>
      </c>
      <c r="F16" s="11">
        <v>154.17949999999999</v>
      </c>
      <c r="G16" s="11">
        <v>11.736352</v>
      </c>
      <c r="H16" s="11">
        <v>8.2278870000000008</v>
      </c>
      <c r="I16" s="11">
        <v>18.855457000000001</v>
      </c>
      <c r="J16" s="11">
        <v>42.163640999999998</v>
      </c>
      <c r="K16" s="11">
        <v>64.959603000000001</v>
      </c>
      <c r="L16" s="11">
        <v>88.095635000000001</v>
      </c>
      <c r="M16" s="11">
        <v>153.02845300000001</v>
      </c>
      <c r="N16" s="11">
        <v>83.589146999999997</v>
      </c>
      <c r="O16" s="11">
        <v>62.401257999999999</v>
      </c>
      <c r="P16" s="11">
        <v>278.533142</v>
      </c>
      <c r="Q16" s="11">
        <v>495.97732100000002</v>
      </c>
      <c r="R16" s="11">
        <v>853.11225100000001</v>
      </c>
      <c r="S16" s="11">
        <v>823.80149700000004</v>
      </c>
      <c r="T16" s="11">
        <v>1248.9155969999999</v>
      </c>
      <c r="U16" s="11">
        <v>1590.187895</v>
      </c>
      <c r="V16" s="11">
        <v>1549.864341</v>
      </c>
      <c r="W16" s="11">
        <v>913.23877900000002</v>
      </c>
      <c r="X16" s="11">
        <v>735.95645100000002</v>
      </c>
      <c r="Y16" s="11">
        <v>559.50840300000004</v>
      </c>
      <c r="Z16" s="11">
        <v>380.412353</v>
      </c>
      <c r="AA16" s="11">
        <v>265.010108</v>
      </c>
      <c r="AB16" s="11">
        <v>216.306568</v>
      </c>
      <c r="AC16" s="11">
        <v>268.71627100000001</v>
      </c>
      <c r="AD16" s="11">
        <f t="shared" si="0"/>
        <v>11470.815622999999</v>
      </c>
    </row>
    <row r="17" spans="1:30">
      <c r="A17" s="3">
        <v>870432</v>
      </c>
      <c r="B17" s="11">
        <v>3.9781930000000001</v>
      </c>
      <c r="C17" s="11">
        <v>4.3603379999999996</v>
      </c>
      <c r="D17" s="11">
        <v>50.365319</v>
      </c>
      <c r="E17" s="11">
        <v>8.3723670000000006</v>
      </c>
      <c r="F17" s="11">
        <v>25.584002000000002</v>
      </c>
      <c r="G17" s="11">
        <v>56.315758000000002</v>
      </c>
      <c r="H17" s="11">
        <v>96.742626999999999</v>
      </c>
      <c r="I17" s="11">
        <v>45.530230000000003</v>
      </c>
      <c r="J17" s="11">
        <v>77.596383000000003</v>
      </c>
      <c r="K17" s="11">
        <v>0.498139</v>
      </c>
      <c r="L17" s="11">
        <v>0.24771000000000001</v>
      </c>
      <c r="M17" s="11">
        <v>0.40581800000000001</v>
      </c>
      <c r="N17" s="11">
        <v>14.612024</v>
      </c>
      <c r="O17" s="11">
        <v>17.155493</v>
      </c>
      <c r="P17" s="11">
        <v>6.738308</v>
      </c>
      <c r="Q17" s="11">
        <v>28.344322999999999</v>
      </c>
      <c r="R17" s="11">
        <v>112.067995</v>
      </c>
      <c r="S17" s="11">
        <v>236.89280099999999</v>
      </c>
      <c r="T17" s="11">
        <v>191.97217900000001</v>
      </c>
      <c r="U17" s="11">
        <v>318.71938499999999</v>
      </c>
      <c r="V17" s="11">
        <v>279.71064799999999</v>
      </c>
      <c r="W17" s="11">
        <v>288.85239899999999</v>
      </c>
      <c r="X17" s="11">
        <v>328.311868</v>
      </c>
      <c r="Y17" s="11">
        <v>181.94952000000001</v>
      </c>
      <c r="Z17" s="11">
        <v>124.564094</v>
      </c>
      <c r="AA17" s="11">
        <v>57.616970999999999</v>
      </c>
      <c r="AB17" s="11">
        <v>133.86364699999999</v>
      </c>
      <c r="AC17" s="11">
        <v>258.83910100000003</v>
      </c>
      <c r="AD17" s="11">
        <f t="shared" si="0"/>
        <v>2950.2076400000001</v>
      </c>
    </row>
    <row r="18" spans="1:30">
      <c r="A18" s="3">
        <v>870600</v>
      </c>
      <c r="B18" s="11">
        <v>228.22860800000001</v>
      </c>
      <c r="C18" s="11">
        <v>270.07371999999998</v>
      </c>
      <c r="D18" s="11">
        <v>184.68208200000001</v>
      </c>
      <c r="E18" s="11">
        <v>279.723456</v>
      </c>
      <c r="F18" s="11">
        <v>386.972241</v>
      </c>
      <c r="G18" s="11">
        <v>21.727346000000001</v>
      </c>
      <c r="H18" s="11">
        <v>5.966291</v>
      </c>
      <c r="I18" s="11">
        <v>7.5227589999999998</v>
      </c>
      <c r="J18" s="11">
        <v>5.2226359999999996</v>
      </c>
      <c r="K18" s="11">
        <v>10.499404999999999</v>
      </c>
      <c r="L18" s="11">
        <v>13.548041</v>
      </c>
      <c r="M18" s="11">
        <v>19.725003000000001</v>
      </c>
      <c r="N18" s="11">
        <v>37.008951000000003</v>
      </c>
      <c r="O18" s="11">
        <v>52.271594</v>
      </c>
      <c r="P18" s="11">
        <v>12.725349</v>
      </c>
      <c r="Q18" s="11">
        <v>19.158534</v>
      </c>
      <c r="R18" s="11">
        <v>25.413198000000001</v>
      </c>
      <c r="S18" s="11">
        <v>44.562472999999997</v>
      </c>
      <c r="T18" s="11">
        <v>129.922315</v>
      </c>
      <c r="U18" s="11">
        <v>60.900536000000002</v>
      </c>
      <c r="V18" s="11">
        <v>78.956796999999995</v>
      </c>
      <c r="W18" s="11">
        <v>95.130519000000007</v>
      </c>
      <c r="X18" s="11">
        <v>69.440015000000002</v>
      </c>
      <c r="Y18" s="11">
        <v>85.704245999999998</v>
      </c>
      <c r="Z18" s="11">
        <v>57.917079000000001</v>
      </c>
      <c r="AA18" s="11">
        <v>54.602421</v>
      </c>
      <c r="AB18" s="11">
        <v>82.325585000000004</v>
      </c>
      <c r="AC18" s="11">
        <v>155.47492500000001</v>
      </c>
      <c r="AD18" s="11">
        <f t="shared" si="0"/>
        <v>2495.4061249999995</v>
      </c>
    </row>
    <row r="19" spans="1:30">
      <c r="A19" s="3">
        <v>870290</v>
      </c>
      <c r="B19" s="11">
        <v>76.412503000000001</v>
      </c>
      <c r="C19" s="11">
        <v>226.86470299999999</v>
      </c>
      <c r="D19" s="11">
        <v>192.65467599999999</v>
      </c>
      <c r="E19" s="11">
        <v>238.257588</v>
      </c>
      <c r="F19" s="11">
        <v>272.01554499999997</v>
      </c>
      <c r="G19" s="11">
        <v>38.972524</v>
      </c>
      <c r="H19" s="11">
        <v>89.823353999999995</v>
      </c>
      <c r="I19" s="11">
        <v>54.810426</v>
      </c>
      <c r="J19" s="11">
        <v>57.171427999999999</v>
      </c>
      <c r="K19" s="11">
        <v>72.875744999999995</v>
      </c>
      <c r="L19" s="11">
        <v>65.129813999999996</v>
      </c>
      <c r="M19" s="11">
        <v>53.527138000000001</v>
      </c>
      <c r="N19" s="11">
        <v>62.369860000000003</v>
      </c>
      <c r="O19" s="11">
        <v>70.941967000000005</v>
      </c>
      <c r="P19" s="11">
        <v>20.005811999999999</v>
      </c>
      <c r="Q19" s="11">
        <v>64.476607000000001</v>
      </c>
      <c r="R19" s="11">
        <v>45.462749000000002</v>
      </c>
      <c r="S19" s="11">
        <v>44.144590000000001</v>
      </c>
      <c r="T19" s="11">
        <v>56.145876999999999</v>
      </c>
      <c r="U19" s="11">
        <v>76.058813000000001</v>
      </c>
      <c r="V19" s="11">
        <v>84.666180999999995</v>
      </c>
      <c r="W19" s="11">
        <v>93.313929999999999</v>
      </c>
      <c r="X19" s="11">
        <v>176.97302099999999</v>
      </c>
      <c r="Y19" s="11">
        <v>152.150857</v>
      </c>
      <c r="Z19" s="11">
        <v>197.92883599999999</v>
      </c>
      <c r="AA19" s="11">
        <v>149.888565</v>
      </c>
      <c r="AB19" s="11">
        <v>158.969562</v>
      </c>
      <c r="AC19" s="11">
        <v>99.017579999999995</v>
      </c>
      <c r="AD19" s="11">
        <f t="shared" si="0"/>
        <v>2991.0302510000006</v>
      </c>
    </row>
    <row r="20" spans="1:30">
      <c r="A20" s="3">
        <v>870332</v>
      </c>
      <c r="B20" s="11">
        <v>6.5062930000000003</v>
      </c>
      <c r="C20" s="11">
        <v>3.8597090000000001</v>
      </c>
      <c r="D20" s="11">
        <v>42.855249999999998</v>
      </c>
      <c r="E20" s="11">
        <v>122.831101</v>
      </c>
      <c r="F20" s="11">
        <v>264.94634600000001</v>
      </c>
      <c r="G20" s="11">
        <v>277.98594000000003</v>
      </c>
      <c r="H20" s="11">
        <v>488.36001800000003</v>
      </c>
      <c r="I20" s="11">
        <v>419.45702599999998</v>
      </c>
      <c r="J20" s="11">
        <v>355.55525899999998</v>
      </c>
      <c r="K20" s="11">
        <v>594.08044500000005</v>
      </c>
      <c r="L20" s="11">
        <v>446.13170500000001</v>
      </c>
      <c r="M20" s="11">
        <v>515.08614699999998</v>
      </c>
      <c r="N20" s="11">
        <v>28.772124000000002</v>
      </c>
      <c r="O20" s="11">
        <v>377.46354000000002</v>
      </c>
      <c r="P20" s="11">
        <v>731.20274500000005</v>
      </c>
      <c r="Q20" s="11">
        <v>1126.080048</v>
      </c>
      <c r="R20" s="11">
        <v>1125.7985550000001</v>
      </c>
      <c r="S20" s="11">
        <v>1335.668136</v>
      </c>
      <c r="T20" s="11">
        <v>1226.4723080000001</v>
      </c>
      <c r="U20" s="11">
        <v>915.57126100000005</v>
      </c>
      <c r="V20" s="11">
        <v>1108.063326</v>
      </c>
      <c r="W20" s="11">
        <v>730.16987099999994</v>
      </c>
      <c r="X20" s="11">
        <v>797.25609599999996</v>
      </c>
      <c r="Y20" s="11">
        <v>650.15474700000004</v>
      </c>
      <c r="Z20" s="11">
        <v>430.85080399999998</v>
      </c>
      <c r="AA20" s="11">
        <v>96.740817000000007</v>
      </c>
      <c r="AB20" s="11">
        <v>46.552418000000003</v>
      </c>
      <c r="AC20" s="11">
        <v>81.820493999999997</v>
      </c>
      <c r="AD20" s="11">
        <f t="shared" si="0"/>
        <v>14346.292528999998</v>
      </c>
    </row>
    <row r="21" spans="1:30">
      <c r="A21" s="3">
        <v>870490</v>
      </c>
      <c r="B21" s="11">
        <v>12.743472000000001</v>
      </c>
      <c r="C21" s="11">
        <v>7.3204830000000003</v>
      </c>
      <c r="D21" s="11">
        <v>2.5632489999999999</v>
      </c>
      <c r="E21" s="11">
        <v>2.2529750000000002</v>
      </c>
      <c r="F21" s="11">
        <v>1.2154799999999999</v>
      </c>
      <c r="G21" s="11">
        <v>3.1641140000000001</v>
      </c>
      <c r="H21" s="11">
        <v>2.9258890000000002</v>
      </c>
      <c r="I21" s="11">
        <v>1.5276700000000001</v>
      </c>
      <c r="J21" s="11">
        <v>1.931289</v>
      </c>
      <c r="K21" s="11">
        <v>1.8058479999999999</v>
      </c>
      <c r="L21" s="11">
        <v>1.0715790000000001</v>
      </c>
      <c r="M21" s="11">
        <v>2.730524</v>
      </c>
      <c r="N21" s="11">
        <v>1.469079</v>
      </c>
      <c r="O21" s="11">
        <v>9.6754599999999993</v>
      </c>
      <c r="P21" s="11">
        <v>2.8956599999999999</v>
      </c>
      <c r="Q21" s="11">
        <v>0.48628100000000002</v>
      </c>
      <c r="R21" s="11">
        <v>1.202083</v>
      </c>
      <c r="S21" s="11">
        <v>2.501436</v>
      </c>
      <c r="T21" s="11">
        <v>0.90635699999999997</v>
      </c>
      <c r="U21" s="11">
        <v>6.5611319999999997</v>
      </c>
      <c r="V21" s="11">
        <v>10.995224</v>
      </c>
      <c r="W21" s="11">
        <v>6.1132109999999997</v>
      </c>
      <c r="X21" s="11">
        <v>10.800068</v>
      </c>
      <c r="Y21" s="11">
        <v>21.444143</v>
      </c>
      <c r="Z21" s="11">
        <v>40.209873000000002</v>
      </c>
      <c r="AA21" s="11">
        <v>33.782648999999999</v>
      </c>
      <c r="AB21" s="11">
        <v>69.520126000000005</v>
      </c>
      <c r="AC21" s="11">
        <v>58.959449999999997</v>
      </c>
      <c r="AD21" s="11">
        <f t="shared" si="0"/>
        <v>318.77480399999996</v>
      </c>
    </row>
    <row r="22" spans="1:30">
      <c r="A22" s="3">
        <v>870331</v>
      </c>
      <c r="B22" s="11">
        <v>0.105157</v>
      </c>
      <c r="C22" s="11">
        <v>0.33064500000000002</v>
      </c>
      <c r="D22" s="11">
        <v>6.8964999999999999E-2</v>
      </c>
      <c r="E22" s="11">
        <v>4.0932999999999997E-2</v>
      </c>
      <c r="F22" s="11">
        <v>4.7594999999999998E-2</v>
      </c>
      <c r="G22" s="11">
        <v>0.14541399999999999</v>
      </c>
      <c r="H22" s="11">
        <v>0.18476899999999999</v>
      </c>
      <c r="I22" s="11">
        <v>7.3844989999999999</v>
      </c>
      <c r="J22" s="11">
        <v>0.317496</v>
      </c>
      <c r="K22" s="11">
        <v>2.250829</v>
      </c>
      <c r="L22" s="11">
        <v>1.0011000000000001</v>
      </c>
      <c r="M22" s="11">
        <v>1.3780760000000001</v>
      </c>
      <c r="N22" s="11">
        <v>0.247007</v>
      </c>
      <c r="O22" s="11">
        <v>0.23388300000000001</v>
      </c>
      <c r="P22" s="11">
        <v>9.3896999999999994E-2</v>
      </c>
      <c r="Q22" s="11">
        <v>0.94166499999999997</v>
      </c>
      <c r="R22" s="11">
        <v>0.63425799999999999</v>
      </c>
      <c r="S22" s="11">
        <v>0.40052900000000002</v>
      </c>
      <c r="T22" s="11">
        <v>1.7064710000000001</v>
      </c>
      <c r="U22" s="11">
        <v>1.5510930000000001</v>
      </c>
      <c r="V22" s="11">
        <v>0.95972199999999996</v>
      </c>
      <c r="W22" s="11">
        <v>2.9819279999999999</v>
      </c>
      <c r="X22" s="11">
        <v>1.059536</v>
      </c>
      <c r="Y22" s="11">
        <v>1.71394</v>
      </c>
      <c r="Z22" s="11">
        <v>35.084910000000001</v>
      </c>
      <c r="AA22" s="11">
        <v>2.5398489999999998</v>
      </c>
      <c r="AB22" s="11">
        <v>2.0657740000000002</v>
      </c>
      <c r="AC22" s="11">
        <v>42.245286</v>
      </c>
      <c r="AD22" s="11">
        <f t="shared" si="0"/>
        <v>107.715226</v>
      </c>
    </row>
    <row r="23" spans="1:30">
      <c r="A23" s="3">
        <v>870390</v>
      </c>
      <c r="B23" s="11">
        <v>20.823566</v>
      </c>
      <c r="C23" s="11">
        <v>9.9205489999999994</v>
      </c>
      <c r="D23" s="11">
        <v>36.126046000000002</v>
      </c>
      <c r="E23" s="11">
        <v>62.460886000000002</v>
      </c>
      <c r="F23" s="11">
        <v>48.248646999999998</v>
      </c>
      <c r="G23" s="11">
        <v>164.58277100000001</v>
      </c>
      <c r="H23" s="11">
        <v>303.12184300000001</v>
      </c>
      <c r="I23" s="11">
        <v>49.755639000000002</v>
      </c>
      <c r="J23" s="11">
        <v>366.558448</v>
      </c>
      <c r="K23" s="11">
        <v>332.02432199999998</v>
      </c>
      <c r="L23" s="11">
        <v>134.74944199999999</v>
      </c>
      <c r="M23" s="11">
        <v>158.84932499999999</v>
      </c>
      <c r="N23" s="11">
        <v>121.247652</v>
      </c>
      <c r="O23" s="11">
        <v>170.40100799999999</v>
      </c>
      <c r="P23" s="11">
        <v>112.644655</v>
      </c>
      <c r="Q23" s="11">
        <v>122.919645</v>
      </c>
      <c r="R23" s="11">
        <v>476.41959100000003</v>
      </c>
      <c r="S23" s="11">
        <v>492.93893700000001</v>
      </c>
      <c r="T23" s="11">
        <v>369.24931900000001</v>
      </c>
      <c r="U23" s="11">
        <v>847.06583799999999</v>
      </c>
      <c r="V23" s="11">
        <v>693.55350599999997</v>
      </c>
      <c r="W23" s="11">
        <v>612.44056899999998</v>
      </c>
      <c r="X23" s="11">
        <v>446.70000499999998</v>
      </c>
      <c r="Y23" s="11">
        <v>122.91619300000001</v>
      </c>
      <c r="Z23" s="11">
        <v>92.072796999999994</v>
      </c>
      <c r="AA23" s="11">
        <v>23.629718</v>
      </c>
      <c r="AB23" s="11">
        <v>85.170109999999994</v>
      </c>
      <c r="AC23" s="11">
        <v>33.387352</v>
      </c>
      <c r="AD23" s="11">
        <f t="shared" si="0"/>
        <v>6509.9783790000001</v>
      </c>
    </row>
    <row r="24" spans="1:30">
      <c r="A24" s="3">
        <v>870120</v>
      </c>
      <c r="B24" s="11">
        <v>1584.0672500000001</v>
      </c>
      <c r="C24" s="11">
        <v>1340.565803</v>
      </c>
      <c r="D24" s="11">
        <v>1665.353541</v>
      </c>
      <c r="E24" s="11">
        <v>2039.1350789999999</v>
      </c>
      <c r="F24" s="11">
        <v>3196.4626459999999</v>
      </c>
      <c r="G24" s="11">
        <v>1686.3525509999999</v>
      </c>
      <c r="H24" s="11">
        <v>906.85432900000001</v>
      </c>
      <c r="I24" s="11">
        <v>1330.422012</v>
      </c>
      <c r="J24" s="11">
        <v>1031.396432</v>
      </c>
      <c r="K24" s="11">
        <v>1868.540837</v>
      </c>
      <c r="L24" s="11">
        <v>2396.914906</v>
      </c>
      <c r="M24" s="11">
        <v>3150.1029739999999</v>
      </c>
      <c r="N24" s="11">
        <v>1212.5388089999999</v>
      </c>
      <c r="O24" s="11">
        <v>2243.655655</v>
      </c>
      <c r="P24" s="11">
        <v>2382.293756</v>
      </c>
      <c r="Q24" s="11">
        <v>2918.7198699999999</v>
      </c>
      <c r="R24" s="11">
        <v>4150.5631370000001</v>
      </c>
      <c r="S24" s="11">
        <v>4548.9291009999997</v>
      </c>
      <c r="T24" s="11">
        <v>5075.152521</v>
      </c>
      <c r="U24" s="11">
        <v>6890.4783399999997</v>
      </c>
      <c r="V24" s="11">
        <v>8135.9735950000004</v>
      </c>
      <c r="W24" s="11">
        <v>4814.9268259999999</v>
      </c>
      <c r="X24" s="11">
        <v>5782.543388</v>
      </c>
      <c r="Y24" s="11">
        <v>8535.7773039999993</v>
      </c>
      <c r="Z24" s="11">
        <v>9273.6107150000007</v>
      </c>
      <c r="AA24" s="11">
        <v>6078.786548</v>
      </c>
      <c r="AB24" s="11">
        <v>7661.3077810000004</v>
      </c>
      <c r="AC24" s="11">
        <v>0</v>
      </c>
      <c r="AD24" s="11">
        <f t="shared" si="0"/>
        <v>101901.42570600001</v>
      </c>
    </row>
    <row r="25" spans="1:30">
      <c r="A25" s="3" t="s">
        <v>29</v>
      </c>
      <c r="B25" s="11">
        <f>SUM(B8:B24)</f>
        <v>75234.799273000011</v>
      </c>
      <c r="C25" s="11">
        <f t="shared" ref="C25:AC25" si="1">SUM(C8:C24)</f>
        <v>78166.558491000018</v>
      </c>
      <c r="D25" s="11">
        <f t="shared" si="1"/>
        <v>86384.785012000022</v>
      </c>
      <c r="E25" s="11">
        <f t="shared" si="1"/>
        <v>92626.287138</v>
      </c>
      <c r="F25" s="11">
        <f t="shared" si="1"/>
        <v>114703.84663799997</v>
      </c>
      <c r="G25" s="11">
        <f t="shared" si="1"/>
        <v>125950.061518</v>
      </c>
      <c r="H25" s="11">
        <f t="shared" si="1"/>
        <v>123997.05101800001</v>
      </c>
      <c r="I25" s="11">
        <f t="shared" si="1"/>
        <v>131452.52366400001</v>
      </c>
      <c r="J25" s="11">
        <f t="shared" si="1"/>
        <v>132175.92768100003</v>
      </c>
      <c r="K25" s="11">
        <f t="shared" si="1"/>
        <v>140728.73018499996</v>
      </c>
      <c r="L25" s="11">
        <f t="shared" si="1"/>
        <v>142832.75572800002</v>
      </c>
      <c r="M25" s="11">
        <f t="shared" si="1"/>
        <v>156417.48541800003</v>
      </c>
      <c r="N25" s="11">
        <f t="shared" si="1"/>
        <v>153887.960414</v>
      </c>
      <c r="O25" s="11">
        <f t="shared" si="1"/>
        <v>138733.96838699994</v>
      </c>
      <c r="P25" s="11">
        <f t="shared" si="1"/>
        <v>91428.188326999996</v>
      </c>
      <c r="Q25" s="11">
        <f t="shared" si="1"/>
        <v>129291.49729900002</v>
      </c>
      <c r="R25" s="11">
        <f t="shared" si="1"/>
        <v>140062.62484400001</v>
      </c>
      <c r="S25" s="11">
        <f t="shared" si="1"/>
        <v>167051.69999700005</v>
      </c>
      <c r="T25" s="11">
        <f t="shared" si="1"/>
        <v>175870.42854000005</v>
      </c>
      <c r="U25" s="11">
        <f t="shared" si="1"/>
        <v>182185.27086800002</v>
      </c>
      <c r="V25" s="11">
        <f t="shared" si="1"/>
        <v>196696.10160900006</v>
      </c>
      <c r="W25" s="11">
        <f t="shared" si="1"/>
        <v>199685.58447200002</v>
      </c>
      <c r="X25" s="11">
        <f t="shared" si="1"/>
        <v>199255.82960599998</v>
      </c>
      <c r="Y25" s="11">
        <f t="shared" si="1"/>
        <v>201433.68819899997</v>
      </c>
      <c r="Z25" s="11">
        <f t="shared" si="1"/>
        <v>203538.67118099995</v>
      </c>
      <c r="AA25" s="11">
        <f t="shared" si="1"/>
        <v>159680.72809299998</v>
      </c>
      <c r="AB25" s="11">
        <f t="shared" si="1"/>
        <v>160820.50386800003</v>
      </c>
      <c r="AC25" s="11">
        <f t="shared" si="1"/>
        <v>169109.99056100001</v>
      </c>
      <c r="AD25" s="11">
        <f t="shared" si="0"/>
        <v>4069403.5480290009</v>
      </c>
    </row>
    <row r="26" spans="1:30">
      <c r="A26" s="3" t="s">
        <v>30</v>
      </c>
      <c r="B26" s="11">
        <f>B27-B25</f>
        <v>59008.605170000024</v>
      </c>
      <c r="C26" s="11">
        <f t="shared" ref="C26:AC26" si="2">C27-C25</f>
        <v>59364.216513999985</v>
      </c>
      <c r="D26" s="11">
        <f t="shared" si="2"/>
        <v>62505.217986999996</v>
      </c>
      <c r="E26" s="11">
        <f t="shared" si="2"/>
        <v>66936.165905999995</v>
      </c>
      <c r="F26" s="11">
        <f t="shared" si="2"/>
        <v>76838.316634000003</v>
      </c>
      <c r="G26" s="11">
        <f t="shared" si="2"/>
        <v>88075.546362999972</v>
      </c>
      <c r="H26" s="11">
        <f t="shared" si="2"/>
        <v>85123.340367000012</v>
      </c>
      <c r="I26" s="11">
        <f t="shared" si="2"/>
        <v>93043.766667999997</v>
      </c>
      <c r="J26" s="11">
        <f t="shared" si="2"/>
        <v>101358.22136799997</v>
      </c>
      <c r="K26" s="11">
        <f t="shared" si="2"/>
        <v>118205.22809300004</v>
      </c>
      <c r="L26" s="11">
        <f t="shared" si="2"/>
        <v>132488.97819699993</v>
      </c>
      <c r="M26" s="11">
        <f t="shared" si="2"/>
        <v>139738.79851399991</v>
      </c>
      <c r="N26" s="11">
        <f t="shared" si="2"/>
        <v>149597.94407999996</v>
      </c>
      <c r="O26" s="11">
        <f t="shared" si="2"/>
        <v>142945.12845799999</v>
      </c>
      <c r="P26" s="11">
        <f t="shared" si="2"/>
        <v>114969.00233900001</v>
      </c>
      <c r="Q26" s="11">
        <f t="shared" si="2"/>
        <v>152547.56927500002</v>
      </c>
      <c r="R26" s="11">
        <f t="shared" si="2"/>
        <v>179481.00050699999</v>
      </c>
      <c r="S26" s="11">
        <f t="shared" si="2"/>
        <v>199471.29911099997</v>
      </c>
      <c r="T26" s="11">
        <f t="shared" si="2"/>
        <v>208601.58980499994</v>
      </c>
      <c r="U26" s="11">
        <f t="shared" si="2"/>
        <v>227876.41281899982</v>
      </c>
      <c r="V26" s="11">
        <f t="shared" si="2"/>
        <v>232017.681881</v>
      </c>
      <c r="W26" s="11">
        <f t="shared" si="2"/>
        <v>226246.58837199991</v>
      </c>
      <c r="X26" s="11">
        <f t="shared" si="2"/>
        <v>235151.93749600009</v>
      </c>
      <c r="Y26" s="11">
        <f t="shared" si="2"/>
        <v>244472.20636200003</v>
      </c>
      <c r="Z26" s="11">
        <f t="shared" si="2"/>
        <v>242520.867661</v>
      </c>
      <c r="AA26" s="11">
        <f t="shared" si="2"/>
        <v>213842.42784599998</v>
      </c>
      <c r="AB26" s="11">
        <f t="shared" si="2"/>
        <v>264827.36403400009</v>
      </c>
      <c r="AC26" s="11">
        <f t="shared" si="2"/>
        <v>227148.21122299996</v>
      </c>
      <c r="AD26" s="11">
        <f t="shared" si="0"/>
        <v>4344403.6330499994</v>
      </c>
    </row>
    <row r="27" spans="1:30">
      <c r="A27" s="3" t="s">
        <v>194</v>
      </c>
      <c r="B27" s="11">
        <v>134243.40444300004</v>
      </c>
      <c r="C27" s="11">
        <v>137530.775005</v>
      </c>
      <c r="D27" s="11">
        <v>148890.00299900002</v>
      </c>
      <c r="E27" s="11">
        <v>159562.45304399999</v>
      </c>
      <c r="F27" s="11">
        <v>191542.16327199998</v>
      </c>
      <c r="G27" s="11">
        <v>214025.60788099997</v>
      </c>
      <c r="H27" s="11">
        <v>209120.39138500002</v>
      </c>
      <c r="I27" s="11">
        <v>224496.290332</v>
      </c>
      <c r="J27" s="11">
        <v>233534.149049</v>
      </c>
      <c r="K27" s="11">
        <v>258933.95827800001</v>
      </c>
      <c r="L27" s="11">
        <v>275321.73392499995</v>
      </c>
      <c r="M27" s="11">
        <v>296156.28393199993</v>
      </c>
      <c r="N27" s="11">
        <v>303485.90449399996</v>
      </c>
      <c r="O27" s="11">
        <v>281679.09684499993</v>
      </c>
      <c r="P27" s="11">
        <v>206397.19066600001</v>
      </c>
      <c r="Q27" s="11">
        <v>281839.06657400005</v>
      </c>
      <c r="R27" s="11">
        <v>319543.625351</v>
      </c>
      <c r="S27" s="11">
        <v>366522.99910800002</v>
      </c>
      <c r="T27" s="11">
        <v>384472.01834499999</v>
      </c>
      <c r="U27" s="11">
        <v>410061.68368699984</v>
      </c>
      <c r="V27" s="11">
        <v>428713.78349000006</v>
      </c>
      <c r="W27" s="11">
        <v>425932.17284399993</v>
      </c>
      <c r="X27" s="11">
        <v>434407.76710200007</v>
      </c>
      <c r="Y27" s="11">
        <v>445905.89456099999</v>
      </c>
      <c r="Z27" s="11">
        <v>446059.53884199995</v>
      </c>
      <c r="AA27" s="11">
        <v>373523.15593899996</v>
      </c>
      <c r="AB27" s="11">
        <v>425647.86790200009</v>
      </c>
      <c r="AC27" s="11">
        <v>396258.20178399998</v>
      </c>
      <c r="AD27" s="11">
        <f t="shared" si="0"/>
        <v>8413807.1810790021</v>
      </c>
    </row>
    <row r="28" spans="1:30">
      <c r="A28" s="3"/>
      <c r="B28" s="44"/>
      <c r="C28" s="44"/>
      <c r="D28" s="44"/>
      <c r="E28" s="4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44"/>
      <c r="Y28" s="44"/>
      <c r="Z28" s="44"/>
      <c r="AA28" s="44"/>
      <c r="AB28" s="44"/>
      <c r="AC28" s="44"/>
      <c r="AD28" s="44"/>
    </row>
    <row r="29" spans="1:30">
      <c r="A29" s="3"/>
      <c r="B29" s="98" t="s">
        <v>25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:30">
      <c r="A30" s="3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 spans="1:30">
      <c r="A31" s="3">
        <v>870323</v>
      </c>
      <c r="B31" s="45">
        <f t="shared" ref="B31:Q50" si="3">B8/B$27*100</f>
        <v>24.217445491561513</v>
      </c>
      <c r="C31" s="45">
        <f t="shared" si="3"/>
        <v>23.266630281721795</v>
      </c>
      <c r="D31" s="45">
        <f t="shared" si="3"/>
        <v>25.147336634986477</v>
      </c>
      <c r="E31" s="45">
        <f t="shared" si="3"/>
        <v>24.82666111123039</v>
      </c>
      <c r="F31" s="45">
        <f t="shared" si="3"/>
        <v>24.822312657335562</v>
      </c>
      <c r="G31" s="45">
        <f t="shared" si="3"/>
        <v>24.500716857281798</v>
      </c>
      <c r="H31" s="45">
        <f t="shared" si="3"/>
        <v>25.046508965532173</v>
      </c>
      <c r="I31" s="45">
        <f t="shared" si="3"/>
        <v>24.312866763313227</v>
      </c>
      <c r="J31" s="45">
        <f t="shared" si="3"/>
        <v>20.170707007443418</v>
      </c>
      <c r="K31" s="45">
        <f t="shared" si="3"/>
        <v>17.392224400960814</v>
      </c>
      <c r="L31" s="45">
        <f t="shared" si="3"/>
        <v>16.311414288213648</v>
      </c>
      <c r="M31" s="45">
        <f t="shared" si="3"/>
        <v>17.878558004245296</v>
      </c>
      <c r="N31" s="45">
        <f t="shared" si="3"/>
        <v>17.347324800068549</v>
      </c>
      <c r="O31" s="45">
        <f t="shared" si="3"/>
        <v>18.692387919353919</v>
      </c>
      <c r="P31" s="45">
        <f t="shared" si="3"/>
        <v>19.67200706995305</v>
      </c>
      <c r="Q31" s="45">
        <f t="shared" si="3"/>
        <v>20.08468945490824</v>
      </c>
      <c r="R31" s="45">
        <f t="shared" ref="C31:AD40" si="4">R8/R$27*100</f>
        <v>19.324082994668558</v>
      </c>
      <c r="S31" s="45">
        <f t="shared" si="4"/>
        <v>20.387090792079309</v>
      </c>
      <c r="T31" s="45">
        <f t="shared" si="4"/>
        <v>21.500239121387548</v>
      </c>
      <c r="U31" s="45">
        <f t="shared" si="4"/>
        <v>20.458181374252501</v>
      </c>
      <c r="V31" s="45">
        <f t="shared" si="4"/>
        <v>22.727770754371551</v>
      </c>
      <c r="W31" s="45">
        <f t="shared" si="4"/>
        <v>24.967340366408308</v>
      </c>
      <c r="X31" s="45">
        <f t="shared" si="4"/>
        <v>23.392327994020377</v>
      </c>
      <c r="Y31" s="45">
        <f t="shared" si="4"/>
        <v>23.043835882717463</v>
      </c>
      <c r="Z31" s="45">
        <f t="shared" si="4"/>
        <v>22.930149045020119</v>
      </c>
      <c r="AA31" s="45">
        <f t="shared" si="4"/>
        <v>21.299891375674964</v>
      </c>
      <c r="AB31" s="45">
        <f t="shared" si="4"/>
        <v>17.542316359303708</v>
      </c>
      <c r="AC31" s="45">
        <f t="shared" si="4"/>
        <v>20.843240057153796</v>
      </c>
      <c r="AD31" s="45">
        <f t="shared" si="4"/>
        <v>21.289942315878942</v>
      </c>
    </row>
    <row r="32" spans="1:30">
      <c r="A32" s="3">
        <v>870324</v>
      </c>
      <c r="B32" s="45">
        <f t="shared" si="3"/>
        <v>20.438382620614981</v>
      </c>
      <c r="C32" s="45">
        <f t="shared" si="4"/>
        <v>22.692876961440344</v>
      </c>
      <c r="D32" s="45">
        <f t="shared" si="4"/>
        <v>21.893992189803999</v>
      </c>
      <c r="E32" s="45">
        <f t="shared" si="4"/>
        <v>23.854637193064434</v>
      </c>
      <c r="F32" s="45">
        <f t="shared" si="4"/>
        <v>24.302709789226217</v>
      </c>
      <c r="G32" s="45">
        <f t="shared" si="4"/>
        <v>25.225100447801495</v>
      </c>
      <c r="H32" s="45">
        <f t="shared" si="4"/>
        <v>24.413068226335554</v>
      </c>
      <c r="I32" s="45">
        <f t="shared" si="4"/>
        <v>25.041620342083075</v>
      </c>
      <c r="J32" s="45">
        <f t="shared" si="4"/>
        <v>27.325835589727966</v>
      </c>
      <c r="K32" s="45">
        <f t="shared" si="4"/>
        <v>28.001454683342828</v>
      </c>
      <c r="L32" s="45">
        <f t="shared" si="4"/>
        <v>26.611745377485828</v>
      </c>
      <c r="M32" s="45">
        <f t="shared" si="4"/>
        <v>25.369806787639021</v>
      </c>
      <c r="N32" s="45">
        <f t="shared" si="4"/>
        <v>24.423642897215817</v>
      </c>
      <c r="O32" s="45">
        <f t="shared" si="4"/>
        <v>22.919243077353673</v>
      </c>
      <c r="P32" s="45">
        <f t="shared" si="4"/>
        <v>17.521450263110243</v>
      </c>
      <c r="Q32" s="45">
        <f t="shared" si="4"/>
        <v>19.153228324302091</v>
      </c>
      <c r="R32" s="45">
        <f t="shared" si="4"/>
        <v>17.468817719547509</v>
      </c>
      <c r="S32" s="45">
        <f t="shared" si="4"/>
        <v>17.841984212491578</v>
      </c>
      <c r="T32" s="45">
        <f t="shared" si="4"/>
        <v>16.125148550178299</v>
      </c>
      <c r="U32" s="45">
        <f t="shared" si="4"/>
        <v>14.681244614152323</v>
      </c>
      <c r="V32" s="45">
        <f t="shared" si="4"/>
        <v>13.450478291268897</v>
      </c>
      <c r="W32" s="45">
        <f t="shared" si="4"/>
        <v>11.758246558036571</v>
      </c>
      <c r="X32" s="45">
        <f t="shared" si="4"/>
        <v>10.847604061815828</v>
      </c>
      <c r="Y32" s="45">
        <f t="shared" si="4"/>
        <v>8.7962854208544812</v>
      </c>
      <c r="Z32" s="45">
        <f t="shared" si="4"/>
        <v>8.4076497163048192</v>
      </c>
      <c r="AA32" s="45">
        <f t="shared" si="4"/>
        <v>7.9846912580355962</v>
      </c>
      <c r="AB32" s="45">
        <f t="shared" si="4"/>
        <v>7.8047135099590381</v>
      </c>
      <c r="AC32" s="45">
        <f t="shared" si="4"/>
        <v>8.6307867367859554</v>
      </c>
      <c r="AD32" s="45">
        <f t="shared" si="4"/>
        <v>16.911726108162636</v>
      </c>
    </row>
    <row r="33" spans="1:30">
      <c r="A33" s="3">
        <v>870431</v>
      </c>
      <c r="B33" s="45">
        <f t="shared" si="3"/>
        <v>6.0974355425227129</v>
      </c>
      <c r="C33" s="45">
        <f t="shared" si="4"/>
        <v>6.2010459627599328</v>
      </c>
      <c r="D33" s="45">
        <f t="shared" si="4"/>
        <v>6.5107058974705669</v>
      </c>
      <c r="E33" s="45">
        <f t="shared" si="4"/>
        <v>5.1607104465417617</v>
      </c>
      <c r="F33" s="45">
        <f t="shared" si="4"/>
        <v>5.7873608252290545</v>
      </c>
      <c r="G33" s="45">
        <f t="shared" si="4"/>
        <v>5.1563823461424745</v>
      </c>
      <c r="H33" s="45">
        <f t="shared" si="4"/>
        <v>6.0689502931517278</v>
      </c>
      <c r="I33" s="45">
        <f t="shared" si="4"/>
        <v>5.5281012593333738</v>
      </c>
      <c r="J33" s="45">
        <f t="shared" si="4"/>
        <v>4.9737547953052728</v>
      </c>
      <c r="K33" s="45">
        <f t="shared" si="4"/>
        <v>3.9860349896319209</v>
      </c>
      <c r="L33" s="45">
        <f t="shared" si="4"/>
        <v>3.9396364200418441</v>
      </c>
      <c r="M33" s="45">
        <f t="shared" si="4"/>
        <v>3.8308988069977992</v>
      </c>
      <c r="N33" s="45">
        <f t="shared" si="4"/>
        <v>4.1180157588660213</v>
      </c>
      <c r="O33" s="45">
        <f t="shared" si="4"/>
        <v>2.639093242013125</v>
      </c>
      <c r="P33" s="45">
        <f t="shared" si="4"/>
        <v>2.6988843157338671</v>
      </c>
      <c r="Q33" s="45">
        <f t="shared" si="4"/>
        <v>2.6260953096283011</v>
      </c>
      <c r="R33" s="45">
        <f t="shared" si="4"/>
        <v>2.3949936903274387</v>
      </c>
      <c r="S33" s="45">
        <f t="shared" si="4"/>
        <v>2.5830719133699662</v>
      </c>
      <c r="T33" s="45">
        <f t="shared" si="4"/>
        <v>2.7232044852234067</v>
      </c>
      <c r="U33" s="45">
        <f t="shared" si="4"/>
        <v>3.0933589419884009</v>
      </c>
      <c r="V33" s="45">
        <f t="shared" si="4"/>
        <v>3.152693118931472</v>
      </c>
      <c r="W33" s="45">
        <f t="shared" si="4"/>
        <v>3.7305525839720182</v>
      </c>
      <c r="X33" s="45">
        <f t="shared" si="4"/>
        <v>3.6445206052871026</v>
      </c>
      <c r="Y33" s="45">
        <f t="shared" si="4"/>
        <v>3.9624177263669083</v>
      </c>
      <c r="Z33" s="45">
        <f t="shared" si="4"/>
        <v>4.4084718304758388</v>
      </c>
      <c r="AA33" s="45">
        <f t="shared" si="4"/>
        <v>3.9630662082480028</v>
      </c>
      <c r="AB33" s="45">
        <f t="shared" si="4"/>
        <v>3.9928822514184468</v>
      </c>
      <c r="AC33" s="45">
        <f t="shared" si="4"/>
        <v>4.8885882875830928</v>
      </c>
      <c r="AD33" s="45">
        <f t="shared" si="4"/>
        <v>3.9567469493674152</v>
      </c>
    </row>
    <row r="34" spans="1:30">
      <c r="A34" s="3">
        <v>870322</v>
      </c>
      <c r="B34" s="45">
        <f t="shared" si="3"/>
        <v>2.3863665111087289</v>
      </c>
      <c r="C34" s="45">
        <f t="shared" si="4"/>
        <v>1.5334689431680486</v>
      </c>
      <c r="D34" s="45">
        <f t="shared" si="4"/>
        <v>1.0613187434824707</v>
      </c>
      <c r="E34" s="45">
        <f t="shared" si="4"/>
        <v>0.58451022919710038</v>
      </c>
      <c r="F34" s="45">
        <f t="shared" si="4"/>
        <v>0.65612648595564627</v>
      </c>
      <c r="G34" s="45">
        <f t="shared" si="4"/>
        <v>0.76608568163097668</v>
      </c>
      <c r="H34" s="45">
        <f t="shared" si="4"/>
        <v>0.878327555163398</v>
      </c>
      <c r="I34" s="45">
        <f t="shared" si="4"/>
        <v>0.8586814615730074</v>
      </c>
      <c r="J34" s="45">
        <f t="shared" si="4"/>
        <v>0.85396696890849833</v>
      </c>
      <c r="K34" s="45">
        <f t="shared" si="4"/>
        <v>1.1156970596720119</v>
      </c>
      <c r="L34" s="45">
        <f t="shared" si="4"/>
        <v>1.3004405543862116</v>
      </c>
      <c r="M34" s="45">
        <f t="shared" si="4"/>
        <v>1.9242360990417078</v>
      </c>
      <c r="N34" s="45">
        <f t="shared" si="4"/>
        <v>2.0014072344239913</v>
      </c>
      <c r="O34" s="45">
        <f t="shared" si="4"/>
        <v>2.4429496160968496</v>
      </c>
      <c r="P34" s="45">
        <f t="shared" si="4"/>
        <v>1.3551152338725796</v>
      </c>
      <c r="Q34" s="45">
        <f t="shared" si="4"/>
        <v>0.78266868742301354</v>
      </c>
      <c r="R34" s="45">
        <f t="shared" si="4"/>
        <v>0.74267818185801682</v>
      </c>
      <c r="S34" s="45">
        <f t="shared" si="4"/>
        <v>0.99331169418026688</v>
      </c>
      <c r="T34" s="45">
        <f t="shared" si="4"/>
        <v>1.3221325606168413</v>
      </c>
      <c r="U34" s="45">
        <f t="shared" si="4"/>
        <v>1.3637013267663378</v>
      </c>
      <c r="V34" s="45">
        <f t="shared" si="4"/>
        <v>1.6366587122253478</v>
      </c>
      <c r="W34" s="45">
        <f t="shared" si="4"/>
        <v>2.5737837453793619</v>
      </c>
      <c r="X34" s="45">
        <f t="shared" si="4"/>
        <v>3.682899750326849</v>
      </c>
      <c r="Y34" s="45">
        <f t="shared" si="4"/>
        <v>4.6536085817904116</v>
      </c>
      <c r="Z34" s="45">
        <f t="shared" si="4"/>
        <v>4.6529194712169613</v>
      </c>
      <c r="AA34" s="45">
        <f t="shared" si="4"/>
        <v>4.8643460077659153</v>
      </c>
      <c r="AB34" s="45">
        <f t="shared" si="4"/>
        <v>3.438019087263291</v>
      </c>
      <c r="AC34" s="45">
        <f t="shared" si="4"/>
        <v>4.7717569496030263</v>
      </c>
      <c r="AD34" s="45">
        <f t="shared" si="4"/>
        <v>2.264029208410872</v>
      </c>
    </row>
    <row r="35" spans="1:30">
      <c r="A35" s="3">
        <v>870421</v>
      </c>
      <c r="B35" s="45">
        <f t="shared" si="3"/>
        <v>0.42259979427211392</v>
      </c>
      <c r="C35" s="45">
        <f t="shared" si="4"/>
        <v>0.74495304193752443</v>
      </c>
      <c r="D35" s="45">
        <f t="shared" si="4"/>
        <v>0.7265872215794541</v>
      </c>
      <c r="E35" s="45">
        <f t="shared" si="4"/>
        <v>0.35595860001185758</v>
      </c>
      <c r="F35" s="45">
        <f t="shared" si="4"/>
        <v>0.43071828411400281</v>
      </c>
      <c r="G35" s="45">
        <f t="shared" si="4"/>
        <v>0.81079048352234584</v>
      </c>
      <c r="H35" s="45">
        <f t="shared" si="4"/>
        <v>0.80832115357318912</v>
      </c>
      <c r="I35" s="45">
        <f t="shared" si="4"/>
        <v>0.88019111455149901</v>
      </c>
      <c r="J35" s="45">
        <f t="shared" si="4"/>
        <v>1.1922123010009194</v>
      </c>
      <c r="K35" s="45">
        <f t="shared" si="4"/>
        <v>1.3206223551136811</v>
      </c>
      <c r="L35" s="45">
        <f t="shared" si="4"/>
        <v>1.1177164269342748</v>
      </c>
      <c r="M35" s="45">
        <f t="shared" si="4"/>
        <v>0.94956366674485426</v>
      </c>
      <c r="N35" s="45">
        <f t="shared" si="4"/>
        <v>0.67731166342871751</v>
      </c>
      <c r="O35" s="45">
        <f t="shared" si="4"/>
        <v>0.30961019889945757</v>
      </c>
      <c r="P35" s="45">
        <f t="shared" si="4"/>
        <v>0.21692467545477806</v>
      </c>
      <c r="Q35" s="45">
        <f t="shared" si="4"/>
        <v>0.34283257560615849</v>
      </c>
      <c r="R35" s="45">
        <f t="shared" si="4"/>
        <v>0.3089797785562084</v>
      </c>
      <c r="S35" s="45">
        <f t="shared" si="4"/>
        <v>0.3676462228235074</v>
      </c>
      <c r="T35" s="45">
        <f t="shared" si="4"/>
        <v>0.45642890802662267</v>
      </c>
      <c r="U35" s="45">
        <f t="shared" si="4"/>
        <v>0.51291318737437053</v>
      </c>
      <c r="V35" s="45">
        <f t="shared" si="4"/>
        <v>0.52672655136423263</v>
      </c>
      <c r="W35" s="45">
        <f t="shared" si="4"/>
        <v>0.56611979881668795</v>
      </c>
      <c r="X35" s="45">
        <f t="shared" si="4"/>
        <v>0.58047051640490566</v>
      </c>
      <c r="Y35" s="45">
        <f t="shared" si="4"/>
        <v>0.86504665537053615</v>
      </c>
      <c r="Z35" s="45">
        <f t="shared" si="4"/>
        <v>1.2255788960801519</v>
      </c>
      <c r="AA35" s="45">
        <f t="shared" si="4"/>
        <v>1.5427662005353928</v>
      </c>
      <c r="AB35" s="45">
        <f t="shared" si="4"/>
        <v>1.814000523028044</v>
      </c>
      <c r="AC35" s="45">
        <f t="shared" si="4"/>
        <v>1.8013734852334911</v>
      </c>
      <c r="AD35" s="45">
        <f t="shared" si="4"/>
        <v>0.82285242907267819</v>
      </c>
    </row>
    <row r="36" spans="1:30">
      <c r="A36" s="3">
        <v>870422</v>
      </c>
      <c r="B36" s="45">
        <f t="shared" si="3"/>
        <v>0.41970073042897932</v>
      </c>
      <c r="C36" s="45">
        <f t="shared" si="4"/>
        <v>0.29472344061557409</v>
      </c>
      <c r="D36" s="45">
        <f t="shared" si="4"/>
        <v>0.44894189907732718</v>
      </c>
      <c r="E36" s="45">
        <f t="shared" si="4"/>
        <v>0.62060547460180593</v>
      </c>
      <c r="F36" s="45">
        <f t="shared" si="4"/>
        <v>0.75332661767579179</v>
      </c>
      <c r="G36" s="45">
        <f t="shared" si="4"/>
        <v>0.61966972837073186</v>
      </c>
      <c r="H36" s="45">
        <f t="shared" si="4"/>
        <v>0.51285775141148116</v>
      </c>
      <c r="I36" s="45">
        <f t="shared" si="4"/>
        <v>0.54832831410245131</v>
      </c>
      <c r="J36" s="45">
        <f t="shared" si="4"/>
        <v>0.58563350309553208</v>
      </c>
      <c r="K36" s="45">
        <f t="shared" si="4"/>
        <v>0.66560050889487066</v>
      </c>
      <c r="L36" s="45">
        <f t="shared" si="4"/>
        <v>0.72092237823138661</v>
      </c>
      <c r="M36" s="45">
        <f t="shared" si="4"/>
        <v>0.74060088406012314</v>
      </c>
      <c r="N36" s="45">
        <f t="shared" si="4"/>
        <v>1.0671518344154365</v>
      </c>
      <c r="O36" s="45">
        <f t="shared" si="4"/>
        <v>0.70615078693415934</v>
      </c>
      <c r="P36" s="45">
        <f t="shared" si="4"/>
        <v>0.64376328752951362</v>
      </c>
      <c r="Q36" s="45">
        <f t="shared" si="4"/>
        <v>0.89734684894578409</v>
      </c>
      <c r="R36" s="45">
        <f t="shared" si="4"/>
        <v>1.1014687897885131</v>
      </c>
      <c r="S36" s="45">
        <f t="shared" si="4"/>
        <v>1.036776785153469</v>
      </c>
      <c r="T36" s="45">
        <f t="shared" si="4"/>
        <v>1.1341325828521656</v>
      </c>
      <c r="U36" s="45">
        <f t="shared" si="4"/>
        <v>1.2772517287905885</v>
      </c>
      <c r="V36" s="45">
        <f t="shared" si="4"/>
        <v>1.1112628216002123</v>
      </c>
      <c r="W36" s="45">
        <f t="shared" si="4"/>
        <v>1.0235443948482215</v>
      </c>
      <c r="X36" s="45">
        <f t="shared" si="4"/>
        <v>1.2542489339792735</v>
      </c>
      <c r="Y36" s="45">
        <f t="shared" si="4"/>
        <v>0.95084309665253497</v>
      </c>
      <c r="Z36" s="45">
        <f t="shared" si="4"/>
        <v>0.91032762544246759</v>
      </c>
      <c r="AA36" s="45">
        <f t="shared" si="4"/>
        <v>0.75037470005145512</v>
      </c>
      <c r="AB36" s="45">
        <f t="shared" si="4"/>
        <v>0.73966739443996776</v>
      </c>
      <c r="AC36" s="45">
        <f t="shared" si="4"/>
        <v>0.88769129299118288</v>
      </c>
      <c r="AD36" s="45">
        <f t="shared" si="4"/>
        <v>0.87135444893328395</v>
      </c>
    </row>
    <row r="37" spans="1:30">
      <c r="A37" s="3">
        <v>870423</v>
      </c>
      <c r="B37" s="45">
        <f t="shared" si="3"/>
        <v>0.15243700116893941</v>
      </c>
      <c r="C37" s="45">
        <f t="shared" si="4"/>
        <v>0.11834665222680717</v>
      </c>
      <c r="D37" s="45">
        <f t="shared" si="4"/>
        <v>0.10067265093748887</v>
      </c>
      <c r="E37" s="45">
        <f t="shared" si="4"/>
        <v>0.21027049133387349</v>
      </c>
      <c r="F37" s="45">
        <f t="shared" si="4"/>
        <v>0.33010636780900859</v>
      </c>
      <c r="G37" s="45">
        <f t="shared" si="4"/>
        <v>0.24680254443837166</v>
      </c>
      <c r="H37" s="45">
        <f t="shared" si="4"/>
        <v>0.21067164568801619</v>
      </c>
      <c r="I37" s="45">
        <f t="shared" si="4"/>
        <v>0.24946070385919983</v>
      </c>
      <c r="J37" s="45">
        <f t="shared" si="4"/>
        <v>0.34528287373972505</v>
      </c>
      <c r="K37" s="45">
        <f t="shared" si="4"/>
        <v>0.39971605458129578</v>
      </c>
      <c r="L37" s="45">
        <f t="shared" si="4"/>
        <v>0.44866684892246844</v>
      </c>
      <c r="M37" s="45">
        <f t="shared" si="4"/>
        <v>0.48581648577490782</v>
      </c>
      <c r="N37" s="45">
        <f t="shared" si="4"/>
        <v>0.30031902487188472</v>
      </c>
      <c r="O37" s="45">
        <f t="shared" si="4"/>
        <v>0.23587808624848408</v>
      </c>
      <c r="P37" s="45">
        <f t="shared" si="4"/>
        <v>0.2008751096185814</v>
      </c>
      <c r="Q37" s="45">
        <f t="shared" si="4"/>
        <v>0.15252702552047726</v>
      </c>
      <c r="R37" s="45">
        <f t="shared" si="4"/>
        <v>0.18372806603640254</v>
      </c>
      <c r="S37" s="45">
        <f t="shared" si="4"/>
        <v>0.14453140274668166</v>
      </c>
      <c r="T37" s="45">
        <f t="shared" si="4"/>
        <v>0.1680170816541299</v>
      </c>
      <c r="U37" s="45">
        <f t="shared" si="4"/>
        <v>0.26047209883069156</v>
      </c>
      <c r="V37" s="45">
        <f t="shared" si="4"/>
        <v>0.30973188503302995</v>
      </c>
      <c r="W37" s="45">
        <f t="shared" si="4"/>
        <v>0.28391386753564302</v>
      </c>
      <c r="X37" s="45">
        <f t="shared" si="4"/>
        <v>0.307410465266023</v>
      </c>
      <c r="Y37" s="45">
        <f t="shared" si="4"/>
        <v>0.34564178469032519</v>
      </c>
      <c r="Z37" s="45">
        <f t="shared" si="4"/>
        <v>0.48602776719632579</v>
      </c>
      <c r="AA37" s="45">
        <f t="shared" si="4"/>
        <v>0.41325198008663316</v>
      </c>
      <c r="AB37" s="45">
        <f t="shared" si="4"/>
        <v>0.38634073092047383</v>
      </c>
      <c r="AC37" s="45">
        <f t="shared" si="4"/>
        <v>0.49607346425892246</v>
      </c>
      <c r="AD37" s="45">
        <f t="shared" si="4"/>
        <v>0.3032644923736863</v>
      </c>
    </row>
    <row r="38" spans="1:30">
      <c r="A38" s="3">
        <v>870210</v>
      </c>
      <c r="B38" s="45">
        <f t="shared" si="3"/>
        <v>0.39426909664283222</v>
      </c>
      <c r="C38" s="45">
        <f t="shared" si="4"/>
        <v>0.51158011359597222</v>
      </c>
      <c r="D38" s="45">
        <f t="shared" si="4"/>
        <v>0.5759597130277172</v>
      </c>
      <c r="E38" s="45">
        <f t="shared" si="4"/>
        <v>0.58398961423778351</v>
      </c>
      <c r="F38" s="45">
        <f t="shared" si="4"/>
        <v>0.53085484346131928</v>
      </c>
      <c r="G38" s="45">
        <f t="shared" si="4"/>
        <v>0.46617130953541974</v>
      </c>
      <c r="H38" s="45">
        <f t="shared" si="4"/>
        <v>0.44624826389213473</v>
      </c>
      <c r="I38" s="45">
        <f t="shared" si="4"/>
        <v>0.27313228699378539</v>
      </c>
      <c r="J38" s="45">
        <f t="shared" si="4"/>
        <v>0.32090260377413055</v>
      </c>
      <c r="K38" s="45">
        <f t="shared" si="4"/>
        <v>0.32959065573150437</v>
      </c>
      <c r="L38" s="45">
        <f t="shared" si="4"/>
        <v>0.28496042278076039</v>
      </c>
      <c r="M38" s="45">
        <f t="shared" si="4"/>
        <v>0.26722501730934506</v>
      </c>
      <c r="N38" s="45">
        <f t="shared" si="4"/>
        <v>0.25697854906978679</v>
      </c>
      <c r="O38" s="45">
        <f t="shared" si="4"/>
        <v>0.24064408917534924</v>
      </c>
      <c r="P38" s="45">
        <f t="shared" si="4"/>
        <v>0.2695901117667977</v>
      </c>
      <c r="Q38" s="45">
        <f t="shared" si="4"/>
        <v>0.13986432320818815</v>
      </c>
      <c r="R38" s="45">
        <f t="shared" si="4"/>
        <v>0.18221673123987975</v>
      </c>
      <c r="S38" s="45">
        <f t="shared" si="4"/>
        <v>0.16860214543260071</v>
      </c>
      <c r="T38" s="45">
        <f t="shared" si="4"/>
        <v>0.15513916632153185</v>
      </c>
      <c r="U38" s="45">
        <f t="shared" si="4"/>
        <v>0.17053085080091557</v>
      </c>
      <c r="V38" s="45">
        <f t="shared" si="4"/>
        <v>0.17948036140478976</v>
      </c>
      <c r="W38" s="45">
        <f t="shared" si="4"/>
        <v>0.2042479205529813</v>
      </c>
      <c r="X38" s="45">
        <f t="shared" si="4"/>
        <v>0.23696698055545895</v>
      </c>
      <c r="Y38" s="45">
        <f t="shared" si="4"/>
        <v>0.24391366233693343</v>
      </c>
      <c r="Z38" s="45">
        <f t="shared" si="4"/>
        <v>0.22557321262810293</v>
      </c>
      <c r="AA38" s="45">
        <f t="shared" si="4"/>
        <v>0.12101000588938483</v>
      </c>
      <c r="AB38" s="45">
        <f t="shared" si="4"/>
        <v>7.794537809746209E-2</v>
      </c>
      <c r="AC38" s="45">
        <f t="shared" si="4"/>
        <v>0.10523433612796392</v>
      </c>
      <c r="AD38" s="45">
        <f t="shared" si="4"/>
        <v>0.24518840835088415</v>
      </c>
    </row>
    <row r="39" spans="1:30">
      <c r="A39" s="3">
        <v>870333</v>
      </c>
      <c r="B39" s="45">
        <f t="shared" si="3"/>
        <v>7.5114163275570855E-2</v>
      </c>
      <c r="C39" s="45">
        <f t="shared" si="4"/>
        <v>0.11723882236113195</v>
      </c>
      <c r="D39" s="45">
        <f t="shared" si="4"/>
        <v>9.3094887640596619E-2</v>
      </c>
      <c r="E39" s="45">
        <f t="shared" si="4"/>
        <v>0.12744443139384706</v>
      </c>
      <c r="F39" s="45">
        <f t="shared" si="4"/>
        <v>8.0493765636893727E-2</v>
      </c>
      <c r="G39" s="45">
        <f t="shared" si="4"/>
        <v>5.4836204490658468E-3</v>
      </c>
      <c r="H39" s="45">
        <f t="shared" si="4"/>
        <v>3.9345216148013468E-3</v>
      </c>
      <c r="I39" s="45">
        <f t="shared" si="4"/>
        <v>8.3990060468773445E-3</v>
      </c>
      <c r="J39" s="45">
        <f t="shared" si="4"/>
        <v>1.8054593373902351E-2</v>
      </c>
      <c r="K39" s="45">
        <f t="shared" si="4"/>
        <v>2.5087324749524451E-2</v>
      </c>
      <c r="L39" s="45">
        <f t="shared" si="4"/>
        <v>3.1997341344653173E-2</v>
      </c>
      <c r="M39" s="45">
        <f t="shared" si="4"/>
        <v>5.1671519836849616E-2</v>
      </c>
      <c r="N39" s="45">
        <f t="shared" si="4"/>
        <v>2.7543008015270966E-2</v>
      </c>
      <c r="O39" s="45">
        <f t="shared" si="4"/>
        <v>2.215331513730948E-2</v>
      </c>
      <c r="P39" s="45">
        <f t="shared" si="4"/>
        <v>0.13495006453393701</v>
      </c>
      <c r="Q39" s="45">
        <f t="shared" si="4"/>
        <v>0.17597891130886764</v>
      </c>
      <c r="R39" s="45">
        <f t="shared" si="4"/>
        <v>0.26697833513746555</v>
      </c>
      <c r="S39" s="45">
        <f t="shared" si="4"/>
        <v>0.22476120161759833</v>
      </c>
      <c r="T39" s="45">
        <f t="shared" si="4"/>
        <v>0.32483913975744916</v>
      </c>
      <c r="U39" s="45">
        <f t="shared" si="4"/>
        <v>0.38779236350543567</v>
      </c>
      <c r="V39" s="45">
        <f t="shared" si="4"/>
        <v>0.36151493156649378</v>
      </c>
      <c r="W39" s="45">
        <f t="shared" si="4"/>
        <v>0.21440943822162947</v>
      </c>
      <c r="X39" s="45">
        <f t="shared" si="4"/>
        <v>0.16941604334325713</v>
      </c>
      <c r="Y39" s="45">
        <f t="shared" si="4"/>
        <v>0.12547679001885434</v>
      </c>
      <c r="Z39" s="45">
        <f t="shared" si="4"/>
        <v>8.5282864701778524E-2</v>
      </c>
      <c r="AA39" s="45">
        <f t="shared" si="4"/>
        <v>7.0948776210082887E-2</v>
      </c>
      <c r="AB39" s="45">
        <f t="shared" si="4"/>
        <v>5.0818196051624957E-2</v>
      </c>
      <c r="AC39" s="45">
        <f t="shared" si="4"/>
        <v>6.7813428161286868E-2</v>
      </c>
      <c r="AD39" s="45">
        <f t="shared" si="4"/>
        <v>0.13633323626426344</v>
      </c>
    </row>
    <row r="40" spans="1:30">
      <c r="A40" s="3">
        <v>870432</v>
      </c>
      <c r="B40" s="45">
        <f t="shared" si="3"/>
        <v>2.9634178427657108E-3</v>
      </c>
      <c r="C40" s="45">
        <f t="shared" si="4"/>
        <v>3.1704453056717501E-3</v>
      </c>
      <c r="D40" s="45">
        <f t="shared" si="4"/>
        <v>3.3827199936545281E-2</v>
      </c>
      <c r="E40" s="45">
        <f t="shared" si="4"/>
        <v>5.2470783948723116E-3</v>
      </c>
      <c r="F40" s="45">
        <f t="shared" si="4"/>
        <v>1.335685133913277E-2</v>
      </c>
      <c r="G40" s="45">
        <f t="shared" si="4"/>
        <v>2.6312626118698858E-2</v>
      </c>
      <c r="H40" s="45">
        <f t="shared" si="4"/>
        <v>4.6261689909470605E-2</v>
      </c>
      <c r="I40" s="45">
        <f t="shared" si="4"/>
        <v>2.0281061184871642E-2</v>
      </c>
      <c r="J40" s="45">
        <f t="shared" si="4"/>
        <v>3.3226996272703049E-2</v>
      </c>
      <c r="K40" s="45">
        <f t="shared" si="4"/>
        <v>1.9238071487911277E-4</v>
      </c>
      <c r="L40" s="45">
        <f t="shared" si="4"/>
        <v>8.9971102705418222E-5</v>
      </c>
      <c r="M40" s="45">
        <f t="shared" si="4"/>
        <v>1.3702832660244323E-4</v>
      </c>
      <c r="N40" s="45">
        <f t="shared" si="4"/>
        <v>4.814729047914937E-3</v>
      </c>
      <c r="O40" s="45">
        <f t="shared" si="4"/>
        <v>6.0904387979631245E-3</v>
      </c>
      <c r="P40" s="45">
        <f t="shared" si="4"/>
        <v>3.2647285451206515E-3</v>
      </c>
      <c r="Q40" s="45">
        <f t="shared" si="4"/>
        <v>1.0056917710007343E-2</v>
      </c>
      <c r="R40" s="45">
        <f t="shared" si="4"/>
        <v>3.507126605229563E-2</v>
      </c>
      <c r="S40" s="45">
        <f t="shared" si="4"/>
        <v>6.4632451872466787E-2</v>
      </c>
      <c r="T40" s="45">
        <f t="shared" si="4"/>
        <v>4.9931378576356308E-2</v>
      </c>
      <c r="U40" s="45">
        <f t="shared" ref="C40:AD49" si="5">U17/U$27*100</f>
        <v>7.7724741832567459E-2</v>
      </c>
      <c r="V40" s="45">
        <f t="shared" si="5"/>
        <v>6.5244146274696199E-2</v>
      </c>
      <c r="W40" s="45">
        <f t="shared" si="5"/>
        <v>6.7816525122133431E-2</v>
      </c>
      <c r="X40" s="45">
        <f t="shared" si="5"/>
        <v>7.5576887169909082E-2</v>
      </c>
      <c r="Y40" s="45">
        <f t="shared" si="5"/>
        <v>4.0804466193283137E-2</v>
      </c>
      <c r="Z40" s="45">
        <f t="shared" si="5"/>
        <v>2.79254411470219E-2</v>
      </c>
      <c r="AA40" s="45">
        <f t="shared" si="5"/>
        <v>1.542527419890654E-2</v>
      </c>
      <c r="AB40" s="45">
        <f t="shared" si="5"/>
        <v>3.1449387414955961E-2</v>
      </c>
      <c r="AC40" s="45">
        <f t="shared" si="5"/>
        <v>6.5320818555849855E-2</v>
      </c>
      <c r="AD40" s="45">
        <f t="shared" si="5"/>
        <v>3.5063884594769855E-2</v>
      </c>
    </row>
    <row r="41" spans="1:30">
      <c r="A41" s="3">
        <v>870600</v>
      </c>
      <c r="B41" s="45">
        <f t="shared" si="3"/>
        <v>0.17001103998141393</v>
      </c>
      <c r="C41" s="45">
        <f t="shared" si="5"/>
        <v>0.19637329898721309</v>
      </c>
      <c r="D41" s="45">
        <f t="shared" si="5"/>
        <v>0.12403927616365241</v>
      </c>
      <c r="E41" s="45">
        <f t="shared" si="5"/>
        <v>0.17530656533768951</v>
      </c>
      <c r="F41" s="45">
        <f t="shared" si="5"/>
        <v>0.202029795628067</v>
      </c>
      <c r="G41" s="45">
        <f t="shared" si="5"/>
        <v>1.0151750631672349E-2</v>
      </c>
      <c r="H41" s="45">
        <f t="shared" si="5"/>
        <v>2.8530412364310234E-3</v>
      </c>
      <c r="I41" s="45">
        <f t="shared" si="5"/>
        <v>3.3509502490552713E-3</v>
      </c>
      <c r="J41" s="45">
        <f t="shared" si="5"/>
        <v>2.2363478837110836E-3</v>
      </c>
      <c r="K41" s="45">
        <f t="shared" si="5"/>
        <v>4.0548582618613093E-3</v>
      </c>
      <c r="L41" s="45">
        <f t="shared" si="5"/>
        <v>4.9208033114053413E-3</v>
      </c>
      <c r="M41" s="45">
        <f t="shared" si="5"/>
        <v>6.660335799097558E-3</v>
      </c>
      <c r="N41" s="45">
        <f t="shared" si="5"/>
        <v>1.2194619404714951E-2</v>
      </c>
      <c r="O41" s="45">
        <f t="shared" si="5"/>
        <v>1.8557143425081198E-2</v>
      </c>
      <c r="P41" s="45">
        <f t="shared" si="5"/>
        <v>6.1654661863070875E-3</v>
      </c>
      <c r="Q41" s="45">
        <f t="shared" si="5"/>
        <v>6.7976857264284568E-3</v>
      </c>
      <c r="R41" s="45">
        <f t="shared" si="5"/>
        <v>7.9529666636551071E-3</v>
      </c>
      <c r="S41" s="45">
        <f t="shared" si="5"/>
        <v>1.2158165547169163E-2</v>
      </c>
      <c r="T41" s="45">
        <f t="shared" si="5"/>
        <v>3.3792398094213506E-2</v>
      </c>
      <c r="U41" s="45">
        <f t="shared" si="5"/>
        <v>1.4851554881310344E-2</v>
      </c>
      <c r="V41" s="45">
        <f t="shared" si="5"/>
        <v>1.8417135170519121E-2</v>
      </c>
      <c r="W41" s="45">
        <f t="shared" si="5"/>
        <v>2.2334663842085978E-2</v>
      </c>
      <c r="X41" s="45">
        <f t="shared" si="5"/>
        <v>1.5984984675399532E-2</v>
      </c>
      <c r="Y41" s="45">
        <f t="shared" si="5"/>
        <v>1.9220254104148345E-2</v>
      </c>
      <c r="Z41" s="45">
        <f t="shared" si="5"/>
        <v>1.2984158830087248E-2</v>
      </c>
      <c r="AA41" s="45">
        <f t="shared" si="5"/>
        <v>1.4618215800499693E-2</v>
      </c>
      <c r="AB41" s="45">
        <f t="shared" si="5"/>
        <v>1.9341242188238659E-2</v>
      </c>
      <c r="AC41" s="45">
        <f t="shared" si="5"/>
        <v>3.9235762010737953E-2</v>
      </c>
      <c r="AD41" s="45">
        <f t="shared" si="5"/>
        <v>2.9658465796692814E-2</v>
      </c>
    </row>
    <row r="42" spans="1:30">
      <c r="A42" s="3">
        <v>870290</v>
      </c>
      <c r="B42" s="45">
        <f t="shared" si="3"/>
        <v>5.6920862009607984E-2</v>
      </c>
      <c r="C42" s="45">
        <f t="shared" si="5"/>
        <v>0.16495559120622436</v>
      </c>
      <c r="D42" s="45">
        <f t="shared" si="5"/>
        <v>0.12939396340887568</v>
      </c>
      <c r="E42" s="45">
        <f t="shared" si="5"/>
        <v>0.14931933136820072</v>
      </c>
      <c r="F42" s="45">
        <f t="shared" si="5"/>
        <v>0.1420134033955352</v>
      </c>
      <c r="G42" s="45">
        <f t="shared" si="5"/>
        <v>1.8209280835996527E-2</v>
      </c>
      <c r="H42" s="45">
        <f t="shared" si="5"/>
        <v>4.2952938929150704E-2</v>
      </c>
      <c r="I42" s="45">
        <f t="shared" si="5"/>
        <v>2.441484708675707E-2</v>
      </c>
      <c r="J42" s="45">
        <f t="shared" si="5"/>
        <v>2.4480971298122368E-2</v>
      </c>
      <c r="K42" s="45">
        <f t="shared" si="5"/>
        <v>2.8144529780739769E-2</v>
      </c>
      <c r="L42" s="45">
        <f t="shared" si="5"/>
        <v>2.3655892715589946E-2</v>
      </c>
      <c r="M42" s="45">
        <f t="shared" si="5"/>
        <v>1.8073949770483447E-2</v>
      </c>
      <c r="N42" s="45">
        <f t="shared" si="5"/>
        <v>2.0551155449538543E-2</v>
      </c>
      <c r="O42" s="45">
        <f t="shared" si="5"/>
        <v>2.518538570827546E-2</v>
      </c>
      <c r="P42" s="45">
        <f t="shared" si="5"/>
        <v>9.692870302859008E-3</v>
      </c>
      <c r="Q42" s="45">
        <f t="shared" si="5"/>
        <v>2.2877100674427237E-2</v>
      </c>
      <c r="R42" s="45">
        <f t="shared" si="5"/>
        <v>1.4227399764292539E-2</v>
      </c>
      <c r="S42" s="45">
        <f t="shared" si="5"/>
        <v>1.2044152783709029E-2</v>
      </c>
      <c r="T42" s="45">
        <f t="shared" si="5"/>
        <v>1.4603371460343408E-2</v>
      </c>
      <c r="U42" s="45">
        <f t="shared" si="5"/>
        <v>1.8548139469196468E-2</v>
      </c>
      <c r="V42" s="45">
        <f t="shared" si="5"/>
        <v>1.9748882415387716E-2</v>
      </c>
      <c r="W42" s="45">
        <f t="shared" si="5"/>
        <v>2.1908166593035638E-2</v>
      </c>
      <c r="X42" s="45">
        <f t="shared" si="5"/>
        <v>4.0738917303577191E-2</v>
      </c>
      <c r="Y42" s="45">
        <f t="shared" si="5"/>
        <v>3.4121741572803031E-2</v>
      </c>
      <c r="Z42" s="45">
        <f t="shared" si="5"/>
        <v>4.4372739234281672E-2</v>
      </c>
      <c r="AA42" s="45">
        <f t="shared" si="5"/>
        <v>4.0128319387106023E-2</v>
      </c>
      <c r="AB42" s="45">
        <f t="shared" si="5"/>
        <v>3.7347670219412606E-2</v>
      </c>
      <c r="AC42" s="45">
        <f t="shared" si="5"/>
        <v>2.4988146505034208E-2</v>
      </c>
      <c r="AD42" s="45">
        <f t="shared" si="5"/>
        <v>3.5549070553057595E-2</v>
      </c>
    </row>
    <row r="43" spans="1:30">
      <c r="A43" s="3">
        <v>870332</v>
      </c>
      <c r="B43" s="45">
        <f t="shared" si="3"/>
        <v>4.84663885499312E-3</v>
      </c>
      <c r="C43" s="45">
        <f t="shared" si="5"/>
        <v>2.8064329600845182E-3</v>
      </c>
      <c r="D43" s="45">
        <f t="shared" si="5"/>
        <v>2.878316148619315E-2</v>
      </c>
      <c r="E43" s="45">
        <f t="shared" si="5"/>
        <v>7.697995277506095E-2</v>
      </c>
      <c r="F43" s="45">
        <f t="shared" si="5"/>
        <v>0.13832272825683931</v>
      </c>
      <c r="G43" s="45">
        <f t="shared" si="5"/>
        <v>0.12988442960272423</v>
      </c>
      <c r="H43" s="45">
        <f t="shared" si="5"/>
        <v>0.2335305585292767</v>
      </c>
      <c r="I43" s="45">
        <f t="shared" si="5"/>
        <v>0.18684363353161831</v>
      </c>
      <c r="J43" s="45">
        <f t="shared" si="5"/>
        <v>0.15224979320921395</v>
      </c>
      <c r="K43" s="45">
        <f t="shared" si="5"/>
        <v>0.22943319174929377</v>
      </c>
      <c r="L43" s="45">
        <f t="shared" si="5"/>
        <v>0.16204013342496607</v>
      </c>
      <c r="M43" s="45">
        <f t="shared" si="5"/>
        <v>0.17392376084725195</v>
      </c>
      <c r="N43" s="45">
        <f t="shared" si="5"/>
        <v>9.480547061311323E-3</v>
      </c>
      <c r="O43" s="45">
        <f t="shared" si="5"/>
        <v>0.13400481051943572</v>
      </c>
      <c r="P43" s="45">
        <f t="shared" si="5"/>
        <v>0.35426971783897043</v>
      </c>
      <c r="Q43" s="45">
        <f t="shared" si="5"/>
        <v>0.3995471819036609</v>
      </c>
      <c r="R43" s="45">
        <f t="shared" si="5"/>
        <v>0.35231450909508089</v>
      </c>
      <c r="S43" s="45">
        <f t="shared" si="5"/>
        <v>0.36441591366724324</v>
      </c>
      <c r="T43" s="45">
        <f t="shared" si="5"/>
        <v>0.31900170870157951</v>
      </c>
      <c r="U43" s="45">
        <f t="shared" si="5"/>
        <v>0.22327647215604174</v>
      </c>
      <c r="V43" s="45">
        <f t="shared" si="5"/>
        <v>0.2584622581946554</v>
      </c>
      <c r="W43" s="45">
        <f t="shared" si="5"/>
        <v>0.17142867281533786</v>
      </c>
      <c r="X43" s="45">
        <f t="shared" si="5"/>
        <v>0.18352712736206719</v>
      </c>
      <c r="Y43" s="45">
        <f t="shared" si="5"/>
        <v>0.14580537170070057</v>
      </c>
      <c r="Z43" s="45">
        <f t="shared" si="5"/>
        <v>9.6590424928142363E-2</v>
      </c>
      <c r="AA43" s="45">
        <f t="shared" si="5"/>
        <v>2.5899550124758194E-2</v>
      </c>
      <c r="AB43" s="45">
        <f t="shared" si="5"/>
        <v>1.093683805570432E-2</v>
      </c>
      <c r="AC43" s="45">
        <f t="shared" si="5"/>
        <v>2.0648277721857802E-2</v>
      </c>
      <c r="AD43" s="45">
        <f t="shared" si="5"/>
        <v>0.17050892919512095</v>
      </c>
    </row>
    <row r="44" spans="1:30">
      <c r="A44" s="3">
        <v>870490</v>
      </c>
      <c r="B44" s="45">
        <f t="shared" si="3"/>
        <v>9.4928105055700519E-3</v>
      </c>
      <c r="C44" s="45">
        <f t="shared" si="5"/>
        <v>5.3227962975805673E-3</v>
      </c>
      <c r="D44" s="45">
        <f t="shared" si="5"/>
        <v>1.7215722670226659E-3</v>
      </c>
      <c r="E44" s="45">
        <f t="shared" si="5"/>
        <v>1.4119706466149233E-3</v>
      </c>
      <c r="F44" s="45">
        <f t="shared" si="5"/>
        <v>6.3457568779462623E-4</v>
      </c>
      <c r="G44" s="45">
        <f t="shared" si="5"/>
        <v>1.4783810364221808E-3</v>
      </c>
      <c r="H44" s="45">
        <f t="shared" si="5"/>
        <v>1.3991409353348557E-3</v>
      </c>
      <c r="I44" s="45">
        <f t="shared" si="5"/>
        <v>6.8048785917165062E-4</v>
      </c>
      <c r="J44" s="45">
        <f t="shared" si="5"/>
        <v>8.2698355159817674E-4</v>
      </c>
      <c r="K44" s="45">
        <f t="shared" si="5"/>
        <v>6.9741644240466224E-4</v>
      </c>
      <c r="L44" s="45">
        <f t="shared" si="5"/>
        <v>3.8920973826639767E-4</v>
      </c>
      <c r="M44" s="45">
        <f t="shared" si="5"/>
        <v>9.219875275808606E-4</v>
      </c>
      <c r="N44" s="45">
        <f t="shared" si="5"/>
        <v>4.840682806832119E-4</v>
      </c>
      <c r="O44" s="45">
        <f t="shared" si="5"/>
        <v>3.4349229702778168E-3</v>
      </c>
      <c r="P44" s="45">
        <f t="shared" si="5"/>
        <v>1.402955142294485E-3</v>
      </c>
      <c r="Q44" s="45">
        <f t="shared" si="5"/>
        <v>1.7253853623316675E-4</v>
      </c>
      <c r="R44" s="45">
        <f t="shared" si="5"/>
        <v>3.761874450412153E-4</v>
      </c>
      <c r="S44" s="45">
        <f t="shared" si="5"/>
        <v>6.8247722682824728E-4</v>
      </c>
      <c r="T44" s="45">
        <f t="shared" si="5"/>
        <v>2.3574069288618415E-4</v>
      </c>
      <c r="U44" s="45">
        <f t="shared" si="5"/>
        <v>1.6000353754114986E-3</v>
      </c>
      <c r="V44" s="45">
        <f t="shared" si="5"/>
        <v>2.5647003720038939E-3</v>
      </c>
      <c r="W44" s="45">
        <f t="shared" si="5"/>
        <v>1.4352545756713706E-3</v>
      </c>
      <c r="X44" s="45">
        <f t="shared" si="5"/>
        <v>2.486159046383744E-3</v>
      </c>
      <c r="Y44" s="45">
        <f t="shared" si="5"/>
        <v>4.8091185296198049E-3</v>
      </c>
      <c r="Z44" s="45">
        <f t="shared" si="5"/>
        <v>9.0144632047074891E-3</v>
      </c>
      <c r="AA44" s="45">
        <f t="shared" si="5"/>
        <v>9.0443252213035594E-3</v>
      </c>
      <c r="AB44" s="45">
        <f t="shared" si="5"/>
        <v>1.6332779098051566E-2</v>
      </c>
      <c r="AC44" s="45">
        <f t="shared" si="5"/>
        <v>1.4879048492765013E-2</v>
      </c>
      <c r="AD44" s="45">
        <f t="shared" si="5"/>
        <v>3.7887105936639694E-3</v>
      </c>
    </row>
    <row r="45" spans="1:30">
      <c r="A45" s="3">
        <v>870331</v>
      </c>
      <c r="B45" s="45">
        <f t="shared" si="3"/>
        <v>7.8333084918633618E-5</v>
      </c>
      <c r="C45" s="45">
        <f t="shared" si="5"/>
        <v>2.4041528158914193E-4</v>
      </c>
      <c r="D45" s="45">
        <f t="shared" si="5"/>
        <v>4.6319429519027673E-5</v>
      </c>
      <c r="E45" s="45">
        <f t="shared" si="5"/>
        <v>2.5653278211204586E-5</v>
      </c>
      <c r="F45" s="45">
        <f t="shared" si="5"/>
        <v>2.484831495424461E-5</v>
      </c>
      <c r="G45" s="45">
        <f t="shared" si="5"/>
        <v>6.7942337106151988E-5</v>
      </c>
      <c r="H45" s="45">
        <f t="shared" si="5"/>
        <v>8.835532430686396E-5</v>
      </c>
      <c r="I45" s="45">
        <f t="shared" si="5"/>
        <v>3.2893634852849073E-3</v>
      </c>
      <c r="J45" s="45">
        <f t="shared" si="5"/>
        <v>1.3595270811267229E-4</v>
      </c>
      <c r="K45" s="45">
        <f t="shared" si="5"/>
        <v>8.6926759818170931E-4</v>
      </c>
      <c r="L45" s="45">
        <f t="shared" si="5"/>
        <v>3.6361096006779783E-4</v>
      </c>
      <c r="M45" s="45">
        <f t="shared" si="5"/>
        <v>4.6532053336961049E-4</v>
      </c>
      <c r="N45" s="45">
        <f t="shared" si="5"/>
        <v>8.1389941457687514E-5</v>
      </c>
      <c r="O45" s="45">
        <f t="shared" si="5"/>
        <v>8.3031720358255493E-5</v>
      </c>
      <c r="P45" s="45">
        <f t="shared" si="5"/>
        <v>4.5493351773352275E-5</v>
      </c>
      <c r="Q45" s="45">
        <f t="shared" si="5"/>
        <v>3.3411443326390489E-4</v>
      </c>
      <c r="R45" s="45">
        <f t="shared" si="5"/>
        <v>1.9848870378913198E-4</v>
      </c>
      <c r="S45" s="45">
        <f t="shared" si="5"/>
        <v>1.0927799919098113E-4</v>
      </c>
      <c r="T45" s="45">
        <f t="shared" si="5"/>
        <v>4.4384790532889305E-4</v>
      </c>
      <c r="U45" s="45">
        <f t="shared" si="5"/>
        <v>3.782584576187688E-4</v>
      </c>
      <c r="V45" s="45">
        <f t="shared" si="5"/>
        <v>2.2386077540760614E-4</v>
      </c>
      <c r="W45" s="45">
        <f t="shared" si="5"/>
        <v>7.0009456672157707E-4</v>
      </c>
      <c r="X45" s="45">
        <f t="shared" si="5"/>
        <v>2.4390355795623201E-4</v>
      </c>
      <c r="Y45" s="45">
        <f t="shared" si="5"/>
        <v>3.8437258195193761E-4</v>
      </c>
      <c r="Z45" s="45">
        <f t="shared" si="5"/>
        <v>7.8655217397845013E-3</v>
      </c>
      <c r="AA45" s="45">
        <f t="shared" si="5"/>
        <v>6.7997096287513228E-4</v>
      </c>
      <c r="AB45" s="45">
        <f t="shared" si="5"/>
        <v>4.8532464409656523E-4</v>
      </c>
      <c r="AC45" s="45">
        <f t="shared" si="5"/>
        <v>1.0661050246987158E-2</v>
      </c>
      <c r="AD45" s="45">
        <f t="shared" si="5"/>
        <v>1.2802198063467673E-3</v>
      </c>
    </row>
    <row r="46" spans="1:30">
      <c r="A46" s="3">
        <v>870390</v>
      </c>
      <c r="B46" s="45">
        <f t="shared" si="3"/>
        <v>1.5511798204463533E-2</v>
      </c>
      <c r="C46" s="45">
        <f t="shared" si="5"/>
        <v>7.2133302525484453E-3</v>
      </c>
      <c r="D46" s="45">
        <f t="shared" si="5"/>
        <v>2.4263580678578287E-2</v>
      </c>
      <c r="E46" s="45">
        <f t="shared" si="5"/>
        <v>3.9145102628107727E-2</v>
      </c>
      <c r="F46" s="45">
        <f t="shared" si="5"/>
        <v>2.5189569844987277E-2</v>
      </c>
      <c r="G46" s="45">
        <f t="shared" si="5"/>
        <v>7.6898634994887805E-2</v>
      </c>
      <c r="H46" s="45">
        <f t="shared" si="5"/>
        <v>0.14495087781369875</v>
      </c>
      <c r="I46" s="45">
        <f t="shared" si="5"/>
        <v>2.2163234379694231E-2</v>
      </c>
      <c r="J46" s="45">
        <f t="shared" si="5"/>
        <v>0.15696139065430165</v>
      </c>
      <c r="K46" s="45">
        <f t="shared" si="5"/>
        <v>0.12822741528692339</v>
      </c>
      <c r="L46" s="45">
        <f t="shared" si="5"/>
        <v>4.8942537183318376E-2</v>
      </c>
      <c r="M46" s="45">
        <f t="shared" si="5"/>
        <v>5.3636992904892468E-2</v>
      </c>
      <c r="N46" s="45">
        <f t="shared" si="5"/>
        <v>3.9951658447582729E-2</v>
      </c>
      <c r="O46" s="45">
        <f t="shared" si="5"/>
        <v>6.0494729608483115E-2</v>
      </c>
      <c r="P46" s="45">
        <f t="shared" si="5"/>
        <v>5.4576641589219099E-2</v>
      </c>
      <c r="Q46" s="45">
        <f t="shared" si="5"/>
        <v>4.3613416157736971E-2</v>
      </c>
      <c r="R46" s="45">
        <f t="shared" si="5"/>
        <v>0.14909375534457336</v>
      </c>
      <c r="S46" s="45">
        <f t="shared" si="5"/>
        <v>0.13449058809396847</v>
      </c>
      <c r="T46" s="45">
        <f t="shared" si="5"/>
        <v>9.6040622303145057E-2</v>
      </c>
      <c r="U46" s="45">
        <f t="shared" si="5"/>
        <v>0.20657034580352684</v>
      </c>
      <c r="V46" s="45">
        <f t="shared" si="5"/>
        <v>0.16177541583898652</v>
      </c>
      <c r="W46" s="45">
        <f t="shared" si="5"/>
        <v>0.14378828556449755</v>
      </c>
      <c r="X46" s="45">
        <f t="shared" si="5"/>
        <v>0.10282965426240034</v>
      </c>
      <c r="Y46" s="45">
        <f t="shared" si="5"/>
        <v>2.756550081514678E-2</v>
      </c>
      <c r="Z46" s="45">
        <f t="shared" si="5"/>
        <v>2.0641369364956762E-2</v>
      </c>
      <c r="AA46" s="45">
        <f t="shared" si="5"/>
        <v>6.3261721861921109E-3</v>
      </c>
      <c r="AB46" s="45">
        <f t="shared" si="5"/>
        <v>2.0009523463561506E-2</v>
      </c>
      <c r="AC46" s="45">
        <f t="shared" si="5"/>
        <v>8.4256557592212108E-3</v>
      </c>
      <c r="AD46" s="45">
        <f t="shared" si="5"/>
        <v>7.737256439201104E-2</v>
      </c>
    </row>
    <row r="47" spans="1:30">
      <c r="A47" s="3">
        <v>870120</v>
      </c>
      <c r="B47" s="45">
        <f t="shared" si="3"/>
        <v>1.1799963332072658</v>
      </c>
      <c r="C47" s="45">
        <f t="shared" si="5"/>
        <v>0.97473878333868402</v>
      </c>
      <c r="D47" s="45">
        <f t="shared" si="5"/>
        <v>1.1185126653608737</v>
      </c>
      <c r="E47" s="45">
        <f t="shared" si="5"/>
        <v>1.2779542054531463</v>
      </c>
      <c r="F47" s="45">
        <f t="shared" si="5"/>
        <v>1.6688036677652296</v>
      </c>
      <c r="G47" s="45">
        <f t="shared" si="5"/>
        <v>0.78792092576960515</v>
      </c>
      <c r="H47" s="45">
        <f t="shared" si="5"/>
        <v>0.43365179406652909</v>
      </c>
      <c r="I47" s="45">
        <f t="shared" si="5"/>
        <v>0.5926253881667638</v>
      </c>
      <c r="J47" s="45">
        <f t="shared" si="5"/>
        <v>0.4416469437981822</v>
      </c>
      <c r="K47" s="45">
        <f t="shared" si="5"/>
        <v>0.72162834470474246</v>
      </c>
      <c r="L47" s="45">
        <f t="shared" si="5"/>
        <v>0.87058688459841704</v>
      </c>
      <c r="M47" s="45">
        <f t="shared" si="5"/>
        <v>1.0636623785849808</v>
      </c>
      <c r="N47" s="45">
        <f t="shared" si="5"/>
        <v>0.39953710898753531</v>
      </c>
      <c r="O47" s="45">
        <f t="shared" si="5"/>
        <v>0.79652898639994596</v>
      </c>
      <c r="P47" s="45">
        <f t="shared" si="5"/>
        <v>1.1542278014118521</v>
      </c>
      <c r="Q47" s="45">
        <f t="shared" si="5"/>
        <v>1.0355980473110376</v>
      </c>
      <c r="R47" s="45">
        <f t="shared" si="5"/>
        <v>1.2989034384400093</v>
      </c>
      <c r="S47" s="45">
        <f t="shared" si="5"/>
        <v>1.2411033174099964</v>
      </c>
      <c r="T47" s="45">
        <f t="shared" si="5"/>
        <v>1.320031700316326</v>
      </c>
      <c r="U47" s="45">
        <f t="shared" si="5"/>
        <v>1.6803516675943573</v>
      </c>
      <c r="V47" s="45">
        <f t="shared" si="5"/>
        <v>1.8977634749151411</v>
      </c>
      <c r="W47" s="45">
        <f t="shared" si="5"/>
        <v>1.1304445010223481</v>
      </c>
      <c r="X47" s="45">
        <f t="shared" si="5"/>
        <v>1.3311325961264968</v>
      </c>
      <c r="Y47" s="45">
        <f t="shared" si="5"/>
        <v>1.9142553189173648</v>
      </c>
      <c r="Z47" s="45">
        <f t="shared" si="5"/>
        <v>2.0790073762518131</v>
      </c>
      <c r="AA47" s="45">
        <f t="shared" si="5"/>
        <v>1.6274189300844111</v>
      </c>
      <c r="AB47" s="45">
        <f t="shared" si="5"/>
        <v>1.7999168699616079</v>
      </c>
      <c r="AC47" s="45">
        <f t="shared" si="5"/>
        <v>0</v>
      </c>
      <c r="AD47" s="45">
        <f t="shared" si="5"/>
        <v>1.2111214758421882</v>
      </c>
    </row>
    <row r="48" spans="1:30">
      <c r="A48" s="3" t="s">
        <v>29</v>
      </c>
      <c r="B48" s="45">
        <f t="shared" si="3"/>
        <v>56.043572185287381</v>
      </c>
      <c r="C48" s="45">
        <f t="shared" si="5"/>
        <v>56.835685313456743</v>
      </c>
      <c r="D48" s="45">
        <f t="shared" si="5"/>
        <v>58.019197576737369</v>
      </c>
      <c r="E48" s="45">
        <f t="shared" si="5"/>
        <v>58.050177451494754</v>
      </c>
      <c r="F48" s="45">
        <f t="shared" si="5"/>
        <v>59.884385076676018</v>
      </c>
      <c r="G48" s="45">
        <f t="shared" si="5"/>
        <v>58.848126990499793</v>
      </c>
      <c r="H48" s="45">
        <f t="shared" si="5"/>
        <v>59.294576773106677</v>
      </c>
      <c r="I48" s="45">
        <f t="shared" si="5"/>
        <v>58.554430217799727</v>
      </c>
      <c r="J48" s="45">
        <f t="shared" si="5"/>
        <v>56.598115615745328</v>
      </c>
      <c r="K48" s="45">
        <f t="shared" si="5"/>
        <v>54.349275437217457</v>
      </c>
      <c r="L48" s="45">
        <f t="shared" si="5"/>
        <v>51.878489101375813</v>
      </c>
      <c r="M48" s="45">
        <f t="shared" si="5"/>
        <v>52.815859025944164</v>
      </c>
      <c r="N48" s="45">
        <f t="shared" si="5"/>
        <v>50.706790046996211</v>
      </c>
      <c r="O48" s="45">
        <f t="shared" si="5"/>
        <v>49.252489780362133</v>
      </c>
      <c r="P48" s="45">
        <f t="shared" si="5"/>
        <v>44.297205805941736</v>
      </c>
      <c r="Q48" s="45">
        <f t="shared" si="5"/>
        <v>45.874228463303922</v>
      </c>
      <c r="R48" s="45">
        <f t="shared" si="5"/>
        <v>43.832082298668738</v>
      </c>
      <c r="S48" s="45">
        <f t="shared" si="5"/>
        <v>45.577412714495559</v>
      </c>
      <c r="T48" s="45">
        <f t="shared" si="5"/>
        <v>45.743362364068183</v>
      </c>
      <c r="U48" s="45">
        <f t="shared" si="5"/>
        <v>44.428747702031593</v>
      </c>
      <c r="V48" s="45">
        <f t="shared" si="5"/>
        <v>45.88051730172284</v>
      </c>
      <c r="W48" s="45">
        <f t="shared" si="5"/>
        <v>46.882014837873257</v>
      </c>
      <c r="X48" s="45">
        <f t="shared" si="5"/>
        <v>45.868385580503265</v>
      </c>
      <c r="Y48" s="45">
        <f t="shared" si="5"/>
        <v>45.174035745213459</v>
      </c>
      <c r="Z48" s="45">
        <f t="shared" si="5"/>
        <v>45.630381923767352</v>
      </c>
      <c r="AA48" s="45">
        <f t="shared" si="5"/>
        <v>42.749887270463475</v>
      </c>
      <c r="AB48" s="45">
        <f t="shared" si="5"/>
        <v>37.782523065527698</v>
      </c>
      <c r="AC48" s="45">
        <f t="shared" si="5"/>
        <v>42.676716797191169</v>
      </c>
      <c r="AD48" s="45">
        <f t="shared" si="5"/>
        <v>48.365780917588523</v>
      </c>
    </row>
    <row r="49" spans="1:30">
      <c r="A49" s="3" t="s">
        <v>30</v>
      </c>
      <c r="B49" s="45">
        <f t="shared" si="3"/>
        <v>43.956427814712619</v>
      </c>
      <c r="C49" s="45">
        <f t="shared" si="5"/>
        <v>43.164314686543257</v>
      </c>
      <c r="D49" s="45">
        <f t="shared" si="5"/>
        <v>41.980802423262624</v>
      </c>
      <c r="E49" s="45">
        <f t="shared" si="5"/>
        <v>41.949822548505239</v>
      </c>
      <c r="F49" s="45">
        <f t="shared" si="5"/>
        <v>40.115614923323974</v>
      </c>
      <c r="G49" s="45">
        <f t="shared" si="5"/>
        <v>41.151873009500207</v>
      </c>
      <c r="H49" s="45">
        <f t="shared" si="5"/>
        <v>40.705423226893316</v>
      </c>
      <c r="I49" s="45">
        <f t="shared" si="5"/>
        <v>41.445569782200273</v>
      </c>
      <c r="J49" s="45">
        <f t="shared" si="5"/>
        <v>43.401884384254672</v>
      </c>
      <c r="K49" s="45">
        <f t="shared" si="5"/>
        <v>45.650724562782543</v>
      </c>
      <c r="L49" s="45">
        <f t="shared" si="5"/>
        <v>48.121510898624187</v>
      </c>
      <c r="M49" s="45">
        <f t="shared" si="5"/>
        <v>47.184140974055836</v>
      </c>
      <c r="N49" s="45">
        <f t="shared" si="5"/>
        <v>49.293209953003789</v>
      </c>
      <c r="O49" s="45">
        <f t="shared" si="5"/>
        <v>50.747510219637867</v>
      </c>
      <c r="P49" s="45">
        <f t="shared" si="5"/>
        <v>55.702794194058256</v>
      </c>
      <c r="Q49" s="45">
        <f t="shared" si="5"/>
        <v>54.125771536696078</v>
      </c>
      <c r="R49" s="45">
        <f t="shared" si="5"/>
        <v>56.16791770133127</v>
      </c>
      <c r="S49" s="45">
        <f t="shared" si="5"/>
        <v>54.422587285504441</v>
      </c>
      <c r="T49" s="45">
        <f t="shared" si="5"/>
        <v>54.256637635931817</v>
      </c>
      <c r="U49" s="45">
        <f t="shared" si="5"/>
        <v>55.5712522979684</v>
      </c>
      <c r="V49" s="45">
        <f t="shared" si="5"/>
        <v>54.119482698277167</v>
      </c>
      <c r="W49" s="45">
        <f t="shared" si="5"/>
        <v>53.117985162126743</v>
      </c>
      <c r="X49" s="45">
        <f t="shared" ref="C49:AD50" si="6">X26/X$27*100</f>
        <v>54.131614419496742</v>
      </c>
      <c r="Y49" s="45">
        <f t="shared" si="6"/>
        <v>54.825964254786541</v>
      </c>
      <c r="Z49" s="45">
        <f t="shared" si="6"/>
        <v>54.369618076232648</v>
      </c>
      <c r="AA49" s="45">
        <f t="shared" si="6"/>
        <v>57.250112729536525</v>
      </c>
      <c r="AB49" s="45">
        <f t="shared" si="6"/>
        <v>62.217476934472316</v>
      </c>
      <c r="AC49" s="45">
        <f t="shared" si="6"/>
        <v>57.323283202808831</v>
      </c>
      <c r="AD49" s="45">
        <f t="shared" si="6"/>
        <v>51.634219082411462</v>
      </c>
    </row>
    <row r="50" spans="1:30">
      <c r="A50" s="3" t="s">
        <v>194</v>
      </c>
      <c r="B50" s="45">
        <f t="shared" si="3"/>
        <v>100</v>
      </c>
      <c r="C50" s="45">
        <f t="shared" si="6"/>
        <v>100</v>
      </c>
      <c r="D50" s="45">
        <f t="shared" si="6"/>
        <v>100</v>
      </c>
      <c r="E50" s="45">
        <f t="shared" si="6"/>
        <v>100</v>
      </c>
      <c r="F50" s="45">
        <f t="shared" si="6"/>
        <v>100</v>
      </c>
      <c r="G50" s="45">
        <f t="shared" si="6"/>
        <v>100</v>
      </c>
      <c r="H50" s="45">
        <f t="shared" si="6"/>
        <v>100</v>
      </c>
      <c r="I50" s="45">
        <f t="shared" si="6"/>
        <v>100</v>
      </c>
      <c r="J50" s="45">
        <f t="shared" si="6"/>
        <v>100</v>
      </c>
      <c r="K50" s="45">
        <f t="shared" si="6"/>
        <v>100</v>
      </c>
      <c r="L50" s="45">
        <f t="shared" si="6"/>
        <v>100</v>
      </c>
      <c r="M50" s="45">
        <f t="shared" si="6"/>
        <v>100</v>
      </c>
      <c r="N50" s="45">
        <f t="shared" si="6"/>
        <v>100</v>
      </c>
      <c r="O50" s="45">
        <f t="shared" si="6"/>
        <v>100</v>
      </c>
      <c r="P50" s="45">
        <f t="shared" si="6"/>
        <v>100</v>
      </c>
      <c r="Q50" s="45">
        <f t="shared" si="6"/>
        <v>100</v>
      </c>
      <c r="R50" s="45">
        <f t="shared" si="6"/>
        <v>100</v>
      </c>
      <c r="S50" s="45">
        <f t="shared" si="6"/>
        <v>100</v>
      </c>
      <c r="T50" s="45">
        <f t="shared" si="6"/>
        <v>100</v>
      </c>
      <c r="U50" s="45">
        <f t="shared" si="6"/>
        <v>100</v>
      </c>
      <c r="V50" s="45">
        <f t="shared" si="6"/>
        <v>100</v>
      </c>
      <c r="W50" s="45">
        <f t="shared" si="6"/>
        <v>100</v>
      </c>
      <c r="X50" s="45">
        <f t="shared" si="6"/>
        <v>100</v>
      </c>
      <c r="Y50" s="45">
        <f t="shared" si="6"/>
        <v>100</v>
      </c>
      <c r="Z50" s="45">
        <f t="shared" si="6"/>
        <v>100</v>
      </c>
      <c r="AA50" s="45">
        <f t="shared" si="6"/>
        <v>100</v>
      </c>
      <c r="AB50" s="45">
        <f t="shared" si="6"/>
        <v>100</v>
      </c>
      <c r="AC50" s="45">
        <f t="shared" si="6"/>
        <v>100</v>
      </c>
      <c r="AD50" s="45">
        <f t="shared" si="6"/>
        <v>100</v>
      </c>
    </row>
    <row r="51" spans="1:30">
      <c r="A51" s="3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</row>
    <row r="52" spans="1:30">
      <c r="A52" s="3"/>
      <c r="B52" s="98" t="s">
        <v>22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</row>
    <row r="53" spans="1:30">
      <c r="A53" s="3">
        <v>870323</v>
      </c>
      <c r="B53" s="92" t="s">
        <v>23</v>
      </c>
      <c r="C53" s="46">
        <f t="shared" ref="C53:C68" si="7">IF(B8=0,"--",(C8/B8)*100-100)</f>
        <v>-1.5734889755685799</v>
      </c>
      <c r="D53" s="46">
        <f t="shared" ref="D53:D72" si="8">IF(C8=0,"--",(D8/C8)*100-100)</f>
        <v>17.010316786562726</v>
      </c>
      <c r="E53" s="46">
        <f t="shared" ref="E53:E72" si="9">IF(D8=0,"--",(E8/D8)*100-100)</f>
        <v>5.8014174835182359</v>
      </c>
      <c r="F53" s="46">
        <f t="shared" ref="F53:F72" si="10">IF(E8=0,"--",(F8/E8)*100-100)</f>
        <v>20.021101777602922</v>
      </c>
      <c r="G53" s="46">
        <f t="shared" ref="G53:G72" si="11">IF(F8=0,"--",(G8/F8)*100-100)</f>
        <v>10.290448042649587</v>
      </c>
      <c r="H53" s="46">
        <f t="shared" ref="H53:H72" si="12">IF(G8=0,"--",(H8/G8)*100-100)</f>
        <v>-0.11528058492093862</v>
      </c>
      <c r="I53" s="46">
        <f t="shared" ref="I53:I72" si="13">IF(H8=0,"--",(I8/H8)*100-100)</f>
        <v>4.2081664329089392</v>
      </c>
      <c r="J53" s="46">
        <f t="shared" ref="J53:J72" si="14">IF(I8=0,"--",(J8/I8)*100-100)</f>
        <v>-13.696943446773417</v>
      </c>
      <c r="K53" s="46">
        <f t="shared" ref="K53:K72" si="15">IF(J8=0,"--",(K8/J8)*100-100)</f>
        <v>-4.3967570200808836</v>
      </c>
      <c r="L53" s="46">
        <f t="shared" ref="L53:L72" si="16">IF(K8=0,"--",(L8/K8)*100-100)</f>
        <v>-0.2786902844632948</v>
      </c>
      <c r="M53" s="46">
        <f t="shared" ref="M53:M72" si="17">IF(L8=0,"--",(M8/L8)*100-100)</f>
        <v>17.902041628733116</v>
      </c>
      <c r="N53" s="46">
        <f t="shared" ref="N53:N72" si="18">IF(M8=0,"--",(N8/M8)*100-100)</f>
        <v>-0.56996437076816164</v>
      </c>
      <c r="O53" s="46">
        <f t="shared" ref="O53:O72" si="19">IF(N8=0,"--",(O8/N8)*100-100)</f>
        <v>1.1138203546806835E-2</v>
      </c>
      <c r="P53" s="46">
        <f t="shared" ref="P53:P72" si="20">IF(O8=0,"--",(P8/O8)*100-100)</f>
        <v>-22.886032397853413</v>
      </c>
      <c r="Q53" s="46">
        <f t="shared" ref="Q53:Q72" si="21">IF(P8=0,"--",(Q8/P8)*100-100)</f>
        <v>39.416398479328564</v>
      </c>
      <c r="R53" s="46">
        <f t="shared" ref="R53:R72" si="22">IF(Q8=0,"--",(R8/Q8)*100-100)</f>
        <v>9.0844231075159314</v>
      </c>
      <c r="S53" s="46">
        <f t="shared" ref="S53:S72" si="23">IF(R8=0,"--",(S8/R8)*100-100)</f>
        <v>21.011720712137659</v>
      </c>
      <c r="T53" s="46">
        <f t="shared" ref="T53:T72" si="24">IF(S8=0,"--",(T8/S8)*100-100)</f>
        <v>10.624555604982518</v>
      </c>
      <c r="U53" s="46">
        <f t="shared" ref="U53:U72" si="25">IF(T8=0,"--",(U8/T8)*100-100)</f>
        <v>1.4864795202668404</v>
      </c>
      <c r="V53" s="46">
        <f t="shared" ref="V53:V72" si="26">IF(U8=0,"--",(V8/U8)*100-100)</f>
        <v>16.147020050022846</v>
      </c>
      <c r="W53" s="46">
        <f t="shared" ref="W53:W72" si="27">IF(V8=0,"--",(W8/V8)*100-100)</f>
        <v>9.1411286958802123</v>
      </c>
      <c r="X53" s="46">
        <f t="shared" ref="X53:X72" si="28">IF(W8=0,"--",(X8/W8)*100-100)</f>
        <v>-4.4439258314088903</v>
      </c>
      <c r="Y53" s="46">
        <f t="shared" ref="Y53:Y72" si="29">IF(X8=0,"--",(Y8/X8)*100-100)</f>
        <v>1.1176482703215953</v>
      </c>
      <c r="Z53" s="46">
        <f t="shared" ref="Z53:Z72" si="30">IF(Y8=0,"--",(Z8/Y8)*100-100)</f>
        <v>-0.45906364976731595</v>
      </c>
      <c r="AA53" s="46">
        <f t="shared" ref="AA53:AA72" si="31">IF(Z8=0,"--",(AA8/Z8)*100-100)</f>
        <v>-22.215115657896476</v>
      </c>
      <c r="AB53" s="46">
        <f t="shared" ref="AB53:AB72" si="32">IF(AA8=0,"--",(AB8/AA8)*100-100)</f>
        <v>-6.1482268552947374</v>
      </c>
      <c r="AC53" s="46">
        <f t="shared" ref="AC53:AC72" si="33">IF(AB8=0,"--",(AC8/AB8)*100-100)</f>
        <v>10.6129802403849</v>
      </c>
      <c r="AD53" s="46">
        <f>POWER(AC8/B8,1/28)*100-100</f>
        <v>3.3859463325546955</v>
      </c>
    </row>
    <row r="54" spans="1:30">
      <c r="A54" s="3">
        <v>870324</v>
      </c>
      <c r="B54" s="92" t="s">
        <v>23</v>
      </c>
      <c r="C54" s="46">
        <f t="shared" si="7"/>
        <v>13.749623046500872</v>
      </c>
      <c r="D54" s="46">
        <f t="shared" si="8"/>
        <v>4.4482213432754492</v>
      </c>
      <c r="E54" s="46">
        <f t="shared" si="9"/>
        <v>16.765091123679724</v>
      </c>
      <c r="F54" s="46">
        <f t="shared" si="10"/>
        <v>22.296933828514298</v>
      </c>
      <c r="G54" s="46">
        <f t="shared" si="11"/>
        <v>15.979052039455894</v>
      </c>
      <c r="H54" s="46">
        <f t="shared" si="12"/>
        <v>-5.4372476403794536</v>
      </c>
      <c r="I54" s="46">
        <f t="shared" si="13"/>
        <v>10.116613805226152</v>
      </c>
      <c r="J54" s="46">
        <f t="shared" si="14"/>
        <v>13.51473781522084</v>
      </c>
      <c r="K54" s="46">
        <f t="shared" si="15"/>
        <v>13.617638342959054</v>
      </c>
      <c r="L54" s="46">
        <f t="shared" si="16"/>
        <v>1.0518459713955366</v>
      </c>
      <c r="M54" s="46">
        <f t="shared" si="17"/>
        <v>2.5473061778499897</v>
      </c>
      <c r="N54" s="46">
        <f t="shared" si="18"/>
        <v>-1.3468732329589272</v>
      </c>
      <c r="O54" s="46">
        <f t="shared" si="19"/>
        <v>-12.902452978138086</v>
      </c>
      <c r="P54" s="46">
        <f t="shared" si="20"/>
        <v>-43.983116701690015</v>
      </c>
      <c r="Q54" s="46">
        <f t="shared" si="21"/>
        <v>49.268904621124307</v>
      </c>
      <c r="R54" s="46">
        <f t="shared" si="22"/>
        <v>3.4071321047835994</v>
      </c>
      <c r="S54" s="46">
        <f t="shared" si="23"/>
        <v>17.15227078401</v>
      </c>
      <c r="T54" s="46">
        <f t="shared" si="24"/>
        <v>-5.1965636670858117</v>
      </c>
      <c r="U54" s="46">
        <f t="shared" si="25"/>
        <v>-2.8945503574626912</v>
      </c>
      <c r="V54" s="46">
        <f t="shared" si="26"/>
        <v>-4.2159691935330699</v>
      </c>
      <c r="W54" s="46">
        <f t="shared" si="27"/>
        <v>-13.148397920541782</v>
      </c>
      <c r="X54" s="46">
        <f t="shared" si="28"/>
        <v>-5.9089319556402273</v>
      </c>
      <c r="Y54" s="46">
        <f t="shared" si="29"/>
        <v>-16.764015713188954</v>
      </c>
      <c r="Z54" s="46">
        <f t="shared" si="30"/>
        <v>-4.3852454844405742</v>
      </c>
      <c r="AA54" s="46">
        <f t="shared" si="31"/>
        <v>-20.474168671186632</v>
      </c>
      <c r="AB54" s="46">
        <f t="shared" si="32"/>
        <v>11.386297931547062</v>
      </c>
      <c r="AC54" s="46">
        <f t="shared" si="33"/>
        <v>2.9487841000908332</v>
      </c>
      <c r="AD54" s="46">
        <f t="shared" ref="AD54:AD72" si="34">POWER(AC9/B9,1/28)*100-100</f>
        <v>0.79000581527010638</v>
      </c>
    </row>
    <row r="55" spans="1:30">
      <c r="A55" s="3">
        <v>870431</v>
      </c>
      <c r="B55" s="92" t="s">
        <v>23</v>
      </c>
      <c r="C55" s="46">
        <f t="shared" si="7"/>
        <v>4.1896706718089831</v>
      </c>
      <c r="D55" s="46">
        <f t="shared" si="8"/>
        <v>13.665528544102585</v>
      </c>
      <c r="E55" s="46">
        <f t="shared" si="9"/>
        <v>-15.053286609161418</v>
      </c>
      <c r="F55" s="46">
        <f t="shared" si="10"/>
        <v>34.618501284685436</v>
      </c>
      <c r="G55" s="46">
        <f t="shared" si="11"/>
        <v>-0.44435192414789526</v>
      </c>
      <c r="H55" s="46">
        <f t="shared" si="12"/>
        <v>15.000336588635605</v>
      </c>
      <c r="I55" s="46">
        <f t="shared" si="13"/>
        <v>-2.2143346979920864</v>
      </c>
      <c r="J55" s="46">
        <f t="shared" si="14"/>
        <v>-6.4056553601145652</v>
      </c>
      <c r="K55" s="46">
        <f t="shared" si="15"/>
        <v>-11.142242060203543</v>
      </c>
      <c r="L55" s="46">
        <f t="shared" si="16"/>
        <v>5.0912415011174375</v>
      </c>
      <c r="M55" s="46">
        <f t="shared" si="17"/>
        <v>4.5983882813200267</v>
      </c>
      <c r="N55" s="46">
        <f t="shared" si="18"/>
        <v>10.155172990095963</v>
      </c>
      <c r="O55" s="46">
        <f t="shared" si="19"/>
        <v>-40.518374955333115</v>
      </c>
      <c r="P55" s="46">
        <f t="shared" si="20"/>
        <v>-25.066037785706925</v>
      </c>
      <c r="Q55" s="46">
        <f t="shared" si="21"/>
        <v>32.868987231364059</v>
      </c>
      <c r="R55" s="46">
        <f t="shared" si="22"/>
        <v>3.4005516785315422</v>
      </c>
      <c r="S55" s="46">
        <f t="shared" si="23"/>
        <v>23.709541430239753</v>
      </c>
      <c r="T55" s="46">
        <f t="shared" si="24"/>
        <v>10.58781122726063</v>
      </c>
      <c r="U55" s="46">
        <f t="shared" si="25"/>
        <v>21.153095819576023</v>
      </c>
      <c r="V55" s="46">
        <f t="shared" si="26"/>
        <v>6.5539706774591764</v>
      </c>
      <c r="W55" s="46">
        <f t="shared" si="27"/>
        <v>17.561323379938017</v>
      </c>
      <c r="X55" s="46">
        <f t="shared" si="28"/>
        <v>-0.3621426042482625</v>
      </c>
      <c r="Y55" s="46">
        <f t="shared" si="29"/>
        <v>11.600330205317761</v>
      </c>
      <c r="Z55" s="46">
        <f t="shared" si="30"/>
        <v>11.295455128571177</v>
      </c>
      <c r="AA55" s="46">
        <f t="shared" si="31"/>
        <v>-24.722019945146769</v>
      </c>
      <c r="AB55" s="46">
        <f t="shared" si="32"/>
        <v>14.812218102173389</v>
      </c>
      <c r="AC55" s="46">
        <f t="shared" si="33"/>
        <v>13.978978852642769</v>
      </c>
      <c r="AD55" s="46">
        <f t="shared" si="34"/>
        <v>3.1244116945155866</v>
      </c>
    </row>
    <row r="56" spans="1:30">
      <c r="A56" s="3">
        <v>870322</v>
      </c>
      <c r="B56" s="92" t="s">
        <v>23</v>
      </c>
      <c r="C56" s="46">
        <f t="shared" si="7"/>
        <v>-34.166829370287473</v>
      </c>
      <c r="D56" s="46">
        <f t="shared" si="8"/>
        <v>-25.073318566586579</v>
      </c>
      <c r="E56" s="46">
        <f t="shared" si="9"/>
        <v>-40.978336272013451</v>
      </c>
      <c r="F56" s="46">
        <f t="shared" si="10"/>
        <v>34.750112704660296</v>
      </c>
      <c r="G56" s="46">
        <f t="shared" si="11"/>
        <v>30.464131398826453</v>
      </c>
      <c r="H56" s="46">
        <f t="shared" si="12"/>
        <v>12.023672538124927</v>
      </c>
      <c r="I56" s="46">
        <f t="shared" si="13"/>
        <v>4.9514311032239959</v>
      </c>
      <c r="J56" s="46">
        <f t="shared" si="14"/>
        <v>3.4546967729153835</v>
      </c>
      <c r="K56" s="46">
        <f t="shared" si="15"/>
        <v>44.858449032808522</v>
      </c>
      <c r="L56" s="46">
        <f t="shared" si="16"/>
        <v>23.935493849274664</v>
      </c>
      <c r="M56" s="46">
        <f t="shared" si="17"/>
        <v>59.165269648509394</v>
      </c>
      <c r="N56" s="46">
        <f t="shared" si="18"/>
        <v>6.5846541461785222</v>
      </c>
      <c r="O56" s="46">
        <f t="shared" si="19"/>
        <v>13.290929357992127</v>
      </c>
      <c r="P56" s="46">
        <f t="shared" si="20"/>
        <v>-59.354648884672393</v>
      </c>
      <c r="Q56" s="46">
        <f t="shared" si="21"/>
        <v>-21.132306178594135</v>
      </c>
      <c r="R56" s="46">
        <f t="shared" si="22"/>
        <v>7.5849872417665267</v>
      </c>
      <c r="S56" s="46">
        <f t="shared" si="23"/>
        <v>53.410807636038726</v>
      </c>
      <c r="T56" s="46">
        <f t="shared" si="24"/>
        <v>39.621711869006504</v>
      </c>
      <c r="U56" s="46">
        <f t="shared" si="25"/>
        <v>10.009126203686165</v>
      </c>
      <c r="V56" s="46">
        <f t="shared" si="26"/>
        <v>25.474975550863974</v>
      </c>
      <c r="W56" s="46">
        <f t="shared" si="27"/>
        <v>56.238091864942675</v>
      </c>
      <c r="X56" s="46">
        <f t="shared" si="28"/>
        <v>45.940214261364844</v>
      </c>
      <c r="Y56" s="46">
        <f t="shared" si="29"/>
        <v>29.701675392322812</v>
      </c>
      <c r="Z56" s="46">
        <f t="shared" si="30"/>
        <v>1.964346772973613E-2</v>
      </c>
      <c r="AA56" s="46">
        <f t="shared" si="31"/>
        <v>-12.456557115217791</v>
      </c>
      <c r="AB56" s="46">
        <f t="shared" si="32"/>
        <v>-19.459048476385419</v>
      </c>
      <c r="AC56" s="46">
        <f t="shared" si="33"/>
        <v>29.210507796134294</v>
      </c>
      <c r="AD56" s="46">
        <f t="shared" si="34"/>
        <v>6.5458797838420395</v>
      </c>
    </row>
    <row r="57" spans="1:30">
      <c r="A57" s="3">
        <v>870421</v>
      </c>
      <c r="B57" s="92" t="s">
        <v>23</v>
      </c>
      <c r="C57" s="46">
        <f t="shared" si="7"/>
        <v>80.595344027685371</v>
      </c>
      <c r="D57" s="46">
        <f t="shared" si="8"/>
        <v>5.5904172817542701</v>
      </c>
      <c r="E57" s="46">
        <f t="shared" si="9"/>
        <v>-47.49787278006464</v>
      </c>
      <c r="F57" s="46">
        <f t="shared" si="10"/>
        <v>45.253799633186787</v>
      </c>
      <c r="G57" s="46">
        <f t="shared" si="11"/>
        <v>110.33748934231923</v>
      </c>
      <c r="H57" s="46">
        <f t="shared" si="12"/>
        <v>-2.5894611961112162</v>
      </c>
      <c r="I57" s="46">
        <f t="shared" si="13"/>
        <v>16.897661046284725</v>
      </c>
      <c r="J57" s="46">
        <f t="shared" si="14"/>
        <v>40.902222898786647</v>
      </c>
      <c r="K57" s="46">
        <f t="shared" si="15"/>
        <v>22.818463886381465</v>
      </c>
      <c r="L57" s="46">
        <f t="shared" si="16"/>
        <v>-10.007881680595915</v>
      </c>
      <c r="M57" s="46">
        <f t="shared" si="17"/>
        <v>-8.6154219040198683</v>
      </c>
      <c r="N57" s="46">
        <f t="shared" si="18"/>
        <v>-26.905947915757693</v>
      </c>
      <c r="O57" s="46">
        <f t="shared" si="19"/>
        <v>-57.572953624842</v>
      </c>
      <c r="P57" s="46">
        <f t="shared" si="20"/>
        <v>-48.661537269800725</v>
      </c>
      <c r="Q57" s="46">
        <f t="shared" si="21"/>
        <v>115.80948840822973</v>
      </c>
      <c r="R57" s="46">
        <f t="shared" si="22"/>
        <v>2.1825984687794886</v>
      </c>
      <c r="S57" s="46">
        <f t="shared" si="23"/>
        <v>36.480663220921798</v>
      </c>
      <c r="T57" s="46">
        <f t="shared" si="24"/>
        <v>30.228650552493008</v>
      </c>
      <c r="U57" s="46">
        <f t="shared" si="25"/>
        <v>19.854729324874867</v>
      </c>
      <c r="V57" s="46">
        <f t="shared" si="26"/>
        <v>7.3642270434322938</v>
      </c>
      <c r="W57" s="46">
        <f t="shared" si="27"/>
        <v>6.7815281819048749</v>
      </c>
      <c r="X57" s="46">
        <f t="shared" si="28"/>
        <v>4.575261189633224</v>
      </c>
      <c r="Y57" s="46">
        <f t="shared" si="29"/>
        <v>52.969552901847209</v>
      </c>
      <c r="Z57" s="46">
        <f t="shared" si="30"/>
        <v>41.726597291619925</v>
      </c>
      <c r="AA57" s="46">
        <f t="shared" si="31"/>
        <v>5.4104193112292052</v>
      </c>
      <c r="AB57" s="46">
        <f t="shared" si="32"/>
        <v>33.989332722845688</v>
      </c>
      <c r="AC57" s="46">
        <f t="shared" si="33"/>
        <v>-7.5527152514353872</v>
      </c>
      <c r="AD57" s="46">
        <f t="shared" si="34"/>
        <v>9.4654673106888936</v>
      </c>
    </row>
    <row r="58" spans="1:30">
      <c r="A58" s="3">
        <v>870422</v>
      </c>
      <c r="B58" s="92" t="s">
        <v>23</v>
      </c>
      <c r="C58" s="46">
        <f t="shared" si="7"/>
        <v>-28.058102829330778</v>
      </c>
      <c r="D58" s="46">
        <f t="shared" si="8"/>
        <v>64.907766316367798</v>
      </c>
      <c r="E58" s="46">
        <f t="shared" si="9"/>
        <v>48.146238381687965</v>
      </c>
      <c r="F58" s="46">
        <f t="shared" si="10"/>
        <v>45.714038248025304</v>
      </c>
      <c r="G58" s="46">
        <f t="shared" si="11"/>
        <v>-8.086708431914019</v>
      </c>
      <c r="H58" s="46">
        <f t="shared" si="12"/>
        <v>-19.133753205253655</v>
      </c>
      <c r="I58" s="46">
        <f t="shared" si="13"/>
        <v>14.777440046518592</v>
      </c>
      <c r="J58" s="46">
        <f t="shared" si="14"/>
        <v>11.103174522737746</v>
      </c>
      <c r="K58" s="46">
        <f t="shared" si="15"/>
        <v>26.016190446173155</v>
      </c>
      <c r="L58" s="46">
        <f t="shared" si="16"/>
        <v>15.166547342759372</v>
      </c>
      <c r="M58" s="46">
        <f t="shared" si="17"/>
        <v>10.503536067114339</v>
      </c>
      <c r="N58" s="46">
        <f t="shared" si="18"/>
        <v>47.658877291689009</v>
      </c>
      <c r="O58" s="46">
        <f t="shared" si="19"/>
        <v>-38.583179894887721</v>
      </c>
      <c r="P58" s="46">
        <f t="shared" si="20"/>
        <v>-33.19977568574987</v>
      </c>
      <c r="Q58" s="46">
        <f t="shared" si="21"/>
        <v>90.340649144530005</v>
      </c>
      <c r="R58" s="46">
        <f t="shared" si="22"/>
        <v>39.168459549172439</v>
      </c>
      <c r="S58" s="46">
        <f t="shared" si="23"/>
        <v>7.9652865440960454</v>
      </c>
      <c r="T58" s="46">
        <f t="shared" si="24"/>
        <v>14.747192738937315</v>
      </c>
      <c r="U58" s="46">
        <f t="shared" si="25"/>
        <v>20.114966512492231</v>
      </c>
      <c r="V58" s="46">
        <f t="shared" si="26"/>
        <v>-9.0383055732761193</v>
      </c>
      <c r="W58" s="46">
        <f t="shared" si="27"/>
        <v>-8.4911919114636305</v>
      </c>
      <c r="X58" s="46">
        <f t="shared" si="28"/>
        <v>24.978178911255327</v>
      </c>
      <c r="Y58" s="46">
        <f t="shared" si="29"/>
        <v>-22.183669230270766</v>
      </c>
      <c r="Z58" s="46">
        <f t="shared" si="30"/>
        <v>-4.2280164677755323</v>
      </c>
      <c r="AA58" s="46">
        <f t="shared" si="31"/>
        <v>-30.975199559562583</v>
      </c>
      <c r="AB58" s="46">
        <f t="shared" si="32"/>
        <v>12.328827072625032</v>
      </c>
      <c r="AC58" s="46">
        <f t="shared" si="33"/>
        <v>11.725752215101991</v>
      </c>
      <c r="AD58" s="46">
        <f t="shared" si="34"/>
        <v>6.7597165895380442</v>
      </c>
    </row>
    <row r="59" spans="1:30">
      <c r="A59" s="3">
        <v>870423</v>
      </c>
      <c r="B59" s="92" t="s">
        <v>23</v>
      </c>
      <c r="C59" s="46">
        <f t="shared" si="7"/>
        <v>-20.46239426745808</v>
      </c>
      <c r="D59" s="46">
        <f t="shared" si="8"/>
        <v>-7.9081545698069533</v>
      </c>
      <c r="E59" s="46">
        <f t="shared" si="9"/>
        <v>123.83705873994347</v>
      </c>
      <c r="F59" s="46">
        <f t="shared" si="10"/>
        <v>88.455690718690249</v>
      </c>
      <c r="G59" s="46">
        <f t="shared" si="11"/>
        <v>-16.459497745600103</v>
      </c>
      <c r="H59" s="46">
        <f t="shared" si="12"/>
        <v>-16.595957894459119</v>
      </c>
      <c r="I59" s="46">
        <f t="shared" si="13"/>
        <v>27.118523973393067</v>
      </c>
      <c r="J59" s="46">
        <f t="shared" si="14"/>
        <v>43.983962209911937</v>
      </c>
      <c r="K59" s="46">
        <f t="shared" si="15"/>
        <v>28.355702976548798</v>
      </c>
      <c r="L59" s="46">
        <f t="shared" si="16"/>
        <v>19.350398986531218</v>
      </c>
      <c r="M59" s="46">
        <f t="shared" si="17"/>
        <v>16.473928169206587</v>
      </c>
      <c r="N59" s="46">
        <f t="shared" si="18"/>
        <v>-36.652691128231737</v>
      </c>
      <c r="O59" s="46">
        <f t="shared" si="19"/>
        <v>-27.101121831286463</v>
      </c>
      <c r="P59" s="46">
        <f t="shared" si="20"/>
        <v>-37.599554063501017</v>
      </c>
      <c r="Q59" s="46">
        <f t="shared" si="21"/>
        <v>3.6855138720342779</v>
      </c>
      <c r="R59" s="46">
        <f t="shared" si="22"/>
        <v>36.570741962401684</v>
      </c>
      <c r="S59" s="46">
        <f t="shared" si="23"/>
        <v>-9.768580926548637</v>
      </c>
      <c r="T59" s="46">
        <f t="shared" si="24"/>
        <v>21.942396352788606</v>
      </c>
      <c r="U59" s="46">
        <f t="shared" si="25"/>
        <v>65.345441246112983</v>
      </c>
      <c r="V59" s="46">
        <f t="shared" si="26"/>
        <v>24.320561294271499</v>
      </c>
      <c r="W59" s="46">
        <f t="shared" si="27"/>
        <v>-8.9303454292440136</v>
      </c>
      <c r="X59" s="46">
        <f t="shared" si="28"/>
        <v>10.430535552212518</v>
      </c>
      <c r="Y59" s="46">
        <f t="shared" si="29"/>
        <v>15.412599345957005</v>
      </c>
      <c r="Z59" s="46">
        <f t="shared" si="30"/>
        <v>40.664484929227228</v>
      </c>
      <c r="AA59" s="46">
        <f t="shared" si="31"/>
        <v>-28.800234896997807</v>
      </c>
      <c r="AB59" s="46">
        <f t="shared" si="32"/>
        <v>6.5340618884511201</v>
      </c>
      <c r="AC59" s="46">
        <f t="shared" si="33"/>
        <v>19.537261285906382</v>
      </c>
      <c r="AD59" s="46">
        <f t="shared" si="34"/>
        <v>8.4153426330211687</v>
      </c>
    </row>
    <row r="60" spans="1:30">
      <c r="A60" s="3">
        <v>870210</v>
      </c>
      <c r="B60" s="92" t="s">
        <v>23</v>
      </c>
      <c r="C60" s="46">
        <f t="shared" si="7"/>
        <v>32.931482775992748</v>
      </c>
      <c r="D60" s="46">
        <f t="shared" si="8"/>
        <v>21.883271015505329</v>
      </c>
      <c r="E60" s="46">
        <f t="shared" si="9"/>
        <v>8.6621221959393182</v>
      </c>
      <c r="F60" s="46">
        <f t="shared" si="10"/>
        <v>9.1199967113249443</v>
      </c>
      <c r="G60" s="46">
        <f t="shared" si="11"/>
        <v>-1.876934336531761</v>
      </c>
      <c r="H60" s="46">
        <f t="shared" si="12"/>
        <v>-6.4676939719137181</v>
      </c>
      <c r="I60" s="46">
        <f t="shared" si="13"/>
        <v>-34.293355760173355</v>
      </c>
      <c r="J60" s="46">
        <f t="shared" si="14"/>
        <v>22.219759852903366</v>
      </c>
      <c r="K60" s="46">
        <f t="shared" si="15"/>
        <v>13.878113667172286</v>
      </c>
      <c r="L60" s="46">
        <f t="shared" si="16"/>
        <v>-8.0691783700650177</v>
      </c>
      <c r="M60" s="46">
        <f t="shared" si="17"/>
        <v>0.87255552816843363</v>
      </c>
      <c r="N60" s="46">
        <f t="shared" si="18"/>
        <v>-1.454378754652268</v>
      </c>
      <c r="O60" s="46">
        <f t="shared" si="19"/>
        <v>-13.085062797932125</v>
      </c>
      <c r="P60" s="46">
        <f t="shared" si="20"/>
        <v>-17.91233124805099</v>
      </c>
      <c r="Q60" s="46">
        <f t="shared" si="21"/>
        <v>-29.1564363307359</v>
      </c>
      <c r="R60" s="46">
        <f t="shared" si="22"/>
        <v>47.710126394832201</v>
      </c>
      <c r="S60" s="46">
        <f t="shared" si="23"/>
        <v>6.1318949420134743</v>
      </c>
      <c r="T60" s="46">
        <f t="shared" si="24"/>
        <v>-3.4789888965347728</v>
      </c>
      <c r="U60" s="46">
        <f t="shared" si="25"/>
        <v>17.237340619011007</v>
      </c>
      <c r="V60" s="46">
        <f t="shared" si="26"/>
        <v>10.035350876160081</v>
      </c>
      <c r="W60" s="46">
        <f t="shared" si="27"/>
        <v>13.061230417113563</v>
      </c>
      <c r="X60" s="46">
        <f t="shared" si="28"/>
        <v>18.327946316041505</v>
      </c>
      <c r="Y60" s="46">
        <f t="shared" si="29"/>
        <v>5.655941429483093</v>
      </c>
      <c r="Z60" s="46">
        <f t="shared" si="30"/>
        <v>-7.4873725962769271</v>
      </c>
      <c r="AA60" s="46">
        <f t="shared" si="31"/>
        <v>-55.078064853606222</v>
      </c>
      <c r="AB60" s="46">
        <f t="shared" si="32"/>
        <v>-26.598993023441906</v>
      </c>
      <c r="AC60" s="46">
        <f t="shared" si="33"/>
        <v>25.688313726946447</v>
      </c>
      <c r="AD60" s="46">
        <f t="shared" si="34"/>
        <v>-0.84792964716642416</v>
      </c>
    </row>
    <row r="61" spans="1:30">
      <c r="A61" s="3">
        <v>870333</v>
      </c>
      <c r="B61" s="92" t="s">
        <v>23</v>
      </c>
      <c r="C61" s="46">
        <f t="shared" si="7"/>
        <v>59.902975936822457</v>
      </c>
      <c r="D61" s="46">
        <f t="shared" si="8"/>
        <v>-14.035323524183696</v>
      </c>
      <c r="E61" s="46">
        <f t="shared" si="9"/>
        <v>46.710162309035383</v>
      </c>
      <c r="F61" s="46">
        <f t="shared" si="10"/>
        <v>-24.181521552760799</v>
      </c>
      <c r="G61" s="46">
        <f t="shared" si="11"/>
        <v>-92.387864793957689</v>
      </c>
      <c r="H61" s="46">
        <f t="shared" si="12"/>
        <v>-29.893999430146607</v>
      </c>
      <c r="I61" s="46">
        <f t="shared" si="13"/>
        <v>129.16524011571866</v>
      </c>
      <c r="J61" s="46">
        <f t="shared" si="14"/>
        <v>123.61505743403617</v>
      </c>
      <c r="K61" s="46">
        <f t="shared" si="15"/>
        <v>54.065449423592241</v>
      </c>
      <c r="L61" s="46">
        <f t="shared" si="16"/>
        <v>35.616030473585255</v>
      </c>
      <c r="M61" s="46">
        <f t="shared" si="17"/>
        <v>73.707191054358134</v>
      </c>
      <c r="N61" s="46">
        <f t="shared" si="18"/>
        <v>-45.376728731617</v>
      </c>
      <c r="O61" s="46">
        <f t="shared" si="19"/>
        <v>-25.34765547972394</v>
      </c>
      <c r="P61" s="46">
        <f t="shared" si="20"/>
        <v>346.35821604750339</v>
      </c>
      <c r="Q61" s="46">
        <f t="shared" si="21"/>
        <v>78.067614302071092</v>
      </c>
      <c r="R61" s="46">
        <f t="shared" si="22"/>
        <v>72.006302481721718</v>
      </c>
      <c r="S61" s="46">
        <f t="shared" si="23"/>
        <v>-3.4357441199141761</v>
      </c>
      <c r="T61" s="46">
        <f t="shared" si="24"/>
        <v>51.603948469154091</v>
      </c>
      <c r="U61" s="46">
        <f t="shared" si="25"/>
        <v>27.325489314070921</v>
      </c>
      <c r="V61" s="46">
        <f t="shared" si="26"/>
        <v>-2.5357729188348515</v>
      </c>
      <c r="W61" s="46">
        <f t="shared" si="27"/>
        <v>-41.076211972800017</v>
      </c>
      <c r="X61" s="46">
        <f t="shared" si="28"/>
        <v>-19.412483577857358</v>
      </c>
      <c r="Y61" s="46">
        <f t="shared" si="29"/>
        <v>-23.975338182068597</v>
      </c>
      <c r="Z61" s="46">
        <f t="shared" si="30"/>
        <v>-32.009537129328876</v>
      </c>
      <c r="AA61" s="46">
        <f t="shared" si="31"/>
        <v>-30.336092950167682</v>
      </c>
      <c r="AB61" s="46">
        <f t="shared" si="32"/>
        <v>-18.377993340540812</v>
      </c>
      <c r="AC61" s="46">
        <f t="shared" si="33"/>
        <v>24.229362744084597</v>
      </c>
      <c r="AD61" s="46">
        <f t="shared" si="34"/>
        <v>3.5625719769312667</v>
      </c>
    </row>
    <row r="62" spans="1:30">
      <c r="A62" s="3">
        <v>870432</v>
      </c>
      <c r="B62" s="92" t="s">
        <v>23</v>
      </c>
      <c r="C62" s="46">
        <f t="shared" si="7"/>
        <v>9.6059944804085546</v>
      </c>
      <c r="D62" s="46">
        <f t="shared" si="8"/>
        <v>1055.0783219099071</v>
      </c>
      <c r="E62" s="46">
        <f t="shared" si="9"/>
        <v>-83.376721986015809</v>
      </c>
      <c r="F62" s="46">
        <f t="shared" si="10"/>
        <v>205.57669055835703</v>
      </c>
      <c r="G62" s="46">
        <f t="shared" si="11"/>
        <v>120.12098810811537</v>
      </c>
      <c r="H62" s="46">
        <f t="shared" si="12"/>
        <v>71.786069185111558</v>
      </c>
      <c r="I62" s="46">
        <f t="shared" si="13"/>
        <v>-52.936744213075784</v>
      </c>
      <c r="J62" s="46">
        <f t="shared" si="14"/>
        <v>70.42826930590951</v>
      </c>
      <c r="K62" s="46">
        <f t="shared" si="15"/>
        <v>-99.358038376608349</v>
      </c>
      <c r="L62" s="46">
        <f t="shared" si="16"/>
        <v>-50.27291579257998</v>
      </c>
      <c r="M62" s="46">
        <f t="shared" si="17"/>
        <v>63.827863227160776</v>
      </c>
      <c r="N62" s="46">
        <f t="shared" si="18"/>
        <v>3500.6347673094838</v>
      </c>
      <c r="O62" s="46">
        <f t="shared" si="19"/>
        <v>17.406685069775406</v>
      </c>
      <c r="P62" s="46">
        <f t="shared" si="20"/>
        <v>-60.72215470578432</v>
      </c>
      <c r="Q62" s="46">
        <f t="shared" si="21"/>
        <v>320.64451491383295</v>
      </c>
      <c r="R62" s="46">
        <f t="shared" si="22"/>
        <v>295.38074343846563</v>
      </c>
      <c r="S62" s="46">
        <f t="shared" si="23"/>
        <v>111.38309916225415</v>
      </c>
      <c r="T62" s="46">
        <f t="shared" si="24"/>
        <v>-18.962425962450411</v>
      </c>
      <c r="U62" s="46">
        <f t="shared" si="25"/>
        <v>66.023736699889184</v>
      </c>
      <c r="V62" s="46">
        <f t="shared" si="26"/>
        <v>-12.239210677442784</v>
      </c>
      <c r="W62" s="46">
        <f t="shared" si="27"/>
        <v>3.2682885207859584</v>
      </c>
      <c r="X62" s="46">
        <f t="shared" si="28"/>
        <v>13.66077246947151</v>
      </c>
      <c r="Y62" s="46">
        <f t="shared" si="29"/>
        <v>-44.58027938240722</v>
      </c>
      <c r="Z62" s="46">
        <f t="shared" si="30"/>
        <v>-31.539201642301677</v>
      </c>
      <c r="AA62" s="46">
        <f t="shared" si="31"/>
        <v>-53.745120965597039</v>
      </c>
      <c r="AB62" s="46">
        <f t="shared" si="32"/>
        <v>132.33371119075312</v>
      </c>
      <c r="AC62" s="46">
        <f t="shared" si="33"/>
        <v>93.360263821289777</v>
      </c>
      <c r="AD62" s="46">
        <f t="shared" si="34"/>
        <v>16.08130635690334</v>
      </c>
    </row>
    <row r="63" spans="1:30">
      <c r="A63" s="3">
        <v>870600</v>
      </c>
      <c r="B63" s="92" t="s">
        <v>23</v>
      </c>
      <c r="C63" s="46">
        <f t="shared" si="7"/>
        <v>18.334735669947207</v>
      </c>
      <c r="D63" s="46">
        <f t="shared" si="8"/>
        <v>-31.617899734931626</v>
      </c>
      <c r="E63" s="46">
        <f t="shared" si="9"/>
        <v>51.462152132333017</v>
      </c>
      <c r="F63" s="46">
        <f t="shared" si="10"/>
        <v>38.34100526771698</v>
      </c>
      <c r="G63" s="46">
        <f t="shared" si="11"/>
        <v>-94.385295972689676</v>
      </c>
      <c r="H63" s="46">
        <f t="shared" si="12"/>
        <v>-72.540175868695599</v>
      </c>
      <c r="I63" s="46">
        <f t="shared" si="13"/>
        <v>26.087698370729811</v>
      </c>
      <c r="J63" s="46">
        <f t="shared" si="14"/>
        <v>-30.575524219239242</v>
      </c>
      <c r="K63" s="46">
        <f t="shared" si="15"/>
        <v>101.03650723504379</v>
      </c>
      <c r="L63" s="46">
        <f t="shared" si="16"/>
        <v>29.036273960286309</v>
      </c>
      <c r="M63" s="46">
        <f t="shared" si="17"/>
        <v>45.593027065684254</v>
      </c>
      <c r="N63" s="46">
        <f t="shared" si="18"/>
        <v>87.624564619838111</v>
      </c>
      <c r="O63" s="46">
        <f t="shared" si="19"/>
        <v>41.24040965116788</v>
      </c>
      <c r="P63" s="46">
        <f t="shared" si="20"/>
        <v>-75.65532629443058</v>
      </c>
      <c r="Q63" s="46">
        <f t="shared" si="21"/>
        <v>50.554094822861032</v>
      </c>
      <c r="R63" s="46">
        <f t="shared" si="22"/>
        <v>32.646882063105664</v>
      </c>
      <c r="S63" s="46">
        <f t="shared" si="23"/>
        <v>75.351693242227896</v>
      </c>
      <c r="T63" s="46">
        <f t="shared" si="24"/>
        <v>191.55095364658064</v>
      </c>
      <c r="U63" s="46">
        <f t="shared" si="25"/>
        <v>-53.125422680468709</v>
      </c>
      <c r="V63" s="46">
        <f t="shared" si="26"/>
        <v>29.648771892582346</v>
      </c>
      <c r="W63" s="46">
        <f t="shared" si="27"/>
        <v>20.484268124503586</v>
      </c>
      <c r="X63" s="46">
        <f t="shared" si="28"/>
        <v>-27.00553331365721</v>
      </c>
      <c r="Y63" s="46">
        <f t="shared" si="29"/>
        <v>23.421986587992521</v>
      </c>
      <c r="Z63" s="46">
        <f t="shared" si="30"/>
        <v>-32.422159107496256</v>
      </c>
      <c r="AA63" s="46">
        <f t="shared" si="31"/>
        <v>-5.7231097583495227</v>
      </c>
      <c r="AB63" s="46">
        <f t="shared" si="32"/>
        <v>50.772774342734721</v>
      </c>
      <c r="AC63" s="46">
        <f t="shared" si="33"/>
        <v>88.853714188608564</v>
      </c>
      <c r="AD63" s="46">
        <f t="shared" si="34"/>
        <v>-1.3615858683054967</v>
      </c>
    </row>
    <row r="64" spans="1:30">
      <c r="A64" s="3">
        <v>870290</v>
      </c>
      <c r="B64" s="92" t="s">
        <v>23</v>
      </c>
      <c r="C64" s="46">
        <f t="shared" si="7"/>
        <v>196.89474116559171</v>
      </c>
      <c r="D64" s="46">
        <f t="shared" si="8"/>
        <v>-15.079484180489715</v>
      </c>
      <c r="E64" s="46">
        <f t="shared" si="9"/>
        <v>23.670804647378503</v>
      </c>
      <c r="F64" s="46">
        <f t="shared" si="10"/>
        <v>14.168680747326292</v>
      </c>
      <c r="G64" s="46">
        <f t="shared" si="11"/>
        <v>-85.672684993058027</v>
      </c>
      <c r="H64" s="46">
        <f t="shared" si="12"/>
        <v>130.47866748378937</v>
      </c>
      <c r="I64" s="46">
        <f t="shared" si="13"/>
        <v>-38.979760208018952</v>
      </c>
      <c r="J64" s="46">
        <f t="shared" si="14"/>
        <v>4.3075782698714988</v>
      </c>
      <c r="K64" s="46">
        <f t="shared" si="15"/>
        <v>27.468820614381002</v>
      </c>
      <c r="L64" s="46">
        <f t="shared" si="16"/>
        <v>-10.628956177394826</v>
      </c>
      <c r="M64" s="46">
        <f t="shared" si="17"/>
        <v>-17.814692361934277</v>
      </c>
      <c r="N64" s="46">
        <f t="shared" si="18"/>
        <v>16.520072491079205</v>
      </c>
      <c r="O64" s="46">
        <f t="shared" si="19"/>
        <v>13.743989484664553</v>
      </c>
      <c r="P64" s="46">
        <f t="shared" si="20"/>
        <v>-71.799750068954253</v>
      </c>
      <c r="Q64" s="46">
        <f t="shared" si="21"/>
        <v>222.28937770683842</v>
      </c>
      <c r="R64" s="46">
        <f t="shared" si="22"/>
        <v>-29.489544944571904</v>
      </c>
      <c r="S64" s="46">
        <f t="shared" si="23"/>
        <v>-2.8994265173010234</v>
      </c>
      <c r="T64" s="46">
        <f t="shared" si="24"/>
        <v>27.186314336592531</v>
      </c>
      <c r="U64" s="46">
        <f t="shared" si="25"/>
        <v>35.466426145592152</v>
      </c>
      <c r="V64" s="46">
        <f t="shared" si="26"/>
        <v>11.316726702006235</v>
      </c>
      <c r="W64" s="46">
        <f t="shared" si="27"/>
        <v>10.213935361038679</v>
      </c>
      <c r="X64" s="46">
        <f t="shared" si="28"/>
        <v>89.653378654183769</v>
      </c>
      <c r="Y64" s="46">
        <f t="shared" si="29"/>
        <v>-14.025959357952075</v>
      </c>
      <c r="Z64" s="46">
        <f t="shared" si="30"/>
        <v>30.08723046495885</v>
      </c>
      <c r="AA64" s="46">
        <f t="shared" si="31"/>
        <v>-24.271486646847151</v>
      </c>
      <c r="AB64" s="46">
        <f t="shared" si="32"/>
        <v>6.05849885880221</v>
      </c>
      <c r="AC64" s="46">
        <f t="shared" si="33"/>
        <v>-37.712868580464473</v>
      </c>
      <c r="AD64" s="46">
        <f t="shared" si="34"/>
        <v>0.92983591735671212</v>
      </c>
    </row>
    <row r="65" spans="1:30">
      <c r="A65" s="3">
        <v>870332</v>
      </c>
      <c r="B65" s="92" t="s">
        <v>23</v>
      </c>
      <c r="C65" s="46">
        <f t="shared" si="7"/>
        <v>-40.677295043429496</v>
      </c>
      <c r="D65" s="46">
        <f t="shared" si="8"/>
        <v>1010.3233430292282</v>
      </c>
      <c r="E65" s="46">
        <f t="shared" si="9"/>
        <v>186.61856131979164</v>
      </c>
      <c r="F65" s="46">
        <f t="shared" si="10"/>
        <v>115.69972412768652</v>
      </c>
      <c r="G65" s="46">
        <f t="shared" si="11"/>
        <v>4.9215979751613617</v>
      </c>
      <c r="H65" s="46">
        <f t="shared" si="12"/>
        <v>75.677956230448189</v>
      </c>
      <c r="I65" s="46">
        <f t="shared" si="13"/>
        <v>-14.109056732813869</v>
      </c>
      <c r="J65" s="46">
        <f t="shared" si="14"/>
        <v>-15.23440139014383</v>
      </c>
      <c r="K65" s="46">
        <f t="shared" si="15"/>
        <v>67.085264515803459</v>
      </c>
      <c r="L65" s="46">
        <f t="shared" si="16"/>
        <v>-24.903822579112173</v>
      </c>
      <c r="M65" s="46">
        <f t="shared" si="17"/>
        <v>15.456072999788262</v>
      </c>
      <c r="N65" s="46">
        <f t="shared" si="18"/>
        <v>-94.414114188941682</v>
      </c>
      <c r="O65" s="46">
        <f t="shared" si="19"/>
        <v>1211.9071084220268</v>
      </c>
      <c r="P65" s="46">
        <f t="shared" si="20"/>
        <v>93.714800905009241</v>
      </c>
      <c r="Q65" s="46">
        <f t="shared" si="21"/>
        <v>54.003804786044668</v>
      </c>
      <c r="R65" s="46">
        <f t="shared" si="22"/>
        <v>-2.4997601236236733E-2</v>
      </c>
      <c r="S65" s="46">
        <f t="shared" si="23"/>
        <v>18.641841390531894</v>
      </c>
      <c r="T65" s="46">
        <f t="shared" si="24"/>
        <v>-8.1753711911564153</v>
      </c>
      <c r="U65" s="46">
        <f t="shared" si="25"/>
        <v>-25.349210493548298</v>
      </c>
      <c r="V65" s="46">
        <f t="shared" si="26"/>
        <v>21.024258099774485</v>
      </c>
      <c r="W65" s="46">
        <f t="shared" si="27"/>
        <v>-34.103958332792985</v>
      </c>
      <c r="X65" s="46">
        <f t="shared" si="28"/>
        <v>9.1877558448313579</v>
      </c>
      <c r="Y65" s="46">
        <f t="shared" si="29"/>
        <v>-18.450953180294022</v>
      </c>
      <c r="Z65" s="46">
        <f t="shared" si="30"/>
        <v>-33.731037727853433</v>
      </c>
      <c r="AA65" s="46">
        <f t="shared" si="31"/>
        <v>-77.546562266598443</v>
      </c>
      <c r="AB65" s="46">
        <f t="shared" si="32"/>
        <v>-51.879238315715284</v>
      </c>
      <c r="AC65" s="46">
        <f t="shared" si="33"/>
        <v>75.759922932467191</v>
      </c>
      <c r="AD65" s="46">
        <f t="shared" si="34"/>
        <v>9.4633850847119874</v>
      </c>
    </row>
    <row r="66" spans="1:30">
      <c r="A66" s="3">
        <v>870490</v>
      </c>
      <c r="B66" s="92" t="s">
        <v>23</v>
      </c>
      <c r="C66" s="46">
        <f t="shared" si="7"/>
        <v>-42.555035236864803</v>
      </c>
      <c r="D66" s="46">
        <f t="shared" si="8"/>
        <v>-64.985247558118772</v>
      </c>
      <c r="E66" s="46">
        <f t="shared" si="9"/>
        <v>-12.104715538755684</v>
      </c>
      <c r="F66" s="46">
        <f t="shared" si="10"/>
        <v>-46.05000055482197</v>
      </c>
      <c r="G66" s="46">
        <f t="shared" si="11"/>
        <v>160.31806364563795</v>
      </c>
      <c r="H66" s="46">
        <f t="shared" si="12"/>
        <v>-7.5289638742472675</v>
      </c>
      <c r="I66" s="46">
        <f t="shared" si="13"/>
        <v>-47.78783474014223</v>
      </c>
      <c r="J66" s="46">
        <f t="shared" si="14"/>
        <v>26.420562032376111</v>
      </c>
      <c r="K66" s="46">
        <f t="shared" si="15"/>
        <v>-6.4951956957244619</v>
      </c>
      <c r="L66" s="46">
        <f t="shared" si="16"/>
        <v>-40.660620384439881</v>
      </c>
      <c r="M66" s="46">
        <f t="shared" si="17"/>
        <v>154.81313090308782</v>
      </c>
      <c r="N66" s="46">
        <f t="shared" si="18"/>
        <v>-46.197909265767301</v>
      </c>
      <c r="O66" s="46">
        <f t="shared" si="19"/>
        <v>558.60719539248737</v>
      </c>
      <c r="P66" s="46">
        <f t="shared" si="20"/>
        <v>-70.07212060201789</v>
      </c>
      <c r="Q66" s="46">
        <f t="shared" si="21"/>
        <v>-83.206557399694717</v>
      </c>
      <c r="R66" s="46">
        <f t="shared" si="22"/>
        <v>147.19925310674279</v>
      </c>
      <c r="S66" s="46">
        <f t="shared" si="23"/>
        <v>108.09178733914382</v>
      </c>
      <c r="T66" s="46">
        <f t="shared" si="24"/>
        <v>-63.766532503729863</v>
      </c>
      <c r="U66" s="46">
        <f t="shared" si="25"/>
        <v>623.90150900803985</v>
      </c>
      <c r="V66" s="46">
        <f t="shared" si="26"/>
        <v>67.58120397516771</v>
      </c>
      <c r="W66" s="46">
        <f t="shared" si="27"/>
        <v>-44.401214563705118</v>
      </c>
      <c r="X66" s="46">
        <f t="shared" si="28"/>
        <v>76.667679227823157</v>
      </c>
      <c r="Y66" s="46">
        <f t="shared" si="29"/>
        <v>98.555629464555238</v>
      </c>
      <c r="Z66" s="46">
        <f t="shared" si="30"/>
        <v>87.509815617252713</v>
      </c>
      <c r="AA66" s="46">
        <f t="shared" si="31"/>
        <v>-15.984193732718339</v>
      </c>
      <c r="AB66" s="46">
        <f t="shared" si="32"/>
        <v>105.78648524572483</v>
      </c>
      <c r="AC66" s="46">
        <f t="shared" si="33"/>
        <v>-15.190818267504298</v>
      </c>
      <c r="AD66" s="46">
        <f t="shared" si="34"/>
        <v>5.6232405575130002</v>
      </c>
    </row>
    <row r="67" spans="1:30">
      <c r="A67" s="3">
        <v>870331</v>
      </c>
      <c r="B67" s="92" t="s">
        <v>23</v>
      </c>
      <c r="C67" s="46">
        <f t="shared" si="7"/>
        <v>214.42985250625259</v>
      </c>
      <c r="D67" s="46">
        <f t="shared" si="8"/>
        <v>-79.142282508430498</v>
      </c>
      <c r="E67" s="46">
        <f t="shared" si="9"/>
        <v>-40.646704850286376</v>
      </c>
      <c r="F67" s="46">
        <f t="shared" si="10"/>
        <v>16.275376835316251</v>
      </c>
      <c r="G67" s="46">
        <f t="shared" si="11"/>
        <v>205.52368946317887</v>
      </c>
      <c r="H67" s="46">
        <f t="shared" si="12"/>
        <v>27.064106619720249</v>
      </c>
      <c r="I67" s="46">
        <f t="shared" si="13"/>
        <v>3896.6114445605058</v>
      </c>
      <c r="J67" s="46">
        <f t="shared" si="14"/>
        <v>-95.700507238202619</v>
      </c>
      <c r="K67" s="46">
        <f t="shared" si="15"/>
        <v>608.93145110489581</v>
      </c>
      <c r="L67" s="46">
        <f t="shared" si="16"/>
        <v>-55.523053950344512</v>
      </c>
      <c r="M67" s="46">
        <f t="shared" si="17"/>
        <v>37.656178203975628</v>
      </c>
      <c r="N67" s="46">
        <f t="shared" si="18"/>
        <v>-82.075952269686141</v>
      </c>
      <c r="O67" s="46">
        <f t="shared" si="19"/>
        <v>-5.3132097470921877</v>
      </c>
      <c r="P67" s="46">
        <f t="shared" si="20"/>
        <v>-59.853003424789321</v>
      </c>
      <c r="Q67" s="46">
        <f t="shared" si="21"/>
        <v>902.870166245993</v>
      </c>
      <c r="R67" s="46">
        <f t="shared" si="22"/>
        <v>-32.645048929290141</v>
      </c>
      <c r="S67" s="46">
        <f t="shared" si="23"/>
        <v>-36.85077681322111</v>
      </c>
      <c r="T67" s="46">
        <f t="shared" si="24"/>
        <v>326.05429319724664</v>
      </c>
      <c r="U67" s="46">
        <f t="shared" si="25"/>
        <v>-9.1052235871573544</v>
      </c>
      <c r="V67" s="46">
        <f t="shared" si="26"/>
        <v>-38.12608270426081</v>
      </c>
      <c r="W67" s="46">
        <f t="shared" si="27"/>
        <v>210.70747570650667</v>
      </c>
      <c r="X67" s="46">
        <f t="shared" si="28"/>
        <v>-64.468089102084292</v>
      </c>
      <c r="Y67" s="46">
        <f t="shared" si="29"/>
        <v>61.763262409205538</v>
      </c>
      <c r="Z67" s="46">
        <f t="shared" si="30"/>
        <v>1947.032568234594</v>
      </c>
      <c r="AA67" s="46">
        <f t="shared" si="31"/>
        <v>-92.760850747515093</v>
      </c>
      <c r="AB67" s="46">
        <f t="shared" si="32"/>
        <v>-18.665479719463619</v>
      </c>
      <c r="AC67" s="46">
        <f t="shared" si="33"/>
        <v>1945.0100543428273</v>
      </c>
      <c r="AD67" s="46">
        <f t="shared" si="34"/>
        <v>23.879048100115014</v>
      </c>
    </row>
    <row r="68" spans="1:30">
      <c r="A68" s="3">
        <v>870390</v>
      </c>
      <c r="B68" s="92" t="s">
        <v>23</v>
      </c>
      <c r="C68" s="46">
        <f t="shared" si="7"/>
        <v>-52.359029188372446</v>
      </c>
      <c r="D68" s="46">
        <f t="shared" si="8"/>
        <v>264.15369754234371</v>
      </c>
      <c r="E68" s="46">
        <f t="shared" si="9"/>
        <v>72.897100335862945</v>
      </c>
      <c r="F68" s="46">
        <f t="shared" si="10"/>
        <v>-22.753822288079618</v>
      </c>
      <c r="G68" s="46">
        <f t="shared" si="11"/>
        <v>241.11375392557642</v>
      </c>
      <c r="H68" s="46">
        <f t="shared" si="12"/>
        <v>84.175926288177521</v>
      </c>
      <c r="I68" s="46">
        <f t="shared" si="13"/>
        <v>-83.585597623857154</v>
      </c>
      <c r="J68" s="46">
        <f t="shared" si="14"/>
        <v>636.71739599204022</v>
      </c>
      <c r="K68" s="46">
        <f t="shared" si="15"/>
        <v>-9.4211785837766371</v>
      </c>
      <c r="L68" s="46">
        <f t="shared" si="16"/>
        <v>-59.41579183467168</v>
      </c>
      <c r="M68" s="46">
        <f t="shared" si="17"/>
        <v>17.884959404878288</v>
      </c>
      <c r="N68" s="46">
        <f t="shared" si="18"/>
        <v>-23.67128283359088</v>
      </c>
      <c r="O68" s="46">
        <f t="shared" si="19"/>
        <v>40.539635357227354</v>
      </c>
      <c r="P68" s="46">
        <f t="shared" si="20"/>
        <v>-33.894372854883585</v>
      </c>
      <c r="Q68" s="46">
        <f t="shared" si="21"/>
        <v>9.1215956939989695</v>
      </c>
      <c r="R68" s="46">
        <f t="shared" si="22"/>
        <v>287.58620804672842</v>
      </c>
      <c r="S68" s="46">
        <f t="shared" si="23"/>
        <v>3.4673943540663572</v>
      </c>
      <c r="T68" s="46">
        <f t="shared" si="24"/>
        <v>-25.092279938924761</v>
      </c>
      <c r="U68" s="46">
        <f t="shared" si="25"/>
        <v>129.40213953380368</v>
      </c>
      <c r="V68" s="46">
        <f t="shared" si="26"/>
        <v>-18.122833564207568</v>
      </c>
      <c r="W68" s="46">
        <f t="shared" si="27"/>
        <v>-11.695267387199976</v>
      </c>
      <c r="X68" s="46">
        <f t="shared" si="28"/>
        <v>-27.062309779808203</v>
      </c>
      <c r="Y68" s="46">
        <f t="shared" si="29"/>
        <v>-72.483503106296126</v>
      </c>
      <c r="Z68" s="46">
        <f t="shared" si="30"/>
        <v>-25.093029036459029</v>
      </c>
      <c r="AA68" s="46">
        <f t="shared" si="31"/>
        <v>-74.335831244487991</v>
      </c>
      <c r="AB68" s="46">
        <f t="shared" si="32"/>
        <v>260.43642162805327</v>
      </c>
      <c r="AC68" s="46">
        <f t="shared" si="33"/>
        <v>-60.799214654061146</v>
      </c>
      <c r="AD68" s="46">
        <f t="shared" si="34"/>
        <v>1.7003361249814617</v>
      </c>
    </row>
    <row r="69" spans="1:30">
      <c r="A69" s="3">
        <v>870120</v>
      </c>
      <c r="B69" s="92" t="s">
        <v>23</v>
      </c>
      <c r="C69" s="46">
        <f t="shared" ref="C69:C72" si="35">IF(B24=0,"--",(C24/B24)*100-100)</f>
        <v>-15.371913471476674</v>
      </c>
      <c r="D69" s="46">
        <f t="shared" si="8"/>
        <v>24.227660982636607</v>
      </c>
      <c r="E69" s="46">
        <f t="shared" si="9"/>
        <v>22.444575809143458</v>
      </c>
      <c r="F69" s="46">
        <f t="shared" si="10"/>
        <v>56.755806857462233</v>
      </c>
      <c r="G69" s="46">
        <f t="shared" si="11"/>
        <v>-47.243164154905003</v>
      </c>
      <c r="H69" s="46">
        <f t="shared" si="12"/>
        <v>-46.223918096946029</v>
      </c>
      <c r="I69" s="46">
        <f t="shared" si="13"/>
        <v>46.707356347636733</v>
      </c>
      <c r="J69" s="46">
        <f t="shared" si="14"/>
        <v>-22.475994631995007</v>
      </c>
      <c r="K69" s="46">
        <f t="shared" si="15"/>
        <v>81.16611411740854</v>
      </c>
      <c r="L69" s="46">
        <f t="shared" si="16"/>
        <v>28.277362663816376</v>
      </c>
      <c r="M69" s="46">
        <f t="shared" si="17"/>
        <v>31.423229340124095</v>
      </c>
      <c r="N69" s="46">
        <f t="shared" si="18"/>
        <v>-61.507962786996814</v>
      </c>
      <c r="O69" s="46">
        <f t="shared" si="19"/>
        <v>85.037842776379136</v>
      </c>
      <c r="P69" s="46">
        <f t="shared" si="20"/>
        <v>6.1791166880284862</v>
      </c>
      <c r="Q69" s="46">
        <f t="shared" si="21"/>
        <v>22.517211097454592</v>
      </c>
      <c r="R69" s="46">
        <f t="shared" si="22"/>
        <v>42.204915917470345</v>
      </c>
      <c r="S69" s="46">
        <f t="shared" si="23"/>
        <v>9.5978774650790086</v>
      </c>
      <c r="T69" s="46">
        <f t="shared" si="24"/>
        <v>11.568072579639008</v>
      </c>
      <c r="U69" s="46">
        <f t="shared" si="25"/>
        <v>35.768891900066677</v>
      </c>
      <c r="V69" s="46">
        <f t="shared" si="26"/>
        <v>18.075599305925707</v>
      </c>
      <c r="W69" s="46">
        <f t="shared" si="27"/>
        <v>-40.819291388076337</v>
      </c>
      <c r="X69" s="46">
        <f t="shared" si="28"/>
        <v>20.096184157462019</v>
      </c>
      <c r="Y69" s="46">
        <f t="shared" si="29"/>
        <v>47.612853570861944</v>
      </c>
      <c r="Z69" s="46">
        <f t="shared" si="30"/>
        <v>8.644009616490834</v>
      </c>
      <c r="AA69" s="46">
        <f t="shared" si="31"/>
        <v>-34.450703886377227</v>
      </c>
      <c r="AB69" s="46">
        <f t="shared" si="32"/>
        <v>26.033505544304234</v>
      </c>
      <c r="AC69" s="46">
        <f t="shared" si="33"/>
        <v>-100</v>
      </c>
      <c r="AD69" s="46">
        <f t="shared" si="34"/>
        <v>-100</v>
      </c>
    </row>
    <row r="70" spans="1:30">
      <c r="A70" s="3" t="s">
        <v>29</v>
      </c>
      <c r="B70" s="92" t="s">
        <v>23</v>
      </c>
      <c r="C70" s="46">
        <f t="shared" si="35"/>
        <v>3.8968127067923888</v>
      </c>
      <c r="D70" s="46">
        <f t="shared" si="8"/>
        <v>10.513737178215706</v>
      </c>
      <c r="E70" s="46">
        <f t="shared" si="9"/>
        <v>7.225233153191212</v>
      </c>
      <c r="F70" s="46">
        <f t="shared" si="10"/>
        <v>23.835090644524655</v>
      </c>
      <c r="G70" s="46">
        <f t="shared" si="11"/>
        <v>9.80456646366234</v>
      </c>
      <c r="H70" s="46">
        <f t="shared" si="12"/>
        <v>-1.5506229028088825</v>
      </c>
      <c r="I70" s="46">
        <f t="shared" si="13"/>
        <v>6.0126209331524478</v>
      </c>
      <c r="J70" s="46">
        <f t="shared" si="14"/>
        <v>0.55031580743865049</v>
      </c>
      <c r="K70" s="46">
        <f t="shared" si="15"/>
        <v>6.4707716859318651</v>
      </c>
      <c r="L70" s="46">
        <f t="shared" si="16"/>
        <v>1.4950931058882873</v>
      </c>
      <c r="M70" s="46">
        <f t="shared" si="17"/>
        <v>9.5109343936972977</v>
      </c>
      <c r="N70" s="46">
        <f t="shared" si="18"/>
        <v>-1.6171625552221798</v>
      </c>
      <c r="O70" s="46">
        <f t="shared" si="19"/>
        <v>-9.8474188534514013</v>
      </c>
      <c r="P70" s="46">
        <f t="shared" si="20"/>
        <v>-34.098195712271391</v>
      </c>
      <c r="Q70" s="46">
        <f t="shared" si="21"/>
        <v>41.413167716480359</v>
      </c>
      <c r="R70" s="46">
        <f t="shared" si="22"/>
        <v>8.3308862299665662</v>
      </c>
      <c r="S70" s="46">
        <f t="shared" si="23"/>
        <v>19.269291278140855</v>
      </c>
      <c r="T70" s="46">
        <f t="shared" si="24"/>
        <v>5.2790414842580873</v>
      </c>
      <c r="U70" s="46">
        <f t="shared" si="25"/>
        <v>3.5906220166875329</v>
      </c>
      <c r="V70" s="46">
        <f t="shared" si="26"/>
        <v>7.9648759045475543</v>
      </c>
      <c r="W70" s="46">
        <f t="shared" si="27"/>
        <v>1.5198485575187277</v>
      </c>
      <c r="X70" s="46">
        <f t="shared" si="28"/>
        <v>-0.21521576889807648</v>
      </c>
      <c r="Y70" s="46">
        <f t="shared" si="29"/>
        <v>1.092996173465238</v>
      </c>
      <c r="Z70" s="46">
        <f t="shared" si="30"/>
        <v>1.0450004668138888</v>
      </c>
      <c r="AA70" s="46">
        <f t="shared" si="31"/>
        <v>-21.547720063966906</v>
      </c>
      <c r="AB70" s="46">
        <f t="shared" si="32"/>
        <v>0.71378417960133334</v>
      </c>
      <c r="AC70" s="46">
        <f t="shared" si="33"/>
        <v>5.1544961579052853</v>
      </c>
      <c r="AD70" s="46">
        <f t="shared" si="34"/>
        <v>2.9348693928086931</v>
      </c>
    </row>
    <row r="71" spans="1:30">
      <c r="A71" s="3" t="s">
        <v>30</v>
      </c>
      <c r="B71" s="92" t="s">
        <v>23</v>
      </c>
      <c r="C71" s="46">
        <f t="shared" si="35"/>
        <v>0.60264319581095549</v>
      </c>
      <c r="D71" s="46">
        <f t="shared" si="8"/>
        <v>5.2910686899392658</v>
      </c>
      <c r="E71" s="46">
        <f t="shared" si="9"/>
        <v>7.0889248317181455</v>
      </c>
      <c r="F71" s="46">
        <f t="shared" si="10"/>
        <v>14.793423844899962</v>
      </c>
      <c r="G71" s="46">
        <f t="shared" si="11"/>
        <v>14.624513161220975</v>
      </c>
      <c r="H71" s="46">
        <f t="shared" si="12"/>
        <v>-3.3519019953989897</v>
      </c>
      <c r="I71" s="46">
        <f t="shared" si="13"/>
        <v>9.3046469591676413</v>
      </c>
      <c r="J71" s="46">
        <f t="shared" si="14"/>
        <v>8.9360684737406615</v>
      </c>
      <c r="K71" s="46">
        <f t="shared" si="15"/>
        <v>16.621253310902006</v>
      </c>
      <c r="L71" s="46">
        <f t="shared" si="16"/>
        <v>12.083856471019971</v>
      </c>
      <c r="M71" s="46">
        <f t="shared" si="17"/>
        <v>5.4720176845353166</v>
      </c>
      <c r="N71" s="46">
        <f t="shared" si="18"/>
        <v>7.0554102875103126</v>
      </c>
      <c r="O71" s="46">
        <f t="shared" si="19"/>
        <v>-4.447130381980557</v>
      </c>
      <c r="P71" s="46">
        <f t="shared" si="20"/>
        <v>-19.571234375587622</v>
      </c>
      <c r="Q71" s="46">
        <f t="shared" si="21"/>
        <v>32.685825023683378</v>
      </c>
      <c r="R71" s="46">
        <f t="shared" si="22"/>
        <v>17.655759026514943</v>
      </c>
      <c r="S71" s="46">
        <f t="shared" si="23"/>
        <v>11.137835507675547</v>
      </c>
      <c r="T71" s="46">
        <f t="shared" si="24"/>
        <v>4.5772453153369383</v>
      </c>
      <c r="U71" s="46">
        <f t="shared" si="25"/>
        <v>9.2400173133953274</v>
      </c>
      <c r="V71" s="46">
        <f t="shared" si="26"/>
        <v>1.8173311624356501</v>
      </c>
      <c r="W71" s="46">
        <f t="shared" si="27"/>
        <v>-2.4873507321567132</v>
      </c>
      <c r="X71" s="46">
        <f t="shared" si="28"/>
        <v>3.9361252640671012</v>
      </c>
      <c r="Y71" s="46">
        <f t="shared" si="29"/>
        <v>3.9635092805299479</v>
      </c>
      <c r="Z71" s="46">
        <f t="shared" si="30"/>
        <v>-0.79818427216655152</v>
      </c>
      <c r="AA71" s="46">
        <f t="shared" si="31"/>
        <v>-11.82514316874672</v>
      </c>
      <c r="AB71" s="46">
        <f t="shared" si="32"/>
        <v>23.842292056615278</v>
      </c>
      <c r="AC71" s="46">
        <f t="shared" si="33"/>
        <v>-14.227817034104774</v>
      </c>
      <c r="AD71" s="46">
        <f t="shared" si="34"/>
        <v>4.9317528275881131</v>
      </c>
    </row>
    <row r="72" spans="1:30">
      <c r="A72" s="3" t="s">
        <v>194</v>
      </c>
      <c r="B72" s="92" t="s">
        <v>23</v>
      </c>
      <c r="C72" s="46">
        <f t="shared" si="35"/>
        <v>2.448813463603571</v>
      </c>
      <c r="D72" s="46">
        <f t="shared" si="8"/>
        <v>8.2594081169011417</v>
      </c>
      <c r="E72" s="46">
        <f t="shared" si="9"/>
        <v>7.1680098260671343</v>
      </c>
      <c r="F72" s="46">
        <f t="shared" si="10"/>
        <v>20.042127466654989</v>
      </c>
      <c r="G72" s="46">
        <f t="shared" si="11"/>
        <v>11.738117720364443</v>
      </c>
      <c r="H72" s="46">
        <f t="shared" si="12"/>
        <v>-2.2918829875382443</v>
      </c>
      <c r="I72" s="46">
        <f t="shared" si="13"/>
        <v>7.3526540597814005</v>
      </c>
      <c r="J72" s="46">
        <f t="shared" si="14"/>
        <v>4.0258387805135669</v>
      </c>
      <c r="K72" s="46">
        <f t="shared" si="15"/>
        <v>10.876271985246404</v>
      </c>
      <c r="L72" s="46">
        <f t="shared" si="16"/>
        <v>6.3289403043093699</v>
      </c>
      <c r="M72" s="46">
        <f t="shared" si="17"/>
        <v>7.5673466493115598</v>
      </c>
      <c r="N72" s="46">
        <f t="shared" si="18"/>
        <v>2.4749164409704036</v>
      </c>
      <c r="O72" s="46">
        <f t="shared" si="19"/>
        <v>-7.1854433191414131</v>
      </c>
      <c r="P72" s="46">
        <f t="shared" si="20"/>
        <v>-26.726124523334946</v>
      </c>
      <c r="Q72" s="46">
        <f t="shared" si="21"/>
        <v>36.551793977701493</v>
      </c>
      <c r="R72" s="46">
        <f t="shared" si="22"/>
        <v>13.378045575913859</v>
      </c>
      <c r="S72" s="46">
        <f t="shared" si="23"/>
        <v>14.702021893065748</v>
      </c>
      <c r="T72" s="46">
        <f t="shared" si="24"/>
        <v>4.8971058516606547</v>
      </c>
      <c r="U72" s="46">
        <f t="shared" si="25"/>
        <v>6.6557939514436413</v>
      </c>
      <c r="V72" s="46">
        <f t="shared" si="26"/>
        <v>4.5486083057780604</v>
      </c>
      <c r="W72" s="46">
        <f t="shared" si="27"/>
        <v>-0.64882696874265378</v>
      </c>
      <c r="X72" s="46">
        <f t="shared" si="28"/>
        <v>1.9898929450216372</v>
      </c>
      <c r="Y72" s="46">
        <f t="shared" si="29"/>
        <v>2.6468512604426166</v>
      </c>
      <c r="Z72" s="46">
        <f t="shared" si="30"/>
        <v>3.4456660670784345E-2</v>
      </c>
      <c r="AA72" s="46">
        <f t="shared" si="31"/>
        <v>-16.261592138867655</v>
      </c>
      <c r="AB72" s="46">
        <f t="shared" si="32"/>
        <v>13.954881011851541</v>
      </c>
      <c r="AC72" s="46">
        <f t="shared" si="33"/>
        <v>-6.9046900817007497</v>
      </c>
      <c r="AD72" s="46">
        <f t="shared" si="34"/>
        <v>3.9414475959657977</v>
      </c>
    </row>
    <row r="73" spans="1:30" ht="14" thickBot="1">
      <c r="A73" s="3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" thickTop="1">
      <c r="A74" s="87" t="s">
        <v>202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</sheetData>
  <mergeCells count="6">
    <mergeCell ref="B52:AD52"/>
    <mergeCell ref="A2:AD2"/>
    <mergeCell ref="A4:AD4"/>
    <mergeCell ref="B7:AD7"/>
    <mergeCell ref="B29:AD29"/>
    <mergeCell ref="B51:AD51"/>
  </mergeCells>
  <hyperlinks>
    <hyperlink ref="A1" location="ÍNDICE!A1" display="ÍNDIC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140"/>
  <sheetViews>
    <sheetView showGridLines="0" zoomScaleNormal="100" workbookViewId="0"/>
  </sheetViews>
  <sheetFormatPr baseColWidth="10" defaultColWidth="13.796875" defaultRowHeight="15"/>
  <cols>
    <col min="1" max="1" width="13" style="59" customWidth="1"/>
    <col min="2" max="2" width="7.59765625" style="59" customWidth="1"/>
    <col min="3" max="3" width="10.59765625" style="59" customWidth="1"/>
    <col min="4" max="4" width="59.796875" style="59" customWidth="1"/>
    <col min="5" max="5" width="50.19921875" style="59" customWidth="1"/>
    <col min="6" max="6" width="13" style="59" bestFit="1" customWidth="1"/>
    <col min="7" max="16384" width="13.796875" style="59"/>
  </cols>
  <sheetData>
    <row r="1" spans="1:6" ht="16">
      <c r="A1" s="71" t="s">
        <v>27</v>
      </c>
      <c r="B1" s="59" t="s">
        <v>189</v>
      </c>
    </row>
    <row r="2" spans="1:6">
      <c r="B2" s="59" t="s">
        <v>190</v>
      </c>
    </row>
    <row r="3" spans="1:6">
      <c r="B3" s="59" t="s">
        <v>191</v>
      </c>
    </row>
    <row r="4" spans="1:6" ht="15" customHeight="1">
      <c r="B4" s="59" t="s">
        <v>192</v>
      </c>
    </row>
    <row r="5" spans="1:6">
      <c r="B5" s="60" t="s">
        <v>45</v>
      </c>
    </row>
    <row r="6" spans="1:6">
      <c r="B6" s="59" t="s">
        <v>46</v>
      </c>
      <c r="C6" s="59" t="s">
        <v>47</v>
      </c>
      <c r="D6" s="59" t="s">
        <v>48</v>
      </c>
      <c r="E6" s="59" t="s">
        <v>49</v>
      </c>
      <c r="F6" s="59" t="s">
        <v>50</v>
      </c>
    </row>
    <row r="7" spans="1:6">
      <c r="B7" s="59">
        <v>1</v>
      </c>
      <c r="C7" s="61">
        <v>381900</v>
      </c>
      <c r="D7" s="61" t="s">
        <v>51</v>
      </c>
      <c r="E7" s="59" t="s">
        <v>52</v>
      </c>
      <c r="F7" s="59" t="s">
        <v>39</v>
      </c>
    </row>
    <row r="8" spans="1:6">
      <c r="B8" s="59">
        <v>2</v>
      </c>
      <c r="C8" s="61">
        <v>382000</v>
      </c>
      <c r="D8" s="61" t="s">
        <v>53</v>
      </c>
      <c r="E8" s="59" t="s">
        <v>52</v>
      </c>
      <c r="F8" s="59" t="s">
        <v>39</v>
      </c>
    </row>
    <row r="9" spans="1:6">
      <c r="B9" s="59">
        <v>3</v>
      </c>
      <c r="C9" s="61">
        <v>400912</v>
      </c>
      <c r="D9" s="61" t="s">
        <v>54</v>
      </c>
      <c r="E9" s="59" t="s">
        <v>55</v>
      </c>
      <c r="F9" s="59" t="s">
        <v>39</v>
      </c>
    </row>
    <row r="10" spans="1:6">
      <c r="B10" s="59">
        <v>4</v>
      </c>
      <c r="C10" s="61">
        <v>400922</v>
      </c>
      <c r="D10" s="61" t="s">
        <v>54</v>
      </c>
      <c r="E10" s="59" t="s">
        <v>55</v>
      </c>
      <c r="F10" s="59" t="s">
        <v>39</v>
      </c>
    </row>
    <row r="11" spans="1:6">
      <c r="B11" s="59">
        <v>5</v>
      </c>
      <c r="C11" s="61">
        <v>400932</v>
      </c>
      <c r="D11" s="61" t="s">
        <v>54</v>
      </c>
      <c r="E11" s="59" t="s">
        <v>55</v>
      </c>
      <c r="F11" s="59" t="s">
        <v>39</v>
      </c>
    </row>
    <row r="12" spans="1:6">
      <c r="B12" s="59">
        <v>6</v>
      </c>
      <c r="C12" s="61">
        <v>400942</v>
      </c>
      <c r="D12" s="61" t="s">
        <v>54</v>
      </c>
      <c r="E12" s="59" t="s">
        <v>55</v>
      </c>
      <c r="F12" s="59" t="s">
        <v>39</v>
      </c>
    </row>
    <row r="13" spans="1:6">
      <c r="B13" s="59">
        <v>7</v>
      </c>
      <c r="C13" s="61">
        <v>400950</v>
      </c>
      <c r="D13" s="61" t="s">
        <v>56</v>
      </c>
      <c r="E13" s="59" t="s">
        <v>55</v>
      </c>
      <c r="F13" s="59" t="s">
        <v>39</v>
      </c>
    </row>
    <row r="14" spans="1:6">
      <c r="B14" s="59">
        <v>8</v>
      </c>
      <c r="C14" s="61">
        <v>401010</v>
      </c>
      <c r="D14" s="61" t="s">
        <v>57</v>
      </c>
      <c r="E14" s="59" t="s">
        <v>58</v>
      </c>
      <c r="F14" s="59" t="s">
        <v>39</v>
      </c>
    </row>
    <row r="15" spans="1:6">
      <c r="B15" s="59">
        <v>9</v>
      </c>
      <c r="C15" s="61">
        <v>401110</v>
      </c>
      <c r="D15" s="61" t="s">
        <v>59</v>
      </c>
      <c r="E15" s="59" t="s">
        <v>60</v>
      </c>
      <c r="F15" s="59" t="s">
        <v>39</v>
      </c>
    </row>
    <row r="16" spans="1:6">
      <c r="B16" s="59">
        <v>10</v>
      </c>
      <c r="C16" s="61">
        <v>401120</v>
      </c>
      <c r="D16" s="61" t="s">
        <v>61</v>
      </c>
      <c r="E16" s="59" t="s">
        <v>60</v>
      </c>
      <c r="F16" s="59" t="s">
        <v>39</v>
      </c>
    </row>
    <row r="17" spans="2:6">
      <c r="B17" s="59">
        <v>11</v>
      </c>
      <c r="C17" s="61">
        <v>401210</v>
      </c>
      <c r="D17" s="61" t="s">
        <v>62</v>
      </c>
      <c r="E17" s="59" t="s">
        <v>60</v>
      </c>
      <c r="F17" s="59" t="s">
        <v>39</v>
      </c>
    </row>
    <row r="18" spans="2:6">
      <c r="B18" s="59">
        <v>12</v>
      </c>
      <c r="C18" s="61">
        <v>401211</v>
      </c>
      <c r="D18" s="61" t="s">
        <v>63</v>
      </c>
      <c r="E18" s="59" t="s">
        <v>60</v>
      </c>
      <c r="F18" s="59" t="s">
        <v>39</v>
      </c>
    </row>
    <row r="19" spans="2:6">
      <c r="B19" s="59">
        <v>13</v>
      </c>
      <c r="C19" s="61">
        <v>401212</v>
      </c>
      <c r="D19" s="61" t="s">
        <v>64</v>
      </c>
      <c r="E19" s="59" t="s">
        <v>60</v>
      </c>
      <c r="F19" s="59" t="s">
        <v>39</v>
      </c>
    </row>
    <row r="20" spans="2:6">
      <c r="B20" s="59">
        <v>14</v>
      </c>
      <c r="C20" s="61">
        <v>401219</v>
      </c>
      <c r="D20" s="61" t="s">
        <v>65</v>
      </c>
      <c r="E20" s="59" t="s">
        <v>60</v>
      </c>
      <c r="F20" s="59" t="s">
        <v>39</v>
      </c>
    </row>
    <row r="21" spans="2:6">
      <c r="B21" s="59">
        <v>15</v>
      </c>
      <c r="C21" s="61">
        <v>401220</v>
      </c>
      <c r="D21" s="61" t="s">
        <v>66</v>
      </c>
      <c r="E21" s="59" t="s">
        <v>60</v>
      </c>
      <c r="F21" s="59" t="s">
        <v>39</v>
      </c>
    </row>
    <row r="22" spans="2:6">
      <c r="B22" s="59">
        <v>16</v>
      </c>
      <c r="C22" s="61">
        <v>401310</v>
      </c>
      <c r="D22" s="61" t="s">
        <v>59</v>
      </c>
      <c r="E22" s="59" t="s">
        <v>60</v>
      </c>
      <c r="F22" s="59" t="s">
        <v>39</v>
      </c>
    </row>
    <row r="23" spans="2:6">
      <c r="B23" s="59">
        <v>17</v>
      </c>
      <c r="C23" s="61">
        <v>401693</v>
      </c>
      <c r="D23" s="61" t="s">
        <v>67</v>
      </c>
      <c r="E23" s="59" t="s">
        <v>58</v>
      </c>
      <c r="F23" s="59" t="s">
        <v>39</v>
      </c>
    </row>
    <row r="24" spans="2:6">
      <c r="B24" s="59">
        <v>18</v>
      </c>
      <c r="C24" s="61">
        <v>401699</v>
      </c>
      <c r="D24" s="61" t="s">
        <v>68</v>
      </c>
      <c r="E24" s="59" t="s">
        <v>52</v>
      </c>
      <c r="F24" s="59" t="s">
        <v>39</v>
      </c>
    </row>
    <row r="25" spans="2:6">
      <c r="B25" s="59">
        <v>19</v>
      </c>
      <c r="C25" s="61">
        <v>681310</v>
      </c>
      <c r="D25" s="61" t="s">
        <v>69</v>
      </c>
      <c r="E25" s="59" t="s">
        <v>55</v>
      </c>
      <c r="F25" s="59" t="s">
        <v>39</v>
      </c>
    </row>
    <row r="26" spans="2:6">
      <c r="B26" s="59">
        <v>20</v>
      </c>
      <c r="C26" s="61">
        <v>681320</v>
      </c>
      <c r="D26" s="61">
        <v>0</v>
      </c>
      <c r="E26" s="59" t="s">
        <v>55</v>
      </c>
      <c r="F26" s="59" t="s">
        <v>39</v>
      </c>
    </row>
    <row r="27" spans="2:6">
      <c r="B27" s="59">
        <v>21</v>
      </c>
      <c r="C27" s="61">
        <v>681381</v>
      </c>
      <c r="D27" s="61">
        <v>0</v>
      </c>
      <c r="E27" s="59" t="s">
        <v>55</v>
      </c>
      <c r="F27" s="59" t="s">
        <v>39</v>
      </c>
    </row>
    <row r="28" spans="2:6">
      <c r="B28" s="59">
        <v>22</v>
      </c>
      <c r="C28" s="61">
        <v>681389</v>
      </c>
      <c r="D28" s="61">
        <v>0</v>
      </c>
      <c r="E28" s="59" t="s">
        <v>55</v>
      </c>
      <c r="F28" s="59" t="s">
        <v>39</v>
      </c>
    </row>
    <row r="29" spans="2:6">
      <c r="B29" s="59">
        <v>23</v>
      </c>
      <c r="C29" s="61">
        <v>681390</v>
      </c>
      <c r="D29" s="61" t="s">
        <v>68</v>
      </c>
      <c r="E29" s="59" t="s">
        <v>55</v>
      </c>
      <c r="F29" s="59" t="s">
        <v>39</v>
      </c>
    </row>
    <row r="30" spans="2:6">
      <c r="B30" s="59">
        <v>24</v>
      </c>
      <c r="C30" s="61">
        <v>700711</v>
      </c>
      <c r="D30" s="61" t="s">
        <v>70</v>
      </c>
      <c r="E30" s="59" t="s">
        <v>71</v>
      </c>
      <c r="F30" s="59" t="s">
        <v>39</v>
      </c>
    </row>
    <row r="31" spans="2:6">
      <c r="B31" s="59">
        <v>25</v>
      </c>
      <c r="C31" s="61">
        <v>700721</v>
      </c>
      <c r="D31" s="61" t="s">
        <v>70</v>
      </c>
      <c r="E31" s="59" t="s">
        <v>71</v>
      </c>
      <c r="F31" s="59" t="s">
        <v>39</v>
      </c>
    </row>
    <row r="32" spans="2:6">
      <c r="B32" s="59">
        <v>26</v>
      </c>
      <c r="C32" s="61">
        <v>700910</v>
      </c>
      <c r="D32" s="61" t="s">
        <v>72</v>
      </c>
      <c r="E32" s="59" t="s">
        <v>71</v>
      </c>
      <c r="F32" s="59" t="s">
        <v>39</v>
      </c>
    </row>
    <row r="33" spans="2:6">
      <c r="B33" s="59">
        <v>27</v>
      </c>
      <c r="C33" s="61">
        <v>731511</v>
      </c>
      <c r="D33" s="61" t="e">
        <v>#N/A</v>
      </c>
      <c r="E33" s="59" t="s">
        <v>52</v>
      </c>
      <c r="F33" s="59" t="s">
        <v>39</v>
      </c>
    </row>
    <row r="34" spans="2:6">
      <c r="B34" s="59">
        <v>28</v>
      </c>
      <c r="C34" s="61">
        <v>731816</v>
      </c>
      <c r="D34" s="61" t="s">
        <v>73</v>
      </c>
      <c r="E34" s="59" t="s">
        <v>55</v>
      </c>
      <c r="F34" s="59" t="s">
        <v>39</v>
      </c>
    </row>
    <row r="35" spans="2:6">
      <c r="B35" s="59">
        <v>29</v>
      </c>
      <c r="C35" s="61">
        <v>732010</v>
      </c>
      <c r="D35" s="61" t="s">
        <v>74</v>
      </c>
      <c r="E35" s="59" t="s">
        <v>55</v>
      </c>
      <c r="F35" s="59" t="s">
        <v>39</v>
      </c>
    </row>
    <row r="36" spans="2:6">
      <c r="B36" s="59">
        <v>30</v>
      </c>
      <c r="C36" s="61">
        <v>732020</v>
      </c>
      <c r="D36" s="61" t="s">
        <v>75</v>
      </c>
      <c r="E36" s="59" t="s">
        <v>55</v>
      </c>
      <c r="F36" s="59" t="s">
        <v>39</v>
      </c>
    </row>
    <row r="37" spans="2:6">
      <c r="B37" s="59">
        <v>31</v>
      </c>
      <c r="C37" s="61">
        <v>830120</v>
      </c>
      <c r="D37" s="61" t="s">
        <v>76</v>
      </c>
      <c r="E37" s="59" t="s">
        <v>71</v>
      </c>
      <c r="F37" s="59" t="s">
        <v>39</v>
      </c>
    </row>
    <row r="38" spans="2:6">
      <c r="B38" s="59">
        <v>32</v>
      </c>
      <c r="C38" s="61">
        <v>830210</v>
      </c>
      <c r="D38" s="61" t="s">
        <v>77</v>
      </c>
      <c r="E38" s="59" t="s">
        <v>71</v>
      </c>
      <c r="F38" s="59" t="s">
        <v>39</v>
      </c>
    </row>
    <row r="39" spans="2:6">
      <c r="B39" s="59">
        <v>33</v>
      </c>
      <c r="C39" s="61">
        <v>830230</v>
      </c>
      <c r="D39" s="83" t="s">
        <v>196</v>
      </c>
      <c r="E39" s="59" t="s">
        <v>71</v>
      </c>
      <c r="F39" s="59" t="s">
        <v>39</v>
      </c>
    </row>
    <row r="40" spans="2:6">
      <c r="B40" s="59">
        <v>34</v>
      </c>
      <c r="C40" s="61">
        <v>840734</v>
      </c>
      <c r="D40" s="61" t="s">
        <v>79</v>
      </c>
      <c r="E40" s="59" t="s">
        <v>58</v>
      </c>
      <c r="F40" s="59" t="s">
        <v>39</v>
      </c>
    </row>
    <row r="41" spans="2:6">
      <c r="B41" s="59">
        <v>35</v>
      </c>
      <c r="C41" s="61">
        <v>840820</v>
      </c>
      <c r="D41" s="61" t="s">
        <v>80</v>
      </c>
      <c r="E41" s="59" t="s">
        <v>58</v>
      </c>
      <c r="F41" s="59" t="s">
        <v>39</v>
      </c>
    </row>
    <row r="42" spans="2:6">
      <c r="B42" s="59">
        <v>36</v>
      </c>
      <c r="C42" s="61">
        <v>840991</v>
      </c>
      <c r="D42" s="61" t="s">
        <v>81</v>
      </c>
      <c r="E42" s="59" t="s">
        <v>58</v>
      </c>
      <c r="F42" s="59" t="s">
        <v>39</v>
      </c>
    </row>
    <row r="43" spans="2:6">
      <c r="B43" s="59">
        <v>37</v>
      </c>
      <c r="C43" s="61">
        <v>840999</v>
      </c>
      <c r="D43" s="61" t="s">
        <v>68</v>
      </c>
      <c r="E43" s="59" t="s">
        <v>58</v>
      </c>
      <c r="F43" s="59" t="s">
        <v>39</v>
      </c>
    </row>
    <row r="44" spans="2:6">
      <c r="B44" s="59">
        <v>38</v>
      </c>
      <c r="C44" s="61">
        <v>841330</v>
      </c>
      <c r="D44" s="61" t="s">
        <v>82</v>
      </c>
      <c r="E44" s="59" t="s">
        <v>58</v>
      </c>
      <c r="F44" s="59" t="s">
        <v>39</v>
      </c>
    </row>
    <row r="45" spans="2:6">
      <c r="B45" s="59">
        <v>39</v>
      </c>
      <c r="C45" s="61">
        <v>841391</v>
      </c>
      <c r="D45" s="61" t="s">
        <v>83</v>
      </c>
      <c r="E45" s="59" t="s">
        <v>58</v>
      </c>
      <c r="F45" s="59" t="s">
        <v>39</v>
      </c>
    </row>
    <row r="46" spans="2:6">
      <c r="B46" s="59">
        <v>40</v>
      </c>
      <c r="C46" s="61">
        <v>841430</v>
      </c>
      <c r="D46" s="61" t="s">
        <v>84</v>
      </c>
      <c r="E46" s="59" t="s">
        <v>85</v>
      </c>
      <c r="F46" s="59" t="s">
        <v>39</v>
      </c>
    </row>
    <row r="47" spans="2:6">
      <c r="B47" s="59">
        <v>41</v>
      </c>
      <c r="C47" s="61">
        <v>841459</v>
      </c>
      <c r="D47" s="61" t="s">
        <v>65</v>
      </c>
      <c r="E47" s="59" t="s">
        <v>58</v>
      </c>
      <c r="F47" s="59" t="s">
        <v>39</v>
      </c>
    </row>
    <row r="48" spans="2:6">
      <c r="B48" s="59">
        <v>42</v>
      </c>
      <c r="C48" s="61">
        <v>841520</v>
      </c>
      <c r="D48" s="61" t="s">
        <v>86</v>
      </c>
      <c r="E48" s="59" t="s">
        <v>85</v>
      </c>
      <c r="F48" s="59" t="s">
        <v>39</v>
      </c>
    </row>
    <row r="49" spans="2:6">
      <c r="B49" s="59">
        <v>43</v>
      </c>
      <c r="C49" s="61">
        <v>841583</v>
      </c>
      <c r="D49" s="61" t="s">
        <v>87</v>
      </c>
      <c r="E49" s="59" t="s">
        <v>85</v>
      </c>
      <c r="F49" s="59" t="s">
        <v>39</v>
      </c>
    </row>
    <row r="50" spans="2:6">
      <c r="B50" s="59">
        <v>44</v>
      </c>
      <c r="C50" s="61">
        <v>841590</v>
      </c>
      <c r="D50" s="61" t="s">
        <v>88</v>
      </c>
      <c r="E50" s="59" t="s">
        <v>85</v>
      </c>
      <c r="F50" s="59" t="s">
        <v>39</v>
      </c>
    </row>
    <row r="51" spans="2:6">
      <c r="B51" s="59">
        <v>45</v>
      </c>
      <c r="C51" s="61">
        <v>842123</v>
      </c>
      <c r="D51" s="61" t="s">
        <v>89</v>
      </c>
      <c r="E51" s="59" t="s">
        <v>58</v>
      </c>
      <c r="F51" s="59" t="s">
        <v>39</v>
      </c>
    </row>
    <row r="52" spans="2:6">
      <c r="B52" s="59">
        <v>46</v>
      </c>
      <c r="C52" s="61">
        <v>842131</v>
      </c>
      <c r="D52" s="61" t="s">
        <v>90</v>
      </c>
      <c r="E52" s="59" t="s">
        <v>58</v>
      </c>
      <c r="F52" s="59" t="s">
        <v>39</v>
      </c>
    </row>
    <row r="53" spans="2:6">
      <c r="B53" s="59">
        <v>47</v>
      </c>
      <c r="C53" s="61">
        <v>842139</v>
      </c>
      <c r="D53" s="61" t="s">
        <v>65</v>
      </c>
      <c r="E53" s="59" t="s">
        <v>55</v>
      </c>
      <c r="F53" s="59" t="s">
        <v>39</v>
      </c>
    </row>
    <row r="54" spans="2:6">
      <c r="B54" s="59">
        <v>48</v>
      </c>
      <c r="C54" s="61">
        <v>842549</v>
      </c>
      <c r="D54" s="61" t="s">
        <v>65</v>
      </c>
      <c r="E54" s="59" t="s">
        <v>52</v>
      </c>
      <c r="F54" s="59" t="s">
        <v>39</v>
      </c>
    </row>
    <row r="55" spans="2:6">
      <c r="B55" s="59">
        <v>49</v>
      </c>
      <c r="C55" s="61">
        <v>842691</v>
      </c>
      <c r="D55" s="61" t="s">
        <v>91</v>
      </c>
      <c r="E55" s="59" t="s">
        <v>52</v>
      </c>
      <c r="F55" s="59" t="s">
        <v>39</v>
      </c>
    </row>
    <row r="56" spans="2:6">
      <c r="B56" s="59">
        <v>50</v>
      </c>
      <c r="C56" s="61">
        <v>843110</v>
      </c>
      <c r="D56" s="61" t="s">
        <v>92</v>
      </c>
      <c r="E56" s="59" t="s">
        <v>52</v>
      </c>
      <c r="F56" s="59" t="s">
        <v>39</v>
      </c>
    </row>
    <row r="57" spans="2:6">
      <c r="B57" s="59">
        <v>51</v>
      </c>
      <c r="C57" s="61">
        <v>848210</v>
      </c>
      <c r="D57" s="61" t="s">
        <v>93</v>
      </c>
      <c r="E57" s="59" t="s">
        <v>55</v>
      </c>
      <c r="F57" s="59" t="s">
        <v>39</v>
      </c>
    </row>
    <row r="58" spans="2:6">
      <c r="B58" s="59">
        <v>52</v>
      </c>
      <c r="C58" s="61">
        <v>848220</v>
      </c>
      <c r="D58" s="61" t="s">
        <v>94</v>
      </c>
      <c r="E58" s="59" t="s">
        <v>55</v>
      </c>
      <c r="F58" s="59" t="s">
        <v>39</v>
      </c>
    </row>
    <row r="59" spans="2:6">
      <c r="B59" s="59">
        <v>53</v>
      </c>
      <c r="C59" s="61">
        <v>848240</v>
      </c>
      <c r="D59" s="61" t="s">
        <v>95</v>
      </c>
      <c r="E59" s="59" t="s">
        <v>55</v>
      </c>
      <c r="F59" s="59" t="s">
        <v>39</v>
      </c>
    </row>
    <row r="60" spans="2:6">
      <c r="B60" s="59">
        <v>54</v>
      </c>
      <c r="C60" s="61">
        <v>848250</v>
      </c>
      <c r="D60" s="61" t="s">
        <v>96</v>
      </c>
      <c r="E60" s="59" t="s">
        <v>55</v>
      </c>
      <c r="F60" s="59" t="s">
        <v>39</v>
      </c>
    </row>
    <row r="61" spans="2:6">
      <c r="B61" s="59">
        <v>55</v>
      </c>
      <c r="C61" s="61">
        <v>848310</v>
      </c>
      <c r="D61" s="61" t="s">
        <v>97</v>
      </c>
      <c r="E61" s="59" t="s">
        <v>58</v>
      </c>
      <c r="F61" s="59" t="s">
        <v>39</v>
      </c>
    </row>
    <row r="62" spans="2:6">
      <c r="B62" s="59">
        <v>56</v>
      </c>
      <c r="C62" s="61">
        <v>850132</v>
      </c>
      <c r="D62" s="61" t="s">
        <v>98</v>
      </c>
      <c r="E62" s="59" t="s">
        <v>85</v>
      </c>
      <c r="F62" s="59" t="s">
        <v>39</v>
      </c>
    </row>
    <row r="63" spans="2:6">
      <c r="B63" s="59">
        <v>57</v>
      </c>
      <c r="C63" s="61">
        <v>850710</v>
      </c>
      <c r="D63" s="61" t="s">
        <v>99</v>
      </c>
      <c r="E63" s="59" t="s">
        <v>85</v>
      </c>
      <c r="F63" s="59" t="s">
        <v>39</v>
      </c>
    </row>
    <row r="64" spans="2:6">
      <c r="B64" s="59">
        <v>58</v>
      </c>
      <c r="C64" s="61">
        <v>850730</v>
      </c>
      <c r="D64" s="61" t="s">
        <v>100</v>
      </c>
      <c r="E64" s="59" t="s">
        <v>85</v>
      </c>
      <c r="F64" s="59" t="s">
        <v>39</v>
      </c>
    </row>
    <row r="65" spans="2:6">
      <c r="B65" s="59">
        <v>59</v>
      </c>
      <c r="C65" s="61">
        <v>850740</v>
      </c>
      <c r="D65" s="61" t="s">
        <v>101</v>
      </c>
      <c r="E65" s="59" t="s">
        <v>85</v>
      </c>
      <c r="F65" s="59" t="s">
        <v>39</v>
      </c>
    </row>
    <row r="66" spans="2:6">
      <c r="B66" s="59">
        <v>60</v>
      </c>
      <c r="C66" s="61">
        <v>850760</v>
      </c>
      <c r="D66" s="61" t="e">
        <v>#N/A</v>
      </c>
      <c r="E66" s="59" t="s">
        <v>85</v>
      </c>
      <c r="F66" s="59" t="s">
        <v>39</v>
      </c>
    </row>
    <row r="67" spans="2:6">
      <c r="B67" s="59">
        <v>61</v>
      </c>
      <c r="C67" s="61">
        <v>850790</v>
      </c>
      <c r="D67" s="61" t="s">
        <v>88</v>
      </c>
      <c r="E67" s="59" t="s">
        <v>85</v>
      </c>
      <c r="F67" s="59" t="s">
        <v>39</v>
      </c>
    </row>
    <row r="68" spans="2:6">
      <c r="B68" s="59">
        <v>62</v>
      </c>
      <c r="C68" s="61">
        <v>851110</v>
      </c>
      <c r="D68" s="61" t="s">
        <v>102</v>
      </c>
      <c r="E68" s="59" t="s">
        <v>85</v>
      </c>
      <c r="F68" s="59" t="s">
        <v>39</v>
      </c>
    </row>
    <row r="69" spans="2:6">
      <c r="B69" s="59">
        <v>63</v>
      </c>
      <c r="C69" s="61">
        <v>851120</v>
      </c>
      <c r="D69" s="61" t="s">
        <v>103</v>
      </c>
      <c r="E69" s="59" t="s">
        <v>85</v>
      </c>
      <c r="F69" s="59" t="s">
        <v>39</v>
      </c>
    </row>
    <row r="70" spans="2:6">
      <c r="B70" s="59">
        <v>64</v>
      </c>
      <c r="C70" s="61">
        <v>851130</v>
      </c>
      <c r="D70" s="61" t="s">
        <v>104</v>
      </c>
      <c r="E70" s="59" t="s">
        <v>85</v>
      </c>
      <c r="F70" s="59" t="s">
        <v>39</v>
      </c>
    </row>
    <row r="71" spans="2:6">
      <c r="B71" s="59">
        <v>65</v>
      </c>
      <c r="C71" s="61">
        <v>851140</v>
      </c>
      <c r="D71" s="61" t="s">
        <v>105</v>
      </c>
      <c r="E71" s="59" t="s">
        <v>85</v>
      </c>
      <c r="F71" s="59" t="s">
        <v>39</v>
      </c>
    </row>
    <row r="72" spans="2:6">
      <c r="B72" s="59">
        <v>66</v>
      </c>
      <c r="C72" s="61">
        <v>851150</v>
      </c>
      <c r="D72" s="61" t="s">
        <v>106</v>
      </c>
      <c r="E72" s="59" t="s">
        <v>85</v>
      </c>
      <c r="F72" s="59" t="s">
        <v>39</v>
      </c>
    </row>
    <row r="73" spans="2:6">
      <c r="B73" s="59">
        <v>67</v>
      </c>
      <c r="C73" s="61">
        <v>851180</v>
      </c>
      <c r="D73" s="61" t="s">
        <v>107</v>
      </c>
      <c r="E73" s="59" t="s">
        <v>85</v>
      </c>
      <c r="F73" s="59" t="s">
        <v>39</v>
      </c>
    </row>
    <row r="74" spans="2:6">
      <c r="B74" s="59">
        <v>68</v>
      </c>
      <c r="C74" s="61">
        <v>851190</v>
      </c>
      <c r="D74" s="61" t="s">
        <v>88</v>
      </c>
      <c r="E74" s="59" t="s">
        <v>85</v>
      </c>
      <c r="F74" s="59" t="s">
        <v>39</v>
      </c>
    </row>
    <row r="75" spans="2:6">
      <c r="B75" s="59">
        <v>69</v>
      </c>
      <c r="C75" s="61">
        <v>851220</v>
      </c>
      <c r="D75" s="61" t="s">
        <v>108</v>
      </c>
      <c r="E75" s="59" t="s">
        <v>85</v>
      </c>
      <c r="F75" s="59" t="s">
        <v>39</v>
      </c>
    </row>
    <row r="76" spans="2:6">
      <c r="B76" s="59">
        <v>70</v>
      </c>
      <c r="C76" s="61">
        <v>851230</v>
      </c>
      <c r="D76" s="61" t="s">
        <v>109</v>
      </c>
      <c r="E76" s="59" t="s">
        <v>85</v>
      </c>
      <c r="F76" s="59" t="s">
        <v>39</v>
      </c>
    </row>
    <row r="77" spans="2:6">
      <c r="B77" s="59">
        <v>71</v>
      </c>
      <c r="C77" s="61">
        <v>851240</v>
      </c>
      <c r="D77" s="61" t="s">
        <v>110</v>
      </c>
      <c r="E77" s="59" t="s">
        <v>85</v>
      </c>
      <c r="F77" s="59" t="s">
        <v>39</v>
      </c>
    </row>
    <row r="78" spans="2:6">
      <c r="B78" s="59">
        <v>72</v>
      </c>
      <c r="C78" s="61">
        <v>851290</v>
      </c>
      <c r="D78" s="61" t="s">
        <v>88</v>
      </c>
      <c r="E78" s="59" t="s">
        <v>85</v>
      </c>
      <c r="F78" s="59" t="s">
        <v>39</v>
      </c>
    </row>
    <row r="79" spans="2:6">
      <c r="B79" s="59">
        <v>73</v>
      </c>
      <c r="C79" s="61">
        <v>851712</v>
      </c>
      <c r="D79" s="61">
        <v>0</v>
      </c>
      <c r="E79" s="59" t="s">
        <v>85</v>
      </c>
      <c r="F79" s="59" t="s">
        <v>39</v>
      </c>
    </row>
    <row r="80" spans="2:6">
      <c r="B80" s="59">
        <v>74</v>
      </c>
      <c r="C80" s="61">
        <v>851981</v>
      </c>
      <c r="D80" s="61">
        <v>0</v>
      </c>
      <c r="E80" s="59" t="s">
        <v>85</v>
      </c>
      <c r="F80" s="59" t="s">
        <v>39</v>
      </c>
    </row>
    <row r="81" spans="2:6">
      <c r="B81" s="59">
        <v>75</v>
      </c>
      <c r="C81" s="61">
        <v>851991</v>
      </c>
      <c r="D81" s="61" t="s">
        <v>111</v>
      </c>
      <c r="E81" s="59" t="s">
        <v>85</v>
      </c>
      <c r="F81" s="59" t="s">
        <v>39</v>
      </c>
    </row>
    <row r="82" spans="2:6">
      <c r="B82" s="59">
        <v>76</v>
      </c>
      <c r="C82" s="61">
        <v>851993</v>
      </c>
      <c r="D82" s="61" t="s">
        <v>112</v>
      </c>
      <c r="E82" s="59" t="s">
        <v>85</v>
      </c>
      <c r="F82" s="59" t="s">
        <v>39</v>
      </c>
    </row>
    <row r="83" spans="2:6">
      <c r="B83" s="59">
        <v>77</v>
      </c>
      <c r="C83" s="61">
        <v>852520</v>
      </c>
      <c r="D83" s="61" t="s">
        <v>113</v>
      </c>
      <c r="E83" s="59" t="s">
        <v>85</v>
      </c>
      <c r="F83" s="59" t="s">
        <v>39</v>
      </c>
    </row>
    <row r="84" spans="2:6">
      <c r="B84" s="59">
        <v>78</v>
      </c>
      <c r="C84" s="61">
        <v>852560</v>
      </c>
      <c r="D84" s="61">
        <v>0</v>
      </c>
      <c r="E84" s="59" t="s">
        <v>85</v>
      </c>
      <c r="F84" s="59" t="s">
        <v>39</v>
      </c>
    </row>
    <row r="85" spans="2:6">
      <c r="B85" s="59">
        <v>79</v>
      </c>
      <c r="C85" s="61">
        <v>852721</v>
      </c>
      <c r="D85" s="61" t="s">
        <v>114</v>
      </c>
      <c r="E85" s="59" t="s">
        <v>85</v>
      </c>
      <c r="F85" s="59" t="s">
        <v>39</v>
      </c>
    </row>
    <row r="86" spans="2:6">
      <c r="B86" s="59">
        <v>80</v>
      </c>
      <c r="C86" s="61">
        <v>852729</v>
      </c>
      <c r="D86" s="61" t="s">
        <v>65</v>
      </c>
      <c r="E86" s="59" t="s">
        <v>85</v>
      </c>
      <c r="F86" s="59" t="s">
        <v>39</v>
      </c>
    </row>
    <row r="87" spans="2:6">
      <c r="B87" s="59">
        <v>81</v>
      </c>
      <c r="C87" s="61">
        <v>853180</v>
      </c>
      <c r="D87" s="61" t="s">
        <v>115</v>
      </c>
      <c r="E87" s="59" t="s">
        <v>85</v>
      </c>
      <c r="F87" s="59" t="s">
        <v>39</v>
      </c>
    </row>
    <row r="88" spans="2:6">
      <c r="B88" s="59">
        <v>82</v>
      </c>
      <c r="C88" s="61">
        <v>853641</v>
      </c>
      <c r="D88" s="61" t="s">
        <v>116</v>
      </c>
      <c r="E88" s="59" t="s">
        <v>85</v>
      </c>
      <c r="F88" s="59" t="s">
        <v>39</v>
      </c>
    </row>
    <row r="89" spans="2:6">
      <c r="B89" s="59">
        <v>83</v>
      </c>
      <c r="C89" s="61">
        <v>853690</v>
      </c>
      <c r="D89" s="61" t="s">
        <v>117</v>
      </c>
      <c r="E89" s="59" t="s">
        <v>85</v>
      </c>
      <c r="F89" s="59" t="s">
        <v>39</v>
      </c>
    </row>
    <row r="90" spans="2:6">
      <c r="B90" s="59">
        <v>84</v>
      </c>
      <c r="C90" s="61">
        <v>853910</v>
      </c>
      <c r="D90" s="61" t="s">
        <v>118</v>
      </c>
      <c r="E90" s="59" t="s">
        <v>85</v>
      </c>
      <c r="F90" s="59" t="s">
        <v>39</v>
      </c>
    </row>
    <row r="91" spans="2:6">
      <c r="B91" s="59">
        <v>85</v>
      </c>
      <c r="C91" s="61">
        <v>853921</v>
      </c>
      <c r="D91" s="61" t="s">
        <v>119</v>
      </c>
      <c r="E91" s="59" t="s">
        <v>85</v>
      </c>
      <c r="F91" s="59" t="s">
        <v>39</v>
      </c>
    </row>
    <row r="92" spans="2:6">
      <c r="B92" s="59">
        <v>86</v>
      </c>
      <c r="C92" s="61">
        <v>854430</v>
      </c>
      <c r="D92" s="61" t="s">
        <v>120</v>
      </c>
      <c r="E92" s="59" t="s">
        <v>85</v>
      </c>
      <c r="F92" s="59" t="s">
        <v>39</v>
      </c>
    </row>
    <row r="93" spans="2:6">
      <c r="B93" s="59">
        <v>87</v>
      </c>
      <c r="C93" s="61">
        <v>870710</v>
      </c>
      <c r="D93" s="61" t="s">
        <v>121</v>
      </c>
      <c r="E93" s="59" t="s">
        <v>71</v>
      </c>
      <c r="F93" s="59" t="s">
        <v>39</v>
      </c>
    </row>
    <row r="94" spans="2:6">
      <c r="B94" s="59">
        <v>88</v>
      </c>
      <c r="C94" s="61">
        <v>870790</v>
      </c>
      <c r="D94" s="61" t="s">
        <v>68</v>
      </c>
      <c r="E94" s="59" t="s">
        <v>71</v>
      </c>
      <c r="F94" s="59" t="s">
        <v>39</v>
      </c>
    </row>
    <row r="95" spans="2:6">
      <c r="B95" s="59">
        <v>89</v>
      </c>
      <c r="C95" s="61">
        <v>870810</v>
      </c>
      <c r="D95" s="61" t="s">
        <v>122</v>
      </c>
      <c r="E95" s="59" t="s">
        <v>71</v>
      </c>
      <c r="F95" s="59" t="s">
        <v>39</v>
      </c>
    </row>
    <row r="96" spans="2:6">
      <c r="B96" s="59">
        <v>90</v>
      </c>
      <c r="C96" s="61">
        <v>870821</v>
      </c>
      <c r="D96" s="61" t="s">
        <v>123</v>
      </c>
      <c r="E96" s="59" t="s">
        <v>71</v>
      </c>
      <c r="F96" s="59" t="s">
        <v>39</v>
      </c>
    </row>
    <row r="97" spans="2:6">
      <c r="B97" s="59">
        <v>91</v>
      </c>
      <c r="C97" s="61">
        <v>870829</v>
      </c>
      <c r="D97" s="61" t="s">
        <v>65</v>
      </c>
      <c r="E97" s="59" t="s">
        <v>71</v>
      </c>
      <c r="F97" s="59" t="s">
        <v>39</v>
      </c>
    </row>
    <row r="98" spans="2:6">
      <c r="B98" s="59">
        <v>92</v>
      </c>
      <c r="C98" s="61">
        <v>870830</v>
      </c>
      <c r="D98" s="61">
        <v>0</v>
      </c>
      <c r="E98" s="59" t="s">
        <v>55</v>
      </c>
      <c r="F98" s="59" t="s">
        <v>39</v>
      </c>
    </row>
    <row r="99" spans="2:6">
      <c r="B99" s="59">
        <v>93</v>
      </c>
      <c r="C99" s="61">
        <v>870831</v>
      </c>
      <c r="D99" s="61" t="s">
        <v>124</v>
      </c>
      <c r="E99" s="59" t="s">
        <v>55</v>
      </c>
      <c r="F99" s="59" t="s">
        <v>39</v>
      </c>
    </row>
    <row r="100" spans="2:6">
      <c r="B100" s="59">
        <v>94</v>
      </c>
      <c r="C100" s="61">
        <v>870839</v>
      </c>
      <c r="D100" s="61" t="s">
        <v>65</v>
      </c>
      <c r="E100" s="59" t="s">
        <v>55</v>
      </c>
      <c r="F100" s="59" t="s">
        <v>39</v>
      </c>
    </row>
    <row r="101" spans="2:6">
      <c r="B101" s="59">
        <v>95</v>
      </c>
      <c r="C101" s="61">
        <v>870840</v>
      </c>
      <c r="D101" s="61" t="s">
        <v>125</v>
      </c>
      <c r="E101" s="59" t="s">
        <v>55</v>
      </c>
      <c r="F101" s="59" t="s">
        <v>39</v>
      </c>
    </row>
    <row r="102" spans="2:6">
      <c r="B102" s="59">
        <v>96</v>
      </c>
      <c r="C102" s="61">
        <v>870850</v>
      </c>
      <c r="D102" s="61" t="s">
        <v>126</v>
      </c>
      <c r="E102" s="59" t="s">
        <v>55</v>
      </c>
      <c r="F102" s="59" t="s">
        <v>39</v>
      </c>
    </row>
    <row r="103" spans="2:6">
      <c r="B103" s="59">
        <v>97</v>
      </c>
      <c r="C103" s="61">
        <v>870860</v>
      </c>
      <c r="D103" s="61" t="s">
        <v>127</v>
      </c>
      <c r="E103" s="59" t="s">
        <v>55</v>
      </c>
      <c r="F103" s="59" t="s">
        <v>39</v>
      </c>
    </row>
    <row r="104" spans="2:6">
      <c r="B104" s="59">
        <v>98</v>
      </c>
      <c r="C104" s="61">
        <v>870870</v>
      </c>
      <c r="D104" s="61" t="s">
        <v>128</v>
      </c>
      <c r="E104" s="59" t="s">
        <v>55</v>
      </c>
      <c r="F104" s="59" t="s">
        <v>39</v>
      </c>
    </row>
    <row r="105" spans="2:6">
      <c r="B105" s="59">
        <v>99</v>
      </c>
      <c r="C105" s="61">
        <v>870880</v>
      </c>
      <c r="D105" s="61" t="s">
        <v>129</v>
      </c>
      <c r="E105" s="59" t="s">
        <v>55</v>
      </c>
      <c r="F105" s="59" t="s">
        <v>39</v>
      </c>
    </row>
    <row r="106" spans="2:6">
      <c r="B106" s="59">
        <v>100</v>
      </c>
      <c r="C106" s="61">
        <v>870891</v>
      </c>
      <c r="D106" s="61" t="s">
        <v>130</v>
      </c>
      <c r="E106" s="59" t="s">
        <v>52</v>
      </c>
      <c r="F106" s="59" t="s">
        <v>39</v>
      </c>
    </row>
    <row r="107" spans="2:6">
      <c r="B107" s="59">
        <v>101</v>
      </c>
      <c r="C107" s="61">
        <v>870892</v>
      </c>
      <c r="D107" s="61" t="s">
        <v>131</v>
      </c>
      <c r="E107" s="59" t="s">
        <v>55</v>
      </c>
      <c r="F107" s="59" t="s">
        <v>39</v>
      </c>
    </row>
    <row r="108" spans="2:6">
      <c r="B108" s="59">
        <v>102</v>
      </c>
      <c r="C108" s="61">
        <v>870893</v>
      </c>
      <c r="D108" s="61" t="s">
        <v>132</v>
      </c>
      <c r="E108" s="59" t="s">
        <v>55</v>
      </c>
      <c r="F108" s="59" t="s">
        <v>39</v>
      </c>
    </row>
    <row r="109" spans="2:6">
      <c r="B109" s="59">
        <v>103</v>
      </c>
      <c r="C109" s="61">
        <v>870894</v>
      </c>
      <c r="D109" s="61" t="s">
        <v>133</v>
      </c>
      <c r="E109" s="59" t="s">
        <v>55</v>
      </c>
      <c r="F109" s="59" t="s">
        <v>39</v>
      </c>
    </row>
    <row r="110" spans="2:6">
      <c r="B110" s="59">
        <v>104</v>
      </c>
      <c r="C110" s="61">
        <v>870895</v>
      </c>
      <c r="D110" s="61" t="s">
        <v>65</v>
      </c>
      <c r="E110" s="59" t="s">
        <v>71</v>
      </c>
      <c r="F110" s="59" t="s">
        <v>39</v>
      </c>
    </row>
    <row r="111" spans="2:6">
      <c r="B111" s="59">
        <v>105</v>
      </c>
      <c r="C111" s="61">
        <v>870899</v>
      </c>
      <c r="D111" s="61" t="s">
        <v>88</v>
      </c>
      <c r="E111" s="59" t="s">
        <v>52</v>
      </c>
      <c r="F111" s="59" t="s">
        <v>39</v>
      </c>
    </row>
    <row r="112" spans="2:6">
      <c r="B112" s="59">
        <v>106</v>
      </c>
      <c r="C112" s="61">
        <v>871690</v>
      </c>
      <c r="D112" s="61" t="s">
        <v>134</v>
      </c>
      <c r="E112" s="59" t="s">
        <v>55</v>
      </c>
      <c r="F112" s="59" t="s">
        <v>39</v>
      </c>
    </row>
    <row r="113" spans="2:6">
      <c r="B113" s="59">
        <v>107</v>
      </c>
      <c r="C113" s="61">
        <v>871899</v>
      </c>
      <c r="D113" s="61" t="e">
        <v>#N/A</v>
      </c>
      <c r="E113" s="59" t="s">
        <v>55</v>
      </c>
      <c r="F113" s="59" t="s">
        <v>39</v>
      </c>
    </row>
    <row r="114" spans="2:6">
      <c r="B114" s="59">
        <v>108</v>
      </c>
      <c r="C114" s="61">
        <v>902910</v>
      </c>
      <c r="D114" s="61" t="s">
        <v>135</v>
      </c>
      <c r="E114" s="59" t="s">
        <v>85</v>
      </c>
      <c r="F114" s="59" t="s">
        <v>39</v>
      </c>
    </row>
    <row r="115" spans="2:6">
      <c r="B115" s="59">
        <v>109</v>
      </c>
      <c r="C115" s="61">
        <v>902920</v>
      </c>
      <c r="D115" s="61" t="s">
        <v>136</v>
      </c>
      <c r="E115" s="59" t="s">
        <v>85</v>
      </c>
      <c r="F115" s="59" t="s">
        <v>39</v>
      </c>
    </row>
    <row r="116" spans="2:6">
      <c r="B116" s="59">
        <v>110</v>
      </c>
      <c r="C116" s="61">
        <v>902990</v>
      </c>
      <c r="D116" s="61" t="s">
        <v>137</v>
      </c>
      <c r="E116" s="59" t="s">
        <v>85</v>
      </c>
      <c r="F116" s="59" t="s">
        <v>39</v>
      </c>
    </row>
    <row r="117" spans="2:6">
      <c r="B117" s="59">
        <v>111</v>
      </c>
      <c r="C117" s="61">
        <v>910400</v>
      </c>
      <c r="D117" s="61" t="s">
        <v>138</v>
      </c>
      <c r="E117" s="59" t="s">
        <v>85</v>
      </c>
      <c r="F117" s="59" t="s">
        <v>39</v>
      </c>
    </row>
    <row r="118" spans="2:6">
      <c r="B118" s="59">
        <v>112</v>
      </c>
      <c r="C118" s="61">
        <v>940120</v>
      </c>
      <c r="D118" s="61" t="s">
        <v>139</v>
      </c>
      <c r="E118" s="59" t="s">
        <v>71</v>
      </c>
      <c r="F118" s="59" t="s">
        <v>39</v>
      </c>
    </row>
    <row r="119" spans="2:6">
      <c r="B119" s="59">
        <v>113</v>
      </c>
      <c r="C119" s="61">
        <v>940190</v>
      </c>
      <c r="D119" s="61" t="s">
        <v>88</v>
      </c>
      <c r="E119" s="59" t="s">
        <v>71</v>
      </c>
      <c r="F119" s="59" t="s">
        <v>39</v>
      </c>
    </row>
    <row r="120" spans="2:6">
      <c r="B120" s="59">
        <v>114</v>
      </c>
      <c r="C120" s="61">
        <v>940340</v>
      </c>
      <c r="D120" s="61" t="s">
        <v>140</v>
      </c>
      <c r="E120" s="59" t="s">
        <v>71</v>
      </c>
      <c r="F120" s="59" t="s">
        <v>39</v>
      </c>
    </row>
    <row r="121" spans="2:6">
      <c r="B121" s="59">
        <v>115</v>
      </c>
      <c r="C121" s="61">
        <v>940350</v>
      </c>
      <c r="D121" s="61" t="s">
        <v>141</v>
      </c>
      <c r="E121" s="59" t="s">
        <v>71</v>
      </c>
      <c r="F121" s="59" t="s">
        <v>39</v>
      </c>
    </row>
    <row r="122" spans="2:6">
      <c r="B122" s="59">
        <v>116</v>
      </c>
      <c r="C122" s="61">
        <v>940390</v>
      </c>
      <c r="D122" s="61" t="s">
        <v>88</v>
      </c>
      <c r="E122" s="59" t="s">
        <v>71</v>
      </c>
      <c r="F122" s="59" t="s">
        <v>39</v>
      </c>
    </row>
    <row r="123" spans="2:6">
      <c r="B123" s="59">
        <v>117</v>
      </c>
      <c r="C123" s="61">
        <v>980200</v>
      </c>
      <c r="D123" s="61" t="s">
        <v>142</v>
      </c>
      <c r="E123" s="59" t="s">
        <v>58</v>
      </c>
      <c r="F123" s="59" t="s">
        <v>39</v>
      </c>
    </row>
    <row r="124" spans="2:6">
      <c r="B124" s="59">
        <v>118</v>
      </c>
      <c r="C124" s="61">
        <v>870120</v>
      </c>
      <c r="D124" s="61" t="s">
        <v>143</v>
      </c>
      <c r="E124" s="59" t="s">
        <v>144</v>
      </c>
      <c r="F124" s="59" t="s">
        <v>40</v>
      </c>
    </row>
    <row r="125" spans="2:6">
      <c r="B125" s="59">
        <v>119</v>
      </c>
      <c r="C125" s="61">
        <v>870210</v>
      </c>
      <c r="D125" s="61" t="s">
        <v>145</v>
      </c>
      <c r="E125" s="59" t="s">
        <v>146</v>
      </c>
      <c r="F125" s="59" t="s">
        <v>40</v>
      </c>
    </row>
    <row r="126" spans="2:6">
      <c r="B126" s="59">
        <v>120</v>
      </c>
      <c r="C126" s="61">
        <v>870290</v>
      </c>
      <c r="D126" s="61" t="s">
        <v>65</v>
      </c>
      <c r="E126" s="59" t="s">
        <v>146</v>
      </c>
      <c r="F126" s="59" t="s">
        <v>40</v>
      </c>
    </row>
    <row r="127" spans="2:6">
      <c r="B127" s="59">
        <v>121</v>
      </c>
      <c r="C127" s="61">
        <v>870322</v>
      </c>
      <c r="D127" s="61" t="s">
        <v>147</v>
      </c>
      <c r="E127" s="59" t="s">
        <v>148</v>
      </c>
      <c r="F127" s="59" t="s">
        <v>40</v>
      </c>
    </row>
    <row r="128" spans="2:6">
      <c r="B128" s="59">
        <v>122</v>
      </c>
      <c r="C128" s="61">
        <v>870323</v>
      </c>
      <c r="D128" s="61" t="s">
        <v>149</v>
      </c>
      <c r="E128" s="59" t="s">
        <v>150</v>
      </c>
      <c r="F128" s="59" t="s">
        <v>40</v>
      </c>
    </row>
    <row r="129" spans="2:6">
      <c r="B129" s="59">
        <v>123</v>
      </c>
      <c r="C129" s="61">
        <v>870324</v>
      </c>
      <c r="D129" s="61" t="s">
        <v>151</v>
      </c>
      <c r="E129" s="59" t="s">
        <v>152</v>
      </c>
      <c r="F129" s="59" t="s">
        <v>40</v>
      </c>
    </row>
    <row r="130" spans="2:6">
      <c r="B130" s="59">
        <v>124</v>
      </c>
      <c r="C130" s="61">
        <v>870331</v>
      </c>
      <c r="D130" s="61" t="s">
        <v>153</v>
      </c>
      <c r="E130" s="59" t="s">
        <v>148</v>
      </c>
      <c r="F130" s="59" t="s">
        <v>40</v>
      </c>
    </row>
    <row r="131" spans="2:6">
      <c r="B131" s="59">
        <v>125</v>
      </c>
      <c r="C131" s="61">
        <v>870332</v>
      </c>
      <c r="D131" s="61" t="s">
        <v>149</v>
      </c>
      <c r="E131" s="59" t="s">
        <v>148</v>
      </c>
      <c r="F131" s="59" t="s">
        <v>40</v>
      </c>
    </row>
    <row r="132" spans="2:6">
      <c r="B132" s="59">
        <v>126</v>
      </c>
      <c r="C132" s="61">
        <v>870333</v>
      </c>
      <c r="D132" s="61" t="s">
        <v>154</v>
      </c>
      <c r="E132" s="59" t="s">
        <v>152</v>
      </c>
      <c r="F132" s="59" t="s">
        <v>40</v>
      </c>
    </row>
    <row r="133" spans="2:6">
      <c r="B133" s="59">
        <v>127</v>
      </c>
      <c r="C133" s="61">
        <v>870390</v>
      </c>
      <c r="D133" s="61" t="s">
        <v>65</v>
      </c>
      <c r="E133" s="59" t="s">
        <v>148</v>
      </c>
      <c r="F133" s="59" t="s">
        <v>40</v>
      </c>
    </row>
    <row r="134" spans="2:6">
      <c r="B134" s="59">
        <v>128</v>
      </c>
      <c r="C134" s="61">
        <v>870421</v>
      </c>
      <c r="D134" s="61" t="s">
        <v>155</v>
      </c>
      <c r="E134" s="59" t="s">
        <v>148</v>
      </c>
      <c r="F134" s="59" t="s">
        <v>40</v>
      </c>
    </row>
    <row r="135" spans="2:6">
      <c r="B135" s="59">
        <v>129</v>
      </c>
      <c r="C135" s="61">
        <v>870422</v>
      </c>
      <c r="D135" s="61" t="s">
        <v>156</v>
      </c>
      <c r="E135" s="59" t="s">
        <v>157</v>
      </c>
      <c r="F135" s="59" t="s">
        <v>40</v>
      </c>
    </row>
    <row r="136" spans="2:6">
      <c r="B136" s="59">
        <v>130</v>
      </c>
      <c r="C136" s="61">
        <v>870423</v>
      </c>
      <c r="D136" s="61" t="s">
        <v>158</v>
      </c>
      <c r="E136" s="59" t="s">
        <v>157</v>
      </c>
      <c r="F136" s="59" t="s">
        <v>40</v>
      </c>
    </row>
    <row r="137" spans="2:6">
      <c r="B137" s="59">
        <v>131</v>
      </c>
      <c r="C137" s="61">
        <v>870431</v>
      </c>
      <c r="D137" s="61" t="s">
        <v>155</v>
      </c>
      <c r="E137" s="59" t="s">
        <v>148</v>
      </c>
      <c r="F137" s="59" t="s">
        <v>40</v>
      </c>
    </row>
    <row r="138" spans="2:6">
      <c r="B138" s="59">
        <v>132</v>
      </c>
      <c r="C138" s="61">
        <v>870432</v>
      </c>
      <c r="D138" s="61" t="s">
        <v>159</v>
      </c>
      <c r="E138" s="59" t="s">
        <v>157</v>
      </c>
      <c r="F138" s="59" t="s">
        <v>40</v>
      </c>
    </row>
    <row r="139" spans="2:6">
      <c r="B139" s="59">
        <v>133</v>
      </c>
      <c r="C139" s="61">
        <v>870490</v>
      </c>
      <c r="D139" s="61" t="s">
        <v>65</v>
      </c>
      <c r="E139" s="59" t="s">
        <v>157</v>
      </c>
      <c r="F139" s="59" t="s">
        <v>40</v>
      </c>
    </row>
    <row r="140" spans="2:6">
      <c r="B140" s="59">
        <v>134</v>
      </c>
      <c r="C140" s="61">
        <v>870600</v>
      </c>
      <c r="D140" s="61" t="s">
        <v>160</v>
      </c>
      <c r="E140" s="59" t="s">
        <v>161</v>
      </c>
      <c r="F140" s="59" t="s">
        <v>40</v>
      </c>
    </row>
  </sheetData>
  <hyperlinks>
    <hyperlink ref="A1" location="ÍNDICE!A1" display="ÍNDIC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A1:AE75"/>
  <sheetViews>
    <sheetView showGridLines="0" zoomScaleNormal="100" workbookViewId="0"/>
  </sheetViews>
  <sheetFormatPr baseColWidth="10" defaultRowHeight="13"/>
  <sheetData>
    <row r="1" spans="1:30">
      <c r="A1" s="38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>
      <c r="A2" s="96" t="s">
        <v>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>
      <c r="A3" s="3"/>
      <c r="B3" s="3"/>
      <c r="C3" s="3"/>
      <c r="D3" s="3"/>
      <c r="E3" s="3"/>
      <c r="F3" s="3"/>
      <c r="G3" s="3"/>
      <c r="H3" s="3"/>
      <c r="I3" s="3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1:30">
      <c r="A4" s="96" t="s">
        <v>241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ht="14" thickBot="1">
      <c r="A5" s="4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1"/>
    </row>
    <row r="6" spans="1:30" ht="14" thickTop="1">
      <c r="A6" s="7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204</v>
      </c>
    </row>
    <row r="7" spans="1:30" ht="14" thickBot="1">
      <c r="A7" s="7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ht="14" thickTop="1">
      <c r="A8" s="3">
        <v>870323</v>
      </c>
      <c r="B8" s="11">
        <v>9753.3103050000009</v>
      </c>
      <c r="C8" s="11">
        <v>9806.3226360000008</v>
      </c>
      <c r="D8" s="11">
        <v>8495.6117859999995</v>
      </c>
      <c r="E8" s="11">
        <v>7729.3821639999996</v>
      </c>
      <c r="F8" s="11">
        <v>7001.7636810000004</v>
      </c>
      <c r="G8" s="11">
        <v>7192.136442</v>
      </c>
      <c r="H8" s="11">
        <v>8363.9446239999997</v>
      </c>
      <c r="I8" s="11">
        <v>8646.9627710000004</v>
      </c>
      <c r="J8" s="11">
        <v>9838.1015339999994</v>
      </c>
      <c r="K8" s="11">
        <v>13252.862419999999</v>
      </c>
      <c r="L8" s="11">
        <v>16399.485368000001</v>
      </c>
      <c r="M8" s="11">
        <v>18520.433550999998</v>
      </c>
      <c r="N8" s="11">
        <v>21265.010062000001</v>
      </c>
      <c r="O8" s="11">
        <v>22097.215418</v>
      </c>
      <c r="P8" s="11">
        <v>12455.504561</v>
      </c>
      <c r="Q8" s="11">
        <v>18221.436084000001</v>
      </c>
      <c r="R8" s="11">
        <v>23467.612031000001</v>
      </c>
      <c r="S8" s="11">
        <v>20657.826942</v>
      </c>
      <c r="T8" s="11">
        <v>22818.914188999999</v>
      </c>
      <c r="U8" s="11">
        <v>25411.471274</v>
      </c>
      <c r="V8" s="11">
        <v>21721.725837000002</v>
      </c>
      <c r="W8" s="11">
        <v>21916.493169000001</v>
      </c>
      <c r="X8" s="11">
        <v>18724.755544</v>
      </c>
      <c r="Y8" s="11">
        <v>17390.313794000002</v>
      </c>
      <c r="Z8" s="11">
        <v>20537.916807000001</v>
      </c>
      <c r="AA8" s="11">
        <v>17015.290824</v>
      </c>
      <c r="AB8" s="11">
        <v>20586.803066</v>
      </c>
      <c r="AC8" s="11">
        <v>20034.901254</v>
      </c>
      <c r="AD8" s="11">
        <f>SUM(B8:AC8)</f>
        <v>449323.50813800009</v>
      </c>
    </row>
    <row r="9" spans="1:30">
      <c r="A9" s="3">
        <v>870324</v>
      </c>
      <c r="B9" s="11">
        <v>6004.9219030000004</v>
      </c>
      <c r="C9" s="11">
        <v>6393.8030779999999</v>
      </c>
      <c r="D9" s="11">
        <v>7612.1142049999999</v>
      </c>
      <c r="E9" s="11">
        <v>7929.4837939999998</v>
      </c>
      <c r="F9" s="11">
        <v>8987.2060029999993</v>
      </c>
      <c r="G9" s="11">
        <v>8938.8012479999998</v>
      </c>
      <c r="H9" s="11">
        <v>8095.9315930000002</v>
      </c>
      <c r="I9" s="11">
        <v>10386.090398</v>
      </c>
      <c r="J9" s="11">
        <v>10151.663442999999</v>
      </c>
      <c r="K9" s="11">
        <v>9918.5313050000004</v>
      </c>
      <c r="L9" s="11">
        <v>12180.922479999999</v>
      </c>
      <c r="M9" s="11">
        <v>13205.368121</v>
      </c>
      <c r="N9" s="11">
        <v>16345.210445999999</v>
      </c>
      <c r="O9" s="11">
        <v>17952.530888000001</v>
      </c>
      <c r="P9" s="11">
        <v>10040.386649</v>
      </c>
      <c r="Q9" s="11">
        <v>15524.775540000001</v>
      </c>
      <c r="R9" s="11">
        <v>17783.684902000001</v>
      </c>
      <c r="S9" s="11">
        <v>21038.149722999999</v>
      </c>
      <c r="T9" s="11">
        <v>22762.575169</v>
      </c>
      <c r="U9" s="11">
        <v>22418.182994999999</v>
      </c>
      <c r="V9" s="11">
        <v>20648.573221999999</v>
      </c>
      <c r="W9" s="11">
        <v>18591.046824000001</v>
      </c>
      <c r="X9" s="11">
        <v>18848.189134</v>
      </c>
      <c r="Y9" s="11">
        <v>17817.425649000001</v>
      </c>
      <c r="Z9" s="11">
        <v>15167.256303</v>
      </c>
      <c r="AA9" s="11">
        <v>10374.830164999999</v>
      </c>
      <c r="AB9" s="11">
        <v>13397.239111999999</v>
      </c>
      <c r="AC9" s="11">
        <v>15059.714012</v>
      </c>
      <c r="AD9" s="11">
        <f t="shared" ref="AD9:AD27" si="0">SUM(B9:AC9)</f>
        <v>383574.60830399994</v>
      </c>
    </row>
    <row r="10" spans="1:30">
      <c r="A10" s="3">
        <v>870431</v>
      </c>
      <c r="B10" s="11">
        <v>2637.102445</v>
      </c>
      <c r="C10" s="11">
        <v>3709.4609030000001</v>
      </c>
      <c r="D10" s="11">
        <v>4718.9739769999996</v>
      </c>
      <c r="E10" s="11">
        <v>4161.3342709999997</v>
      </c>
      <c r="F10" s="11">
        <v>3490.1362020000001</v>
      </c>
      <c r="G10" s="11">
        <v>4186.8164189999998</v>
      </c>
      <c r="H10" s="11">
        <v>3117.3912099999998</v>
      </c>
      <c r="I10" s="11">
        <v>3600.0550250000001</v>
      </c>
      <c r="J10" s="11">
        <v>4086.325546</v>
      </c>
      <c r="K10" s="11">
        <v>4589.0461660000001</v>
      </c>
      <c r="L10" s="11">
        <v>4849.2708769999999</v>
      </c>
      <c r="M10" s="11">
        <v>5507.1497239999999</v>
      </c>
      <c r="N10" s="11">
        <v>6997.9896719999997</v>
      </c>
      <c r="O10" s="11">
        <v>5893.0517380000001</v>
      </c>
      <c r="P10" s="11">
        <v>5362.5095760000004</v>
      </c>
      <c r="Q10" s="11">
        <v>7514.5072909999999</v>
      </c>
      <c r="R10" s="11">
        <v>7382.3027830000001</v>
      </c>
      <c r="S10" s="11">
        <v>7780.009677</v>
      </c>
      <c r="T10" s="11">
        <v>9023.0683470000004</v>
      </c>
      <c r="U10" s="11">
        <v>8214.7685930000007</v>
      </c>
      <c r="V10" s="11">
        <v>7640.3090400000001</v>
      </c>
      <c r="W10" s="11">
        <v>8727.0992179999994</v>
      </c>
      <c r="X10" s="11">
        <v>9997.0292649999992</v>
      </c>
      <c r="Y10" s="11">
        <v>9113.8530480000009</v>
      </c>
      <c r="Z10" s="11">
        <v>11619.575702</v>
      </c>
      <c r="AA10" s="11">
        <v>8869.0163460000003</v>
      </c>
      <c r="AB10" s="11">
        <v>10180.059697999999</v>
      </c>
      <c r="AC10" s="11">
        <v>10757.548197</v>
      </c>
      <c r="AD10" s="11">
        <f t="shared" si="0"/>
        <v>183725.76095600001</v>
      </c>
    </row>
    <row r="11" spans="1:30">
      <c r="A11" s="3">
        <v>870333</v>
      </c>
      <c r="B11" s="11">
        <v>187.74152000000001</v>
      </c>
      <c r="C11" s="11">
        <v>165.00976399999999</v>
      </c>
      <c r="D11" s="11">
        <v>137.446924</v>
      </c>
      <c r="E11" s="11">
        <v>139.223919</v>
      </c>
      <c r="F11" s="11">
        <v>107.368695</v>
      </c>
      <c r="G11" s="11">
        <v>143.17003399999999</v>
      </c>
      <c r="H11" s="11">
        <v>814.83636100000001</v>
      </c>
      <c r="I11" s="11">
        <v>1057.0042880000001</v>
      </c>
      <c r="J11" s="11">
        <v>1335.1268170000001</v>
      </c>
      <c r="K11" s="11">
        <v>373.235094</v>
      </c>
      <c r="L11" s="11">
        <v>692.02181900000005</v>
      </c>
      <c r="M11" s="11">
        <v>688.28815199999997</v>
      </c>
      <c r="N11" s="11">
        <v>3204.2462529999998</v>
      </c>
      <c r="O11" s="11">
        <v>6079.839489</v>
      </c>
      <c r="P11" s="11">
        <v>3438.3619920000001</v>
      </c>
      <c r="Q11" s="11">
        <v>2723.047313</v>
      </c>
      <c r="R11" s="11">
        <v>2807.5324559999999</v>
      </c>
      <c r="S11" s="11">
        <v>5730.607841</v>
      </c>
      <c r="T11" s="11">
        <v>5424.7839620000004</v>
      </c>
      <c r="U11" s="11">
        <v>5995.2140120000004</v>
      </c>
      <c r="V11" s="11">
        <v>5683.3522039999998</v>
      </c>
      <c r="W11" s="11">
        <v>5304.4063100000003</v>
      </c>
      <c r="X11" s="11">
        <v>4696.8002779999997</v>
      </c>
      <c r="Y11" s="11">
        <v>4291.074149</v>
      </c>
      <c r="Z11" s="11">
        <v>5292.634669</v>
      </c>
      <c r="AA11" s="11">
        <v>4023.2667970000002</v>
      </c>
      <c r="AB11" s="11">
        <v>3919.927349</v>
      </c>
      <c r="AC11" s="11">
        <v>4012.329017</v>
      </c>
      <c r="AD11" s="11">
        <f t="shared" si="0"/>
        <v>78467.897478000014</v>
      </c>
    </row>
    <row r="12" spans="1:30">
      <c r="A12" s="3">
        <v>870422</v>
      </c>
      <c r="B12" s="11">
        <v>450.15814</v>
      </c>
      <c r="C12" s="11">
        <v>361.064954</v>
      </c>
      <c r="D12" s="11">
        <v>516.06480799999997</v>
      </c>
      <c r="E12" s="11">
        <v>526.77329299999997</v>
      </c>
      <c r="F12" s="11">
        <v>464.17404299999998</v>
      </c>
      <c r="G12" s="11">
        <v>488.97785499999998</v>
      </c>
      <c r="H12" s="11">
        <v>535.22416499999997</v>
      </c>
      <c r="I12" s="11">
        <v>598.99998400000004</v>
      </c>
      <c r="J12" s="11">
        <v>767.42950599999995</v>
      </c>
      <c r="K12" s="11">
        <v>1160.672699</v>
      </c>
      <c r="L12" s="11">
        <v>1572.447048</v>
      </c>
      <c r="M12" s="11">
        <v>1581.6353630000001</v>
      </c>
      <c r="N12" s="11">
        <v>1459.503189</v>
      </c>
      <c r="O12" s="11">
        <v>1127.964455</v>
      </c>
      <c r="P12" s="11">
        <v>631.11519999999996</v>
      </c>
      <c r="Q12" s="11">
        <v>971.20602299999996</v>
      </c>
      <c r="R12" s="11">
        <v>1088.461902</v>
      </c>
      <c r="S12" s="11">
        <v>1070.4129170000001</v>
      </c>
      <c r="T12" s="11">
        <v>1263.506838</v>
      </c>
      <c r="U12" s="11">
        <v>972.56567700000005</v>
      </c>
      <c r="V12" s="11">
        <v>992.32597299999998</v>
      </c>
      <c r="W12" s="11">
        <v>1069.3991820000001</v>
      </c>
      <c r="X12" s="11">
        <v>1309.4458259999999</v>
      </c>
      <c r="Y12" s="11">
        <v>1396.303146</v>
      </c>
      <c r="Z12" s="11">
        <v>1433.231642</v>
      </c>
      <c r="AA12" s="11">
        <v>1297.6634979999999</v>
      </c>
      <c r="AB12" s="11">
        <v>1463.3250390000001</v>
      </c>
      <c r="AC12" s="11">
        <v>1735.633272</v>
      </c>
      <c r="AD12" s="11">
        <f t="shared" si="0"/>
        <v>28305.685636999991</v>
      </c>
    </row>
    <row r="13" spans="1:30">
      <c r="A13" s="3">
        <v>870421</v>
      </c>
      <c r="B13" s="11">
        <v>631.81221400000004</v>
      </c>
      <c r="C13" s="11">
        <v>802.49538700000005</v>
      </c>
      <c r="D13" s="11">
        <v>931.81782599999997</v>
      </c>
      <c r="E13" s="11">
        <v>740.98376099999996</v>
      </c>
      <c r="F13" s="11">
        <v>559.37853199999995</v>
      </c>
      <c r="G13" s="11">
        <v>711.31336599999997</v>
      </c>
      <c r="H13" s="11">
        <v>778.49176899999998</v>
      </c>
      <c r="I13" s="11">
        <v>879.09002899999996</v>
      </c>
      <c r="J13" s="11">
        <v>1184.586198</v>
      </c>
      <c r="K13" s="11">
        <v>1194.9991849999999</v>
      </c>
      <c r="L13" s="11">
        <v>1007.653358</v>
      </c>
      <c r="M13" s="11">
        <v>1102.6150359999999</v>
      </c>
      <c r="N13" s="11">
        <v>1360.823588</v>
      </c>
      <c r="O13" s="11">
        <v>667.51212199999998</v>
      </c>
      <c r="P13" s="11">
        <v>566.04720799999996</v>
      </c>
      <c r="Q13" s="11">
        <v>521.01394100000005</v>
      </c>
      <c r="R13" s="11">
        <v>702.69345899999996</v>
      </c>
      <c r="S13" s="11">
        <v>555.29248500000006</v>
      </c>
      <c r="T13" s="11">
        <v>588.61670000000004</v>
      </c>
      <c r="U13" s="11">
        <v>1142.6087640000001</v>
      </c>
      <c r="V13" s="11">
        <v>1092.754545</v>
      </c>
      <c r="W13" s="11">
        <v>1075.385986</v>
      </c>
      <c r="X13" s="11">
        <v>1236.8091380000001</v>
      </c>
      <c r="Y13" s="11">
        <v>1393.5732840000001</v>
      </c>
      <c r="Z13" s="11">
        <v>963.71525099999997</v>
      </c>
      <c r="AA13" s="11">
        <v>1183.1602829999999</v>
      </c>
      <c r="AB13" s="11">
        <v>1375.5942010000001</v>
      </c>
      <c r="AC13" s="11">
        <v>1661.560076</v>
      </c>
      <c r="AD13" s="11">
        <f t="shared" si="0"/>
        <v>26612.397692000002</v>
      </c>
    </row>
    <row r="14" spans="1:30">
      <c r="A14" s="3">
        <v>870322</v>
      </c>
      <c r="B14" s="11">
        <v>109.03660499999999</v>
      </c>
      <c r="C14" s="11">
        <v>133.406139</v>
      </c>
      <c r="D14" s="11">
        <v>99.697449000000006</v>
      </c>
      <c r="E14" s="11">
        <v>71.133004</v>
      </c>
      <c r="F14" s="11">
        <v>81.914986999999996</v>
      </c>
      <c r="G14" s="11">
        <v>90.481888999999995</v>
      </c>
      <c r="H14" s="11">
        <v>95.944237000000001</v>
      </c>
      <c r="I14" s="11">
        <v>103.524614</v>
      </c>
      <c r="J14" s="11">
        <v>144.42153200000001</v>
      </c>
      <c r="K14" s="11">
        <v>190.187804</v>
      </c>
      <c r="L14" s="11">
        <v>183.686656</v>
      </c>
      <c r="M14" s="11">
        <v>210.149675</v>
      </c>
      <c r="N14" s="11">
        <v>348.72995800000001</v>
      </c>
      <c r="O14" s="11">
        <v>444.20718599999998</v>
      </c>
      <c r="P14" s="11">
        <v>265.33769899999999</v>
      </c>
      <c r="Q14" s="11">
        <v>360.18224500000002</v>
      </c>
      <c r="R14" s="11">
        <v>727.62545799999998</v>
      </c>
      <c r="S14" s="11">
        <v>640.54683399999999</v>
      </c>
      <c r="T14" s="11">
        <v>776.98604999999998</v>
      </c>
      <c r="U14" s="11">
        <v>933.92584199999999</v>
      </c>
      <c r="V14" s="11">
        <v>702.91817200000003</v>
      </c>
      <c r="W14" s="11">
        <v>554.41375700000003</v>
      </c>
      <c r="X14" s="11">
        <v>1432.246842</v>
      </c>
      <c r="Y14" s="11">
        <v>2277.3009849999999</v>
      </c>
      <c r="Z14" s="11">
        <v>1634.8402840000001</v>
      </c>
      <c r="AA14" s="11">
        <v>899.60252300000002</v>
      </c>
      <c r="AB14" s="11">
        <v>1070.1231130000001</v>
      </c>
      <c r="AC14" s="11">
        <v>1270.989204</v>
      </c>
      <c r="AD14" s="11">
        <f t="shared" si="0"/>
        <v>15853.560742999998</v>
      </c>
    </row>
    <row r="15" spans="1:30">
      <c r="A15" s="3">
        <v>870332</v>
      </c>
      <c r="B15" s="11">
        <v>595.19141100000002</v>
      </c>
      <c r="C15" s="11">
        <v>396.42916000000002</v>
      </c>
      <c r="D15" s="11">
        <v>380.71686499999998</v>
      </c>
      <c r="E15" s="11">
        <v>235.126621</v>
      </c>
      <c r="F15" s="11">
        <v>136.06516199999999</v>
      </c>
      <c r="G15" s="11">
        <v>169.043184</v>
      </c>
      <c r="H15" s="11">
        <v>112.83471</v>
      </c>
      <c r="I15" s="11">
        <v>54.630015999999998</v>
      </c>
      <c r="J15" s="11">
        <v>117.948808</v>
      </c>
      <c r="K15" s="11">
        <v>173.86909199999999</v>
      </c>
      <c r="L15" s="11">
        <v>243.31033199999999</v>
      </c>
      <c r="M15" s="11">
        <v>438.28949399999999</v>
      </c>
      <c r="N15" s="11">
        <v>1236.773038</v>
      </c>
      <c r="O15" s="11">
        <v>805.58868700000005</v>
      </c>
      <c r="P15" s="11">
        <v>305.85089099999999</v>
      </c>
      <c r="Q15" s="11">
        <v>265.22082799999998</v>
      </c>
      <c r="R15" s="11">
        <v>839.39079800000002</v>
      </c>
      <c r="S15" s="11">
        <v>3262.364435</v>
      </c>
      <c r="T15" s="11">
        <v>2492.7413820000002</v>
      </c>
      <c r="U15" s="11">
        <v>3059.2588519999999</v>
      </c>
      <c r="V15" s="11">
        <v>3252.4085660000001</v>
      </c>
      <c r="W15" s="11">
        <v>3717.052361</v>
      </c>
      <c r="X15" s="11">
        <v>3040.5530090000002</v>
      </c>
      <c r="Y15" s="11">
        <v>2964.7770999999998</v>
      </c>
      <c r="Z15" s="11">
        <v>2704.548209</v>
      </c>
      <c r="AA15" s="11">
        <v>1261.202837</v>
      </c>
      <c r="AB15" s="11">
        <v>941.72258499999998</v>
      </c>
      <c r="AC15" s="11">
        <v>1173.345435</v>
      </c>
      <c r="AD15" s="11">
        <f t="shared" si="0"/>
        <v>34376.253868000007</v>
      </c>
    </row>
    <row r="16" spans="1:30">
      <c r="A16" s="3">
        <v>870423</v>
      </c>
      <c r="B16" s="11">
        <v>204.151904</v>
      </c>
      <c r="C16" s="11">
        <v>204.620091</v>
      </c>
      <c r="D16" s="11">
        <v>342.93217199999998</v>
      </c>
      <c r="E16" s="11">
        <v>261.36170600000003</v>
      </c>
      <c r="F16" s="11">
        <v>240.77257399999999</v>
      </c>
      <c r="G16" s="11">
        <v>311.72862199999997</v>
      </c>
      <c r="H16" s="11">
        <v>295.96207900000002</v>
      </c>
      <c r="I16" s="11">
        <v>305.66687100000001</v>
      </c>
      <c r="J16" s="11">
        <v>335.18115599999999</v>
      </c>
      <c r="K16" s="11">
        <v>422.962243</v>
      </c>
      <c r="L16" s="11">
        <v>646.20296599999995</v>
      </c>
      <c r="M16" s="11">
        <v>787.45176000000004</v>
      </c>
      <c r="N16" s="11">
        <v>678.14707899999996</v>
      </c>
      <c r="O16" s="11">
        <v>736.02009999999996</v>
      </c>
      <c r="P16" s="11">
        <v>504.09613100000001</v>
      </c>
      <c r="Q16" s="11">
        <v>681.86224400000003</v>
      </c>
      <c r="R16" s="11">
        <v>952.33594300000004</v>
      </c>
      <c r="S16" s="11">
        <v>1177.4184540000001</v>
      </c>
      <c r="T16" s="11">
        <v>949.76551900000004</v>
      </c>
      <c r="U16" s="11">
        <v>1016.834422</v>
      </c>
      <c r="V16" s="11">
        <v>879.656387</v>
      </c>
      <c r="W16" s="11">
        <v>697.42442900000003</v>
      </c>
      <c r="X16" s="11">
        <v>882.59658100000001</v>
      </c>
      <c r="Y16" s="11">
        <v>1119.242589</v>
      </c>
      <c r="Z16" s="11">
        <v>1109.1545189999999</v>
      </c>
      <c r="AA16" s="11">
        <v>807.856675</v>
      </c>
      <c r="AB16" s="11">
        <v>968.20742499999994</v>
      </c>
      <c r="AC16" s="11">
        <v>1092.064558</v>
      </c>
      <c r="AD16" s="11">
        <f t="shared" si="0"/>
        <v>18611.677199000005</v>
      </c>
    </row>
    <row r="17" spans="1:30">
      <c r="A17" s="3">
        <v>870390</v>
      </c>
      <c r="B17" s="11">
        <v>97.798508999999996</v>
      </c>
      <c r="C17" s="11">
        <v>99.930815999999993</v>
      </c>
      <c r="D17" s="11">
        <v>78.704758999999996</v>
      </c>
      <c r="E17" s="11">
        <v>83.782791000000003</v>
      </c>
      <c r="F17" s="11">
        <v>77.918519000000003</v>
      </c>
      <c r="G17" s="11">
        <v>76.773234000000002</v>
      </c>
      <c r="H17" s="11">
        <v>121.593735</v>
      </c>
      <c r="I17" s="11">
        <v>157.767346</v>
      </c>
      <c r="J17" s="11">
        <v>265.46051299999999</v>
      </c>
      <c r="K17" s="11">
        <v>436.64816200000001</v>
      </c>
      <c r="L17" s="11">
        <v>347.90108500000002</v>
      </c>
      <c r="M17" s="11">
        <v>411.554956</v>
      </c>
      <c r="N17" s="11">
        <v>556.95535500000005</v>
      </c>
      <c r="O17" s="11">
        <v>844.93177000000003</v>
      </c>
      <c r="P17" s="11">
        <v>540.18527400000005</v>
      </c>
      <c r="Q17" s="11">
        <v>743.54432099999997</v>
      </c>
      <c r="R17" s="11">
        <v>1114.476208</v>
      </c>
      <c r="S17" s="11">
        <v>1357.498601</v>
      </c>
      <c r="T17" s="11">
        <v>1269.484743</v>
      </c>
      <c r="U17" s="11">
        <v>2107.5955309999999</v>
      </c>
      <c r="V17" s="11">
        <v>1963.2466059999999</v>
      </c>
      <c r="W17" s="11">
        <v>2627.7962259999999</v>
      </c>
      <c r="X17" s="11">
        <v>764.66728899999998</v>
      </c>
      <c r="Y17" s="11">
        <v>470.83925099999999</v>
      </c>
      <c r="Z17" s="11">
        <v>435.85320899999999</v>
      </c>
      <c r="AA17" s="11">
        <v>471.56949800000001</v>
      </c>
      <c r="AB17" s="11">
        <v>891.00971900000002</v>
      </c>
      <c r="AC17" s="11">
        <v>1026.69201</v>
      </c>
      <c r="AD17" s="11">
        <f t="shared" si="0"/>
        <v>19442.180036000005</v>
      </c>
    </row>
    <row r="18" spans="1:30">
      <c r="A18" s="3">
        <v>870432</v>
      </c>
      <c r="B18" s="11">
        <v>96.900480999999999</v>
      </c>
      <c r="C18" s="11">
        <v>71.795455000000004</v>
      </c>
      <c r="D18" s="11">
        <v>81.434100000000001</v>
      </c>
      <c r="E18" s="11">
        <v>84.660835000000006</v>
      </c>
      <c r="F18" s="11">
        <v>63.713011999999999</v>
      </c>
      <c r="G18" s="11">
        <v>99.163723000000005</v>
      </c>
      <c r="H18" s="11">
        <v>103.68343400000001</v>
      </c>
      <c r="I18" s="11">
        <v>74.720601000000002</v>
      </c>
      <c r="J18" s="11">
        <v>112.434281</v>
      </c>
      <c r="K18" s="11">
        <v>104.104403</v>
      </c>
      <c r="L18" s="11">
        <v>111.11147099999999</v>
      </c>
      <c r="M18" s="11">
        <v>119.45721</v>
      </c>
      <c r="N18" s="11">
        <v>214.18612300000001</v>
      </c>
      <c r="O18" s="11">
        <v>252.16857300000001</v>
      </c>
      <c r="P18" s="11">
        <v>145.846858</v>
      </c>
      <c r="Q18" s="11">
        <v>243.58579700000001</v>
      </c>
      <c r="R18" s="11">
        <v>325.42340300000001</v>
      </c>
      <c r="S18" s="11">
        <v>366.990072</v>
      </c>
      <c r="T18" s="11">
        <v>526.70379200000002</v>
      </c>
      <c r="U18" s="11">
        <v>375.04088200000001</v>
      </c>
      <c r="V18" s="11">
        <v>357.555386</v>
      </c>
      <c r="W18" s="11">
        <v>416.53898600000002</v>
      </c>
      <c r="X18" s="11">
        <v>468.53117600000002</v>
      </c>
      <c r="Y18" s="11">
        <v>424.82330200000001</v>
      </c>
      <c r="Z18" s="11">
        <v>504.602665</v>
      </c>
      <c r="AA18" s="11">
        <v>460.11228499999999</v>
      </c>
      <c r="AB18" s="11">
        <v>456.15717699999999</v>
      </c>
      <c r="AC18" s="11">
        <v>491.11743100000001</v>
      </c>
      <c r="AD18" s="11">
        <f t="shared" si="0"/>
        <v>7152.5629140000001</v>
      </c>
    </row>
    <row r="19" spans="1:30">
      <c r="A19" s="3">
        <v>870210</v>
      </c>
      <c r="B19" s="11">
        <v>133.927606</v>
      </c>
      <c r="C19" s="11">
        <v>203.085442</v>
      </c>
      <c r="D19" s="11">
        <v>162.307039</v>
      </c>
      <c r="E19" s="11">
        <v>247.74589700000001</v>
      </c>
      <c r="F19" s="11">
        <v>180.493685</v>
      </c>
      <c r="G19" s="11">
        <v>158.89005800000001</v>
      </c>
      <c r="H19" s="11">
        <v>164.947168</v>
      </c>
      <c r="I19" s="11">
        <v>218.91772900000001</v>
      </c>
      <c r="J19" s="11">
        <v>228.52424500000001</v>
      </c>
      <c r="K19" s="11">
        <v>345.62026200000003</v>
      </c>
      <c r="L19" s="11">
        <v>422.35381899999999</v>
      </c>
      <c r="M19" s="11">
        <v>542.31111099999998</v>
      </c>
      <c r="N19" s="11">
        <v>576.58142999999995</v>
      </c>
      <c r="O19" s="11">
        <v>783.68468800000005</v>
      </c>
      <c r="P19" s="11">
        <v>541.42522599999995</v>
      </c>
      <c r="Q19" s="11">
        <v>627.52838899999995</v>
      </c>
      <c r="R19" s="11">
        <v>498.05312099999998</v>
      </c>
      <c r="S19" s="11">
        <v>535.82746099999997</v>
      </c>
      <c r="T19" s="11">
        <v>512.95306200000005</v>
      </c>
      <c r="U19" s="11">
        <v>568.02601200000004</v>
      </c>
      <c r="V19" s="11">
        <v>421.06218799999999</v>
      </c>
      <c r="W19" s="11">
        <v>573.06820900000002</v>
      </c>
      <c r="X19" s="11">
        <v>653.55871200000001</v>
      </c>
      <c r="Y19" s="11">
        <v>725.17453699999999</v>
      </c>
      <c r="Z19" s="11">
        <v>563.58796500000005</v>
      </c>
      <c r="AA19" s="11">
        <v>498.25036599999999</v>
      </c>
      <c r="AB19" s="11">
        <v>345.79477100000003</v>
      </c>
      <c r="AC19" s="11">
        <v>333.13176299999998</v>
      </c>
      <c r="AD19" s="11">
        <f t="shared" si="0"/>
        <v>11766.831961000004</v>
      </c>
    </row>
    <row r="20" spans="1:30">
      <c r="A20" s="3">
        <v>870290</v>
      </c>
      <c r="B20" s="11">
        <v>65.865879000000007</v>
      </c>
      <c r="C20" s="11">
        <v>61.635396</v>
      </c>
      <c r="D20" s="11">
        <v>64.031125000000003</v>
      </c>
      <c r="E20" s="11">
        <v>82.901450999999994</v>
      </c>
      <c r="F20" s="11">
        <v>79.135701999999995</v>
      </c>
      <c r="G20" s="11">
        <v>113.626346</v>
      </c>
      <c r="H20" s="11">
        <v>100.410387</v>
      </c>
      <c r="I20" s="11">
        <v>104.580934</v>
      </c>
      <c r="J20" s="11">
        <v>126.050665</v>
      </c>
      <c r="K20" s="11">
        <v>181.33256900000001</v>
      </c>
      <c r="L20" s="11">
        <v>165.602205</v>
      </c>
      <c r="M20" s="11">
        <v>103.68732199999999</v>
      </c>
      <c r="N20" s="11">
        <v>185.24066099999999</v>
      </c>
      <c r="O20" s="11">
        <v>190.41618500000001</v>
      </c>
      <c r="P20" s="11">
        <v>86.841562999999994</v>
      </c>
      <c r="Q20" s="11">
        <v>77.632699000000002</v>
      </c>
      <c r="R20" s="11">
        <v>110.323842</v>
      </c>
      <c r="S20" s="11">
        <v>164.71605400000001</v>
      </c>
      <c r="T20" s="11">
        <v>113.612145</v>
      </c>
      <c r="U20" s="11">
        <v>143.754715</v>
      </c>
      <c r="V20" s="11">
        <v>134.85431700000001</v>
      </c>
      <c r="W20" s="11">
        <v>154.13140300000001</v>
      </c>
      <c r="X20" s="11">
        <v>176.51738700000001</v>
      </c>
      <c r="Y20" s="11">
        <v>259.91627</v>
      </c>
      <c r="Z20" s="11">
        <v>251.80526399999999</v>
      </c>
      <c r="AA20" s="11">
        <v>188.49946800000001</v>
      </c>
      <c r="AB20" s="11">
        <v>121.517529</v>
      </c>
      <c r="AC20" s="11">
        <v>167.71007399999999</v>
      </c>
      <c r="AD20" s="11">
        <f t="shared" si="0"/>
        <v>3776.349557</v>
      </c>
    </row>
    <row r="21" spans="1:30">
      <c r="A21" s="3">
        <v>870490</v>
      </c>
      <c r="B21" s="11">
        <v>59.501392000000003</v>
      </c>
      <c r="C21" s="11">
        <v>59.976078999999999</v>
      </c>
      <c r="D21" s="11">
        <v>60.613261999999999</v>
      </c>
      <c r="E21" s="11">
        <v>88.517859000000001</v>
      </c>
      <c r="F21" s="11">
        <v>69.237446000000006</v>
      </c>
      <c r="G21" s="11">
        <v>57.014446999999997</v>
      </c>
      <c r="H21" s="11">
        <v>69.050724000000002</v>
      </c>
      <c r="I21" s="11">
        <v>42.336112999999997</v>
      </c>
      <c r="J21" s="11">
        <v>84.713065</v>
      </c>
      <c r="K21" s="11">
        <v>146.48609300000001</v>
      </c>
      <c r="L21" s="11">
        <v>215.43124</v>
      </c>
      <c r="M21" s="11">
        <v>239.84987100000001</v>
      </c>
      <c r="N21" s="11">
        <v>312.26362599999999</v>
      </c>
      <c r="O21" s="11">
        <v>356.586207</v>
      </c>
      <c r="P21" s="11">
        <v>277.13216999999997</v>
      </c>
      <c r="Q21" s="11">
        <v>221.632777</v>
      </c>
      <c r="R21" s="11">
        <v>252.276375</v>
      </c>
      <c r="S21" s="11">
        <v>140.543914</v>
      </c>
      <c r="T21" s="11">
        <v>112.550792</v>
      </c>
      <c r="U21" s="11">
        <v>85.056297000000001</v>
      </c>
      <c r="V21" s="11">
        <v>78.074928</v>
      </c>
      <c r="W21" s="11">
        <v>90.820573999999993</v>
      </c>
      <c r="X21" s="11">
        <v>288.60291999999998</v>
      </c>
      <c r="Y21" s="11">
        <v>374.967803</v>
      </c>
      <c r="Z21" s="11">
        <v>185.56282100000001</v>
      </c>
      <c r="AA21" s="11">
        <v>99.404003000000003</v>
      </c>
      <c r="AB21" s="11">
        <v>168.15778800000001</v>
      </c>
      <c r="AC21" s="11">
        <v>109.366043</v>
      </c>
      <c r="AD21" s="11">
        <f t="shared" si="0"/>
        <v>4345.7266289999998</v>
      </c>
    </row>
    <row r="22" spans="1:30">
      <c r="A22" s="3">
        <v>870331</v>
      </c>
      <c r="B22" s="11">
        <v>12.991379</v>
      </c>
      <c r="C22" s="11">
        <v>11.484870000000001</v>
      </c>
      <c r="D22" s="11">
        <v>17.78294</v>
      </c>
      <c r="E22" s="11">
        <v>8.1751079999999998</v>
      </c>
      <c r="F22" s="11">
        <v>5.5000030000000004</v>
      </c>
      <c r="G22" s="11">
        <v>3.6441659999999998</v>
      </c>
      <c r="H22" s="11">
        <v>1.988175</v>
      </c>
      <c r="I22" s="11">
        <v>7.0662279999999997</v>
      </c>
      <c r="J22" s="11">
        <v>2.56616</v>
      </c>
      <c r="K22" s="11">
        <v>5.8596680000000001</v>
      </c>
      <c r="L22" s="11">
        <v>7.1363989999999999</v>
      </c>
      <c r="M22" s="11">
        <v>2.9392830000000001</v>
      </c>
      <c r="N22" s="11">
        <v>8.0823029999999996</v>
      </c>
      <c r="O22" s="11">
        <v>13.869494</v>
      </c>
      <c r="P22" s="11">
        <v>7.7245309999999998</v>
      </c>
      <c r="Q22" s="11">
        <v>10.917711000000001</v>
      </c>
      <c r="R22" s="11">
        <v>13.051282</v>
      </c>
      <c r="S22" s="11">
        <v>9.8499719999999993</v>
      </c>
      <c r="T22" s="11">
        <v>11.980176999999999</v>
      </c>
      <c r="U22" s="11">
        <v>8.851483</v>
      </c>
      <c r="V22" s="11">
        <v>10.689005999999999</v>
      </c>
      <c r="W22" s="11">
        <v>6.9558400000000002</v>
      </c>
      <c r="X22" s="11">
        <v>9.8487720000000003</v>
      </c>
      <c r="Y22" s="11">
        <v>14.811045</v>
      </c>
      <c r="Z22" s="11">
        <v>13.273628</v>
      </c>
      <c r="AA22" s="11">
        <v>13.056862000000001</v>
      </c>
      <c r="AB22" s="11">
        <v>17.208262999999999</v>
      </c>
      <c r="AC22" s="11">
        <v>52.389561</v>
      </c>
      <c r="AD22" s="11">
        <f t="shared" si="0"/>
        <v>309.69430900000003</v>
      </c>
    </row>
    <row r="23" spans="1:30">
      <c r="A23" s="3">
        <v>870600</v>
      </c>
      <c r="B23" s="11">
        <v>250.59849500000001</v>
      </c>
      <c r="C23" s="11">
        <v>337.27237100000002</v>
      </c>
      <c r="D23" s="11">
        <v>336.29521</v>
      </c>
      <c r="E23" s="11">
        <v>355.492659</v>
      </c>
      <c r="F23" s="11">
        <v>393.39271500000001</v>
      </c>
      <c r="G23" s="11">
        <v>406.511436</v>
      </c>
      <c r="H23" s="11">
        <v>434.78042599999998</v>
      </c>
      <c r="I23" s="11">
        <v>294.79300799999999</v>
      </c>
      <c r="J23" s="11">
        <v>452.53382199999999</v>
      </c>
      <c r="K23" s="11">
        <v>276.023144</v>
      </c>
      <c r="L23" s="11">
        <v>179.93762000000001</v>
      </c>
      <c r="M23" s="11">
        <v>131.41072199999999</v>
      </c>
      <c r="N23" s="11">
        <v>120.15441</v>
      </c>
      <c r="O23" s="11">
        <v>183.57469399999999</v>
      </c>
      <c r="P23" s="11">
        <v>95.187291000000002</v>
      </c>
      <c r="Q23" s="11">
        <v>147.77222399999999</v>
      </c>
      <c r="R23" s="11">
        <v>206.05613299999999</v>
      </c>
      <c r="S23" s="11">
        <v>167.43540300000001</v>
      </c>
      <c r="T23" s="11">
        <v>144.19213500000001</v>
      </c>
      <c r="U23" s="11">
        <v>104.311646</v>
      </c>
      <c r="V23" s="11">
        <v>81.036872000000002</v>
      </c>
      <c r="W23" s="11">
        <v>43.239066000000001</v>
      </c>
      <c r="X23" s="11">
        <v>52.959811000000002</v>
      </c>
      <c r="Y23" s="11">
        <v>57.719016000000003</v>
      </c>
      <c r="Z23" s="11">
        <v>65.978329000000002</v>
      </c>
      <c r="AA23" s="11">
        <v>34.139552999999999</v>
      </c>
      <c r="AB23" s="11">
        <v>26.890294000000001</v>
      </c>
      <c r="AC23" s="11">
        <v>23.548441</v>
      </c>
      <c r="AD23" s="11">
        <f t="shared" si="0"/>
        <v>5403.236946</v>
      </c>
    </row>
    <row r="24" spans="1:30">
      <c r="A24" s="3">
        <v>870120</v>
      </c>
      <c r="B24" s="11">
        <v>1231.021825</v>
      </c>
      <c r="C24" s="11">
        <v>1022.037725</v>
      </c>
      <c r="D24" s="11">
        <v>1335.5856269999999</v>
      </c>
      <c r="E24" s="11">
        <v>1418.9404199999999</v>
      </c>
      <c r="F24" s="11">
        <v>1647.286206</v>
      </c>
      <c r="G24" s="11">
        <v>1299.697917</v>
      </c>
      <c r="H24" s="11">
        <v>726.00372300000004</v>
      </c>
      <c r="I24" s="11">
        <v>987.44108400000005</v>
      </c>
      <c r="J24" s="11">
        <v>1340.7146029999999</v>
      </c>
      <c r="K24" s="11">
        <v>1635.184917</v>
      </c>
      <c r="L24" s="11">
        <v>1915.696592</v>
      </c>
      <c r="M24" s="11">
        <v>2216.823617</v>
      </c>
      <c r="N24" s="11">
        <v>1889.241102</v>
      </c>
      <c r="O24" s="11">
        <v>1938.6944229999999</v>
      </c>
      <c r="P24" s="11">
        <v>1027.139527</v>
      </c>
      <c r="Q24" s="11">
        <v>1758.641914</v>
      </c>
      <c r="R24" s="11">
        <v>2777.9133780000002</v>
      </c>
      <c r="S24" s="11">
        <v>3325.6878790000001</v>
      </c>
      <c r="T24" s="11">
        <v>2760.7707970000001</v>
      </c>
      <c r="U24" s="11">
        <v>2800.7494900000002</v>
      </c>
      <c r="V24" s="11">
        <v>2428.0892650000001</v>
      </c>
      <c r="W24" s="11">
        <v>1632.0237440000001</v>
      </c>
      <c r="X24" s="11">
        <v>1895.4556279999999</v>
      </c>
      <c r="Y24" s="11">
        <v>2643.5865370000001</v>
      </c>
      <c r="Z24" s="11">
        <v>2989.4635629999998</v>
      </c>
      <c r="AA24" s="11">
        <v>1530.3594900000001</v>
      </c>
      <c r="AB24" s="11">
        <v>2072.5890060000002</v>
      </c>
      <c r="AC24" s="11">
        <v>0</v>
      </c>
      <c r="AD24" s="11">
        <f t="shared" si="0"/>
        <v>50246.839999000011</v>
      </c>
    </row>
    <row r="25" spans="1:30">
      <c r="A25" s="3" t="s">
        <v>29</v>
      </c>
      <c r="B25" s="11">
        <f>SUM(B8:B24)</f>
        <v>22522.032013</v>
      </c>
      <c r="C25" s="11">
        <f t="shared" ref="C25:AC25" si="1">SUM(C8:C24)</f>
        <v>23839.830265999997</v>
      </c>
      <c r="D25" s="11">
        <f t="shared" si="1"/>
        <v>25372.130073999997</v>
      </c>
      <c r="E25" s="11">
        <f t="shared" si="1"/>
        <v>24165.019552999995</v>
      </c>
      <c r="F25" s="11">
        <f t="shared" si="1"/>
        <v>23585.457167</v>
      </c>
      <c r="G25" s="11">
        <f t="shared" si="1"/>
        <v>24447.790385999997</v>
      </c>
      <c r="H25" s="11">
        <f t="shared" si="1"/>
        <v>23933.018519999998</v>
      </c>
      <c r="I25" s="11">
        <f t="shared" si="1"/>
        <v>27519.647039000003</v>
      </c>
      <c r="J25" s="11">
        <f t="shared" si="1"/>
        <v>30573.781894</v>
      </c>
      <c r="K25" s="11">
        <f t="shared" si="1"/>
        <v>34407.625226000004</v>
      </c>
      <c r="L25" s="11">
        <f t="shared" si="1"/>
        <v>41140.171335000006</v>
      </c>
      <c r="M25" s="11">
        <f t="shared" si="1"/>
        <v>45809.414968000005</v>
      </c>
      <c r="N25" s="11">
        <f t="shared" si="1"/>
        <v>56759.138295000004</v>
      </c>
      <c r="O25" s="11">
        <f t="shared" si="1"/>
        <v>60367.856117000018</v>
      </c>
      <c r="P25" s="11">
        <f t="shared" si="1"/>
        <v>36290.692347000004</v>
      </c>
      <c r="Q25" s="11">
        <f t="shared" si="1"/>
        <v>50614.507341000011</v>
      </c>
      <c r="R25" s="11">
        <f t="shared" si="1"/>
        <v>61049.213474000004</v>
      </c>
      <c r="S25" s="11">
        <f t="shared" si="1"/>
        <v>67981.178664000006</v>
      </c>
      <c r="T25" s="11">
        <f t="shared" si="1"/>
        <v>71553.205799000003</v>
      </c>
      <c r="U25" s="11">
        <f t="shared" si="1"/>
        <v>75358.216487000012</v>
      </c>
      <c r="V25" s="11">
        <f t="shared" si="1"/>
        <v>68088.632513999997</v>
      </c>
      <c r="W25" s="11">
        <f t="shared" si="1"/>
        <v>67197.295284000007</v>
      </c>
      <c r="X25" s="11">
        <f t="shared" si="1"/>
        <v>64478.567311999992</v>
      </c>
      <c r="Y25" s="11">
        <f t="shared" si="1"/>
        <v>62735.701505000005</v>
      </c>
      <c r="Z25" s="11">
        <f t="shared" si="1"/>
        <v>65473.000830000004</v>
      </c>
      <c r="AA25" s="11">
        <f t="shared" si="1"/>
        <v>49027.281473000003</v>
      </c>
      <c r="AB25" s="11">
        <f t="shared" si="1"/>
        <v>58002.326135000003</v>
      </c>
      <c r="AC25" s="11">
        <f t="shared" si="1"/>
        <v>59002.040348000002</v>
      </c>
      <c r="AD25" s="11">
        <f t="shared" si="0"/>
        <v>1321294.7723659999</v>
      </c>
    </row>
    <row r="26" spans="1:30">
      <c r="A26" s="3" t="s">
        <v>30</v>
      </c>
      <c r="B26" s="11">
        <f>B27-B25</f>
        <v>53385.535385999989</v>
      </c>
      <c r="C26" s="11">
        <f t="shared" ref="C26:AC26" si="2">C27-C25</f>
        <v>55101.405369000007</v>
      </c>
      <c r="D26" s="11">
        <f t="shared" si="2"/>
        <v>64043.331069999986</v>
      </c>
      <c r="E26" s="11">
        <f t="shared" si="2"/>
        <v>64999.243883000017</v>
      </c>
      <c r="F26" s="11">
        <f t="shared" si="2"/>
        <v>69605.513963000019</v>
      </c>
      <c r="G26" s="11">
        <f t="shared" si="2"/>
        <v>75242.563209999993</v>
      </c>
      <c r="H26" s="11">
        <f t="shared" si="2"/>
        <v>68608.224921000001</v>
      </c>
      <c r="I26" s="11">
        <f t="shared" si="2"/>
        <v>67183.700571000008</v>
      </c>
      <c r="J26" s="11">
        <f t="shared" si="2"/>
        <v>65264.258504999976</v>
      </c>
      <c r="K26" s="11">
        <f t="shared" si="2"/>
        <v>71746.239149999994</v>
      </c>
      <c r="L26" s="11">
        <f t="shared" si="2"/>
        <v>75559.19990500003</v>
      </c>
      <c r="M26" s="11">
        <f t="shared" si="2"/>
        <v>81764.375062000006</v>
      </c>
      <c r="N26" s="11">
        <f t="shared" si="2"/>
        <v>85140.283752999996</v>
      </c>
      <c r="O26" s="11">
        <f t="shared" si="2"/>
        <v>82064.465379000001</v>
      </c>
      <c r="P26" s="11">
        <f t="shared" si="2"/>
        <v>63213.766008999999</v>
      </c>
      <c r="Q26" s="11">
        <f t="shared" si="2"/>
        <v>83602.855882000003</v>
      </c>
      <c r="R26" s="11">
        <f t="shared" si="2"/>
        <v>96212.260103000022</v>
      </c>
      <c r="S26" s="11">
        <f t="shared" si="2"/>
        <v>105666.66041899996</v>
      </c>
      <c r="T26" s="11">
        <f t="shared" si="2"/>
        <v>111348.94295699998</v>
      </c>
      <c r="U26" s="11">
        <f t="shared" si="2"/>
        <v>117550.90561899995</v>
      </c>
      <c r="V26" s="11">
        <f t="shared" si="2"/>
        <v>116264.21836900001</v>
      </c>
      <c r="W26" s="11">
        <f t="shared" si="2"/>
        <v>114274.41431199996</v>
      </c>
      <c r="X26" s="11">
        <f t="shared" si="2"/>
        <v>121963.06344799997</v>
      </c>
      <c r="Y26" s="11">
        <f t="shared" si="2"/>
        <v>124257.56843000004</v>
      </c>
      <c r="Z26" s="11">
        <f t="shared" si="2"/>
        <v>119708.90684800004</v>
      </c>
      <c r="AA26" s="11">
        <f t="shared" si="2"/>
        <v>97562.641435999947</v>
      </c>
      <c r="AB26" s="11">
        <f t="shared" si="2"/>
        <v>107488.07471699998</v>
      </c>
      <c r="AC26" s="11">
        <f t="shared" si="2"/>
        <v>104430.88769999999</v>
      </c>
      <c r="AD26" s="11">
        <f t="shared" si="0"/>
        <v>2463253.5063759997</v>
      </c>
    </row>
    <row r="27" spans="1:30">
      <c r="A27" s="3" t="s">
        <v>194</v>
      </c>
      <c r="B27" s="11">
        <v>75907.567398999992</v>
      </c>
      <c r="C27" s="11">
        <v>78941.235635000005</v>
      </c>
      <c r="D27" s="11">
        <v>89415.461143999986</v>
      </c>
      <c r="E27" s="11">
        <v>89164.263436000008</v>
      </c>
      <c r="F27" s="11">
        <v>93190.97113000002</v>
      </c>
      <c r="G27" s="11">
        <v>99690.353595999986</v>
      </c>
      <c r="H27" s="11">
        <v>92541.243440999999</v>
      </c>
      <c r="I27" s="11">
        <v>94703.347610000012</v>
      </c>
      <c r="J27" s="11">
        <v>95838.040398999976</v>
      </c>
      <c r="K27" s="11">
        <v>106153.864376</v>
      </c>
      <c r="L27" s="11">
        <v>116699.37124000004</v>
      </c>
      <c r="M27" s="11">
        <v>127573.79003</v>
      </c>
      <c r="N27" s="11">
        <v>141899.42204800001</v>
      </c>
      <c r="O27" s="11">
        <v>142432.32149600002</v>
      </c>
      <c r="P27" s="11">
        <v>99504.458356000003</v>
      </c>
      <c r="Q27" s="11">
        <v>134217.36322300002</v>
      </c>
      <c r="R27" s="11">
        <v>157261.47357700003</v>
      </c>
      <c r="S27" s="11">
        <v>173647.83908299997</v>
      </c>
      <c r="T27" s="11">
        <v>182902.14875599998</v>
      </c>
      <c r="U27" s="11">
        <v>192909.12210599997</v>
      </c>
      <c r="V27" s="11">
        <v>184352.85088300001</v>
      </c>
      <c r="W27" s="11">
        <v>181471.70959599997</v>
      </c>
      <c r="X27" s="11">
        <v>186441.63075999997</v>
      </c>
      <c r="Y27" s="11">
        <v>186993.26993500005</v>
      </c>
      <c r="Z27" s="11">
        <v>185181.90767800005</v>
      </c>
      <c r="AA27" s="11">
        <v>146589.92290899996</v>
      </c>
      <c r="AB27" s="11">
        <v>165490.40085199999</v>
      </c>
      <c r="AC27" s="11">
        <v>163432.928048</v>
      </c>
      <c r="AD27" s="11">
        <f t="shared" si="0"/>
        <v>3784548.2787420005</v>
      </c>
    </row>
    <row r="28" spans="1:30">
      <c r="A28" s="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11"/>
    </row>
    <row r="29" spans="1:30">
      <c r="A29" s="3"/>
      <c r="B29" s="98" t="s">
        <v>25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:30">
      <c r="A30" s="3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</row>
    <row r="31" spans="1:30">
      <c r="A31" s="3">
        <v>870323</v>
      </c>
      <c r="B31" s="45">
        <f t="shared" ref="B31:Q50" si="3">B8/B$27*100</f>
        <v>12.848930138589173</v>
      </c>
      <c r="C31" s="45">
        <f t="shared" si="3"/>
        <v>12.422306994713663</v>
      </c>
      <c r="D31" s="45">
        <f t="shared" si="3"/>
        <v>9.5012782770511688</v>
      </c>
      <c r="E31" s="45">
        <f t="shared" si="3"/>
        <v>8.6686996181468672</v>
      </c>
      <c r="F31" s="45">
        <f t="shared" si="3"/>
        <v>7.5133498407615518</v>
      </c>
      <c r="G31" s="45">
        <f t="shared" si="3"/>
        <v>7.2144758069035282</v>
      </c>
      <c r="H31" s="45">
        <f t="shared" si="3"/>
        <v>9.038072445322678</v>
      </c>
      <c r="I31" s="45">
        <f t="shared" si="3"/>
        <v>9.1305777348117125</v>
      </c>
      <c r="J31" s="45">
        <f t="shared" si="3"/>
        <v>10.265340874084332</v>
      </c>
      <c r="K31" s="45">
        <f t="shared" si="3"/>
        <v>12.484578397502313</v>
      </c>
      <c r="L31" s="45">
        <f t="shared" si="3"/>
        <v>14.052762404583454</v>
      </c>
      <c r="M31" s="45">
        <f t="shared" si="3"/>
        <v>14.517428342173396</v>
      </c>
      <c r="N31" s="45">
        <f t="shared" si="3"/>
        <v>14.985973695373286</v>
      </c>
      <c r="O31" s="45">
        <f t="shared" si="3"/>
        <v>15.51418609618082</v>
      </c>
      <c r="P31" s="45">
        <f t="shared" si="3"/>
        <v>12.517534155542636</v>
      </c>
      <c r="Q31" s="45">
        <f t="shared" si="3"/>
        <v>13.576064710588431</v>
      </c>
      <c r="R31" s="45">
        <f t="shared" ref="C31:AD40" si="4">R8/R$27*100</f>
        <v>14.922670821540752</v>
      </c>
      <c r="S31" s="45">
        <f t="shared" si="4"/>
        <v>11.896391599855152</v>
      </c>
      <c r="T31" s="45">
        <f t="shared" si="4"/>
        <v>12.476023023349768</v>
      </c>
      <c r="U31" s="45">
        <f t="shared" si="4"/>
        <v>13.172768087160167</v>
      </c>
      <c r="V31" s="45">
        <f t="shared" si="4"/>
        <v>11.782690494320454</v>
      </c>
      <c r="W31" s="45">
        <f t="shared" si="4"/>
        <v>12.077085303153549</v>
      </c>
      <c r="X31" s="45">
        <f t="shared" si="4"/>
        <v>10.043226648292809</v>
      </c>
      <c r="Y31" s="45">
        <f t="shared" si="4"/>
        <v>9.2999677475264093</v>
      </c>
      <c r="Z31" s="45">
        <f t="shared" si="4"/>
        <v>11.090671364457458</v>
      </c>
      <c r="AA31" s="45">
        <f t="shared" si="4"/>
        <v>11.607408262683068</v>
      </c>
      <c r="AB31" s="45">
        <f t="shared" si="4"/>
        <v>12.439877455134706</v>
      </c>
      <c r="AC31" s="45">
        <f t="shared" si="4"/>
        <v>12.258791109779162</v>
      </c>
      <c r="AD31" s="45">
        <f t="shared" si="4"/>
        <v>11.872579632868552</v>
      </c>
    </row>
    <row r="32" spans="1:30">
      <c r="A32" s="3">
        <v>870324</v>
      </c>
      <c r="B32" s="45">
        <f t="shared" si="3"/>
        <v>7.9108343328087072</v>
      </c>
      <c r="C32" s="45">
        <f t="shared" si="4"/>
        <v>8.0994464129786099</v>
      </c>
      <c r="D32" s="45">
        <f t="shared" si="4"/>
        <v>8.5131968315199948</v>
      </c>
      <c r="E32" s="45">
        <f t="shared" si="4"/>
        <v>8.8931187097077249</v>
      </c>
      <c r="F32" s="45">
        <f t="shared" si="4"/>
        <v>9.6438591571955836</v>
      </c>
      <c r="G32" s="45">
        <f t="shared" si="4"/>
        <v>8.9665658968619244</v>
      </c>
      <c r="H32" s="45">
        <f t="shared" si="4"/>
        <v>8.7484577599841646</v>
      </c>
      <c r="I32" s="45">
        <f t="shared" si="4"/>
        <v>10.9669728263157</v>
      </c>
      <c r="J32" s="45">
        <f t="shared" si="4"/>
        <v>10.592519839445639</v>
      </c>
      <c r="K32" s="45">
        <f t="shared" si="4"/>
        <v>9.3435423790774887</v>
      </c>
      <c r="L32" s="45">
        <f t="shared" si="4"/>
        <v>10.437864703614487</v>
      </c>
      <c r="M32" s="45">
        <f t="shared" si="4"/>
        <v>10.35116078145413</v>
      </c>
      <c r="N32" s="45">
        <f t="shared" si="4"/>
        <v>11.518870344990511</v>
      </c>
      <c r="O32" s="45">
        <f t="shared" si="4"/>
        <v>12.604253514539653</v>
      </c>
      <c r="P32" s="45">
        <f t="shared" si="4"/>
        <v>10.090388727184681</v>
      </c>
      <c r="Q32" s="45">
        <f t="shared" si="4"/>
        <v>11.566890577492446</v>
      </c>
      <c r="R32" s="45">
        <f t="shared" si="4"/>
        <v>11.308354486003571</v>
      </c>
      <c r="S32" s="45">
        <f t="shared" si="4"/>
        <v>12.115411187434479</v>
      </c>
      <c r="T32" s="45">
        <f t="shared" si="4"/>
        <v>12.445220203162478</v>
      </c>
      <c r="U32" s="45">
        <f t="shared" si="4"/>
        <v>11.621110889033865</v>
      </c>
      <c r="V32" s="45">
        <f t="shared" si="4"/>
        <v>11.200571687987981</v>
      </c>
      <c r="W32" s="45">
        <f t="shared" si="4"/>
        <v>10.244597830366056</v>
      </c>
      <c r="X32" s="45">
        <f t="shared" si="4"/>
        <v>10.109431599138198</v>
      </c>
      <c r="Y32" s="45">
        <f t="shared" si="4"/>
        <v>9.5283780294303853</v>
      </c>
      <c r="Z32" s="45">
        <f t="shared" si="4"/>
        <v>8.190463362853615</v>
      </c>
      <c r="AA32" s="45">
        <f t="shared" si="4"/>
        <v>7.0774511365562853</v>
      </c>
      <c r="AB32" s="45">
        <f t="shared" si="4"/>
        <v>8.0954780718558457</v>
      </c>
      <c r="AC32" s="45">
        <f t="shared" si="4"/>
        <v>9.2146143325395133</v>
      </c>
      <c r="AD32" s="45">
        <f t="shared" si="4"/>
        <v>10.135281149894638</v>
      </c>
    </row>
    <row r="33" spans="1:30">
      <c r="A33" s="3">
        <v>870431</v>
      </c>
      <c r="B33" s="45">
        <f t="shared" si="3"/>
        <v>3.4740968988485084</v>
      </c>
      <c r="C33" s="45">
        <f t="shared" si="4"/>
        <v>4.6990155058522349</v>
      </c>
      <c r="D33" s="45">
        <f t="shared" si="4"/>
        <v>5.277581658277513</v>
      </c>
      <c r="E33" s="45">
        <f t="shared" si="4"/>
        <v>4.6670427261331069</v>
      </c>
      <c r="F33" s="45">
        <f t="shared" si="4"/>
        <v>3.7451441482794641</v>
      </c>
      <c r="G33" s="45">
        <f t="shared" si="4"/>
        <v>4.1998210137434935</v>
      </c>
      <c r="H33" s="45">
        <f t="shared" si="4"/>
        <v>3.3686506622179806</v>
      </c>
      <c r="I33" s="45">
        <f t="shared" si="4"/>
        <v>3.8014020790748262</v>
      </c>
      <c r="J33" s="45">
        <f t="shared" si="4"/>
        <v>4.2637824490019929</v>
      </c>
      <c r="K33" s="45">
        <f t="shared" si="4"/>
        <v>4.3230137621231277</v>
      </c>
      <c r="L33" s="45">
        <f t="shared" si="4"/>
        <v>4.1553530455850964</v>
      </c>
      <c r="M33" s="45">
        <f t="shared" si="4"/>
        <v>4.3168347688854816</v>
      </c>
      <c r="N33" s="45">
        <f t="shared" si="4"/>
        <v>4.9316548094415813</v>
      </c>
      <c r="O33" s="45">
        <f t="shared" si="4"/>
        <v>4.1374399266289403</v>
      </c>
      <c r="P33" s="45">
        <f t="shared" si="4"/>
        <v>5.3892153825051672</v>
      </c>
      <c r="Q33" s="45">
        <f t="shared" si="4"/>
        <v>5.598759438087578</v>
      </c>
      <c r="R33" s="45">
        <f t="shared" si="4"/>
        <v>4.6942856473905534</v>
      </c>
      <c r="S33" s="45">
        <f t="shared" si="4"/>
        <v>4.4803377445320942</v>
      </c>
      <c r="T33" s="45">
        <f t="shared" si="4"/>
        <v>4.9332762946580777</v>
      </c>
      <c r="U33" s="45">
        <f t="shared" si="4"/>
        <v>4.2583619184613459</v>
      </c>
      <c r="V33" s="45">
        <f t="shared" si="4"/>
        <v>4.1443942978939559</v>
      </c>
      <c r="W33" s="45">
        <f t="shared" si="4"/>
        <v>4.8090687178892173</v>
      </c>
      <c r="X33" s="45">
        <f t="shared" si="4"/>
        <v>5.3620155671502561</v>
      </c>
      <c r="Y33" s="45">
        <f t="shared" si="4"/>
        <v>4.8738936172237795</v>
      </c>
      <c r="Z33" s="45">
        <f t="shared" si="4"/>
        <v>6.2746819317816254</v>
      </c>
      <c r="AA33" s="45">
        <f t="shared" si="4"/>
        <v>6.0502223959185137</v>
      </c>
      <c r="AB33" s="45">
        <f t="shared" si="4"/>
        <v>6.151450262728015</v>
      </c>
      <c r="AC33" s="45">
        <f t="shared" si="4"/>
        <v>6.5822403878369755</v>
      </c>
      <c r="AD33" s="45">
        <f t="shared" si="4"/>
        <v>4.8546285428038249</v>
      </c>
    </row>
    <row r="34" spans="1:30">
      <c r="A34" s="3">
        <v>870333</v>
      </c>
      <c r="B34" s="45">
        <f t="shared" si="3"/>
        <v>0.24732912202700005</v>
      </c>
      <c r="C34" s="45">
        <f t="shared" si="4"/>
        <v>0.20902860548440666</v>
      </c>
      <c r="D34" s="45">
        <f t="shared" si="4"/>
        <v>0.15371717848510258</v>
      </c>
      <c r="E34" s="45">
        <f t="shared" si="4"/>
        <v>0.15614318296918545</v>
      </c>
      <c r="F34" s="45">
        <f t="shared" si="4"/>
        <v>0.11521362391451234</v>
      </c>
      <c r="G34" s="45">
        <f t="shared" si="4"/>
        <v>0.14361473185279641</v>
      </c>
      <c r="H34" s="45">
        <f t="shared" si="4"/>
        <v>0.88051157592182316</v>
      </c>
      <c r="I34" s="45">
        <f t="shared" si="4"/>
        <v>1.1161213565046013</v>
      </c>
      <c r="J34" s="45">
        <f t="shared" si="4"/>
        <v>1.3931073834998107</v>
      </c>
      <c r="K34" s="45">
        <f t="shared" si="4"/>
        <v>0.35159821660188528</v>
      </c>
      <c r="L34" s="45">
        <f t="shared" si="4"/>
        <v>0.59299532777842567</v>
      </c>
      <c r="M34" s="45">
        <f t="shared" si="4"/>
        <v>0.53952159909817166</v>
      </c>
      <c r="N34" s="45">
        <f t="shared" si="4"/>
        <v>2.2581108553889009</v>
      </c>
      <c r="O34" s="45">
        <f t="shared" si="4"/>
        <v>4.2685813340272922</v>
      </c>
      <c r="P34" s="45">
        <f t="shared" si="4"/>
        <v>3.45548536096591</v>
      </c>
      <c r="Q34" s="45">
        <f t="shared" si="4"/>
        <v>2.0288338614398946</v>
      </c>
      <c r="R34" s="45">
        <f t="shared" si="4"/>
        <v>1.7852639887832071</v>
      </c>
      <c r="S34" s="45">
        <f t="shared" si="4"/>
        <v>3.3001319632091084</v>
      </c>
      <c r="T34" s="45">
        <f t="shared" si="4"/>
        <v>2.9659487320933096</v>
      </c>
      <c r="U34" s="45">
        <f t="shared" si="4"/>
        <v>3.107791869326813</v>
      </c>
      <c r="V34" s="45">
        <f t="shared" si="4"/>
        <v>3.0828664578704852</v>
      </c>
      <c r="W34" s="45">
        <f t="shared" si="4"/>
        <v>2.9229935188294061</v>
      </c>
      <c r="X34" s="45">
        <f t="shared" si="4"/>
        <v>2.5191800022635675</v>
      </c>
      <c r="Y34" s="45">
        <f t="shared" si="4"/>
        <v>2.2947746464306458</v>
      </c>
      <c r="Z34" s="45">
        <f t="shared" si="4"/>
        <v>2.8580733049812808</v>
      </c>
      <c r="AA34" s="45">
        <f t="shared" si="4"/>
        <v>2.7445725580315381</v>
      </c>
      <c r="AB34" s="45">
        <f t="shared" si="4"/>
        <v>2.368673547721742</v>
      </c>
      <c r="AC34" s="45">
        <f t="shared" si="4"/>
        <v>2.4550309811628566</v>
      </c>
      <c r="AD34" s="45">
        <f t="shared" si="4"/>
        <v>2.0733755179913591</v>
      </c>
    </row>
    <row r="35" spans="1:30">
      <c r="A35" s="3">
        <v>870422</v>
      </c>
      <c r="B35" s="45">
        <f t="shared" si="3"/>
        <v>0.59303460171999978</v>
      </c>
      <c r="C35" s="45">
        <f t="shared" si="4"/>
        <v>0.45738447225408696</v>
      </c>
      <c r="D35" s="45">
        <f t="shared" si="4"/>
        <v>0.57715388524239497</v>
      </c>
      <c r="E35" s="45">
        <f t="shared" si="4"/>
        <v>0.5907897095769824</v>
      </c>
      <c r="F35" s="45">
        <f t="shared" si="4"/>
        <v>0.4980890716896641</v>
      </c>
      <c r="G35" s="45">
        <f t="shared" si="4"/>
        <v>0.490496660270267</v>
      </c>
      <c r="H35" s="45">
        <f t="shared" si="4"/>
        <v>0.57836284136514127</v>
      </c>
      <c r="I35" s="45">
        <f t="shared" si="4"/>
        <v>0.6325013836540978</v>
      </c>
      <c r="J35" s="45">
        <f t="shared" si="4"/>
        <v>0.80075667532952566</v>
      </c>
      <c r="K35" s="45">
        <f t="shared" si="4"/>
        <v>1.09338713745631</v>
      </c>
      <c r="L35" s="45">
        <f t="shared" si="4"/>
        <v>1.3474340360978962</v>
      </c>
      <c r="M35" s="45">
        <f t="shared" si="4"/>
        <v>1.2397808065654128</v>
      </c>
      <c r="N35" s="45">
        <f t="shared" si="4"/>
        <v>1.0285476627990049</v>
      </c>
      <c r="O35" s="45">
        <f t="shared" si="4"/>
        <v>0.791930120321515</v>
      </c>
      <c r="P35" s="45">
        <f t="shared" si="4"/>
        <v>0.63425821357877321</v>
      </c>
      <c r="Q35" s="45">
        <f t="shared" si="4"/>
        <v>0.72360684167692713</v>
      </c>
      <c r="R35" s="45">
        <f t="shared" si="4"/>
        <v>0.69213512835809454</v>
      </c>
      <c r="S35" s="45">
        <f t="shared" si="4"/>
        <v>0.61642743304646908</v>
      </c>
      <c r="T35" s="45">
        <f t="shared" si="4"/>
        <v>0.69081027565486786</v>
      </c>
      <c r="U35" s="45">
        <f t="shared" si="4"/>
        <v>0.50415743246480249</v>
      </c>
      <c r="V35" s="45">
        <f t="shared" si="4"/>
        <v>0.53827536067222637</v>
      </c>
      <c r="W35" s="45">
        <f t="shared" si="4"/>
        <v>0.58929250425906166</v>
      </c>
      <c r="X35" s="45">
        <f t="shared" si="4"/>
        <v>0.70233553561093087</v>
      </c>
      <c r="Y35" s="45">
        <f t="shared" si="4"/>
        <v>0.74671304827460527</v>
      </c>
      <c r="Z35" s="45">
        <f t="shared" si="4"/>
        <v>0.77395878461957901</v>
      </c>
      <c r="AA35" s="45">
        <f t="shared" si="4"/>
        <v>0.88523376794840336</v>
      </c>
      <c r="AB35" s="45">
        <f t="shared" si="4"/>
        <v>0.88423560005070556</v>
      </c>
      <c r="AC35" s="45">
        <f t="shared" si="4"/>
        <v>1.0619850557228268</v>
      </c>
      <c r="AD35" s="45">
        <f t="shared" si="4"/>
        <v>0.74792771956416737</v>
      </c>
    </row>
    <row r="36" spans="1:30">
      <c r="A36" s="3">
        <v>870421</v>
      </c>
      <c r="B36" s="45">
        <f t="shared" si="3"/>
        <v>0.83234417285294737</v>
      </c>
      <c r="C36" s="45">
        <f t="shared" si="4"/>
        <v>1.016573126256209</v>
      </c>
      <c r="D36" s="45">
        <f t="shared" si="4"/>
        <v>1.0421215906937449</v>
      </c>
      <c r="E36" s="45">
        <f t="shared" si="4"/>
        <v>0.83103222350046169</v>
      </c>
      <c r="F36" s="45">
        <f t="shared" si="4"/>
        <v>0.60024970790322074</v>
      </c>
      <c r="G36" s="45">
        <f t="shared" si="4"/>
        <v>0.71352276357914435</v>
      </c>
      <c r="H36" s="45">
        <f t="shared" si="4"/>
        <v>0.84123763638029159</v>
      </c>
      <c r="I36" s="45">
        <f t="shared" si="4"/>
        <v>0.92825655183827338</v>
      </c>
      <c r="J36" s="45">
        <f t="shared" si="4"/>
        <v>1.2360292354353697</v>
      </c>
      <c r="K36" s="45">
        <f t="shared" si="4"/>
        <v>1.125723676688094</v>
      </c>
      <c r="L36" s="45">
        <f t="shared" si="4"/>
        <v>0.86346082870291885</v>
      </c>
      <c r="M36" s="45">
        <f t="shared" si="4"/>
        <v>0.8642958994482417</v>
      </c>
      <c r="N36" s="45">
        <f t="shared" si="4"/>
        <v>0.95900572980464793</v>
      </c>
      <c r="O36" s="45">
        <f t="shared" si="4"/>
        <v>0.46865213947857048</v>
      </c>
      <c r="P36" s="45">
        <f t="shared" si="4"/>
        <v>0.56886617680469787</v>
      </c>
      <c r="Q36" s="45">
        <f t="shared" si="4"/>
        <v>0.38818669096810049</v>
      </c>
      <c r="R36" s="45">
        <f t="shared" si="4"/>
        <v>0.44683128233307556</v>
      </c>
      <c r="S36" s="45">
        <f t="shared" si="4"/>
        <v>0.31978082073027242</v>
      </c>
      <c r="T36" s="45">
        <f t="shared" si="4"/>
        <v>0.32182054940494015</v>
      </c>
      <c r="U36" s="45">
        <f t="shared" si="4"/>
        <v>0.59230416453409485</v>
      </c>
      <c r="V36" s="45">
        <f t="shared" si="4"/>
        <v>0.59275163891743632</v>
      </c>
      <c r="W36" s="45">
        <f t="shared" si="4"/>
        <v>0.59259153307921653</v>
      </c>
      <c r="X36" s="45">
        <f t="shared" si="4"/>
        <v>0.66337605660192001</v>
      </c>
      <c r="Y36" s="45">
        <f t="shared" si="4"/>
        <v>0.74525317648299017</v>
      </c>
      <c r="Z36" s="45">
        <f t="shared" si="4"/>
        <v>0.52041544613296531</v>
      </c>
      <c r="AA36" s="45">
        <f t="shared" si="4"/>
        <v>0.80712252214941249</v>
      </c>
      <c r="AB36" s="45">
        <f t="shared" si="4"/>
        <v>0.83122295548139391</v>
      </c>
      <c r="AC36" s="45">
        <f t="shared" si="4"/>
        <v>1.0166617558929141</v>
      </c>
      <c r="AD36" s="45">
        <f t="shared" si="4"/>
        <v>0.7031855780908699</v>
      </c>
    </row>
    <row r="37" spans="1:30">
      <c r="A37" s="3">
        <v>870322</v>
      </c>
      <c r="B37" s="45">
        <f t="shared" si="3"/>
        <v>0.14364391948810687</v>
      </c>
      <c r="C37" s="45">
        <f t="shared" si="4"/>
        <v>0.16899423720301132</v>
      </c>
      <c r="D37" s="45">
        <f t="shared" si="4"/>
        <v>0.11149911628755266</v>
      </c>
      <c r="E37" s="45">
        <f t="shared" si="4"/>
        <v>7.9777481761016941E-2</v>
      </c>
      <c r="F37" s="45">
        <f t="shared" si="4"/>
        <v>8.7900132391291214E-2</v>
      </c>
      <c r="G37" s="45">
        <f t="shared" si="4"/>
        <v>9.0762933158690814E-2</v>
      </c>
      <c r="H37" s="45">
        <f t="shared" si="4"/>
        <v>0.10367727235172672</v>
      </c>
      <c r="I37" s="45">
        <f t="shared" si="4"/>
        <v>0.10931462996041812</v>
      </c>
      <c r="J37" s="45">
        <f t="shared" si="4"/>
        <v>0.15069332740812905</v>
      </c>
      <c r="K37" s="45">
        <f t="shared" si="4"/>
        <v>0.17916239330331812</v>
      </c>
      <c r="L37" s="45">
        <f t="shared" si="4"/>
        <v>0.15740158155799841</v>
      </c>
      <c r="M37" s="45">
        <f t="shared" si="4"/>
        <v>0.16472793898384741</v>
      </c>
      <c r="N37" s="45">
        <f t="shared" si="4"/>
        <v>0.2457585471222257</v>
      </c>
      <c r="O37" s="45">
        <f t="shared" si="4"/>
        <v>0.31187246078304975</v>
      </c>
      <c r="P37" s="45">
        <f t="shared" si="4"/>
        <v>0.26665910591733849</v>
      </c>
      <c r="Q37" s="45">
        <f t="shared" si="4"/>
        <v>0.26835741393724366</v>
      </c>
      <c r="R37" s="45">
        <f t="shared" si="4"/>
        <v>0.46268513288712909</v>
      </c>
      <c r="S37" s="45">
        <f t="shared" si="4"/>
        <v>0.3688769393172997</v>
      </c>
      <c r="T37" s="45">
        <f t="shared" si="4"/>
        <v>0.42480968938015906</v>
      </c>
      <c r="U37" s="45">
        <f t="shared" si="4"/>
        <v>0.48412736101034409</v>
      </c>
      <c r="V37" s="45">
        <f t="shared" si="4"/>
        <v>0.38128955892638122</v>
      </c>
      <c r="W37" s="45">
        <f t="shared" si="4"/>
        <v>0.30550974487112043</v>
      </c>
      <c r="X37" s="45">
        <f t="shared" si="4"/>
        <v>0.76820119849932178</v>
      </c>
      <c r="Y37" s="45">
        <f t="shared" si="4"/>
        <v>1.2178518434335113</v>
      </c>
      <c r="Z37" s="45">
        <f t="shared" si="4"/>
        <v>0.88282937815000284</v>
      </c>
      <c r="AA37" s="45">
        <f t="shared" si="4"/>
        <v>0.61368646981174479</v>
      </c>
      <c r="AB37" s="45">
        <f t="shared" si="4"/>
        <v>0.64663757383549014</v>
      </c>
      <c r="AC37" s="45">
        <f t="shared" si="4"/>
        <v>0.77768245308969342</v>
      </c>
      <c r="AD37" s="45">
        <f t="shared" si="4"/>
        <v>0.41890232533299293</v>
      </c>
    </row>
    <row r="38" spans="1:30">
      <c r="A38" s="3">
        <v>870332</v>
      </c>
      <c r="B38" s="45">
        <f t="shared" si="3"/>
        <v>0.78410023057574763</v>
      </c>
      <c r="C38" s="45">
        <f t="shared" si="4"/>
        <v>0.50218261319466362</v>
      </c>
      <c r="D38" s="45">
        <f t="shared" si="4"/>
        <v>0.42578415424919736</v>
      </c>
      <c r="E38" s="45">
        <f t="shared" si="4"/>
        <v>0.26370051401677119</v>
      </c>
      <c r="F38" s="45">
        <f t="shared" si="4"/>
        <v>0.14600680768761506</v>
      </c>
      <c r="G38" s="45">
        <f t="shared" si="4"/>
        <v>0.16956824597599054</v>
      </c>
      <c r="H38" s="45">
        <f t="shared" si="4"/>
        <v>0.12192910512590872</v>
      </c>
      <c r="I38" s="45">
        <f t="shared" si="4"/>
        <v>5.768541173958612E-2</v>
      </c>
      <c r="J38" s="45">
        <f t="shared" si="4"/>
        <v>0.12307097214106931</v>
      </c>
      <c r="K38" s="45">
        <f t="shared" si="4"/>
        <v>0.16378969623201917</v>
      </c>
      <c r="L38" s="45">
        <f t="shared" si="4"/>
        <v>0.2084932672855761</v>
      </c>
      <c r="M38" s="45">
        <f t="shared" si="4"/>
        <v>0.34355763350523072</v>
      </c>
      <c r="N38" s="45">
        <f t="shared" si="4"/>
        <v>0.87158426732819216</v>
      </c>
      <c r="O38" s="45">
        <f t="shared" si="4"/>
        <v>0.5655940158376368</v>
      </c>
      <c r="P38" s="45">
        <f t="shared" si="4"/>
        <v>0.30737405745755464</v>
      </c>
      <c r="Q38" s="45">
        <f t="shared" si="4"/>
        <v>0.19760545255187273</v>
      </c>
      <c r="R38" s="45">
        <f t="shared" si="4"/>
        <v>0.53375488535595372</v>
      </c>
      <c r="S38" s="45">
        <f t="shared" si="4"/>
        <v>1.8787244645415133</v>
      </c>
      <c r="T38" s="45">
        <f t="shared" si="4"/>
        <v>1.3628825024496753</v>
      </c>
      <c r="U38" s="45">
        <f t="shared" si="4"/>
        <v>1.5858549448579184</v>
      </c>
      <c r="V38" s="45">
        <f t="shared" si="4"/>
        <v>1.7642301436738557</v>
      </c>
      <c r="W38" s="45">
        <f t="shared" si="4"/>
        <v>2.0482819990372385</v>
      </c>
      <c r="X38" s="45">
        <f t="shared" si="4"/>
        <v>1.6308337341856882</v>
      </c>
      <c r="Y38" s="45">
        <f t="shared" si="4"/>
        <v>1.5854993610361343</v>
      </c>
      <c r="Z38" s="45">
        <f t="shared" si="4"/>
        <v>1.4604818812552418</v>
      </c>
      <c r="AA38" s="45">
        <f t="shared" si="4"/>
        <v>0.86036121172048707</v>
      </c>
      <c r="AB38" s="45">
        <f t="shared" si="4"/>
        <v>0.56904967306363197</v>
      </c>
      <c r="AC38" s="45">
        <f t="shared" si="4"/>
        <v>0.71793698431162556</v>
      </c>
      <c r="AD38" s="45">
        <f t="shared" si="4"/>
        <v>0.90833175682004563</v>
      </c>
    </row>
    <row r="39" spans="1:30">
      <c r="A39" s="3">
        <v>870423</v>
      </c>
      <c r="B39" s="45">
        <f t="shared" si="3"/>
        <v>0.26894802586268823</v>
      </c>
      <c r="C39" s="45">
        <f t="shared" si="4"/>
        <v>0.25920558419695933</v>
      </c>
      <c r="D39" s="45">
        <f t="shared" si="4"/>
        <v>0.38352670512733988</v>
      </c>
      <c r="E39" s="45">
        <f t="shared" si="4"/>
        <v>0.29312383227120947</v>
      </c>
      <c r="F39" s="45">
        <f t="shared" si="4"/>
        <v>0.25836470108689591</v>
      </c>
      <c r="G39" s="45">
        <f t="shared" si="4"/>
        <v>0.31269687663391726</v>
      </c>
      <c r="H39" s="45">
        <f t="shared" si="4"/>
        <v>0.3198164061721212</v>
      </c>
      <c r="I39" s="45">
        <f t="shared" si="4"/>
        <v>0.32276247747732595</v>
      </c>
      <c r="J39" s="45">
        <f t="shared" si="4"/>
        <v>0.34973707163100282</v>
      </c>
      <c r="K39" s="45">
        <f t="shared" si="4"/>
        <v>0.39844262428530691</v>
      </c>
      <c r="L39" s="45">
        <f t="shared" si="4"/>
        <v>0.55373303140686214</v>
      </c>
      <c r="M39" s="45">
        <f t="shared" si="4"/>
        <v>0.61725199181965551</v>
      </c>
      <c r="N39" s="45">
        <f t="shared" si="4"/>
        <v>0.47790686474438537</v>
      </c>
      <c r="O39" s="45">
        <f t="shared" si="4"/>
        <v>0.51675075732067588</v>
      </c>
      <c r="P39" s="45">
        <f t="shared" si="4"/>
        <v>0.50660657756306815</v>
      </c>
      <c r="Q39" s="45">
        <f t="shared" si="4"/>
        <v>0.50802834121178253</v>
      </c>
      <c r="R39" s="45">
        <f t="shared" si="4"/>
        <v>0.60557485653579812</v>
      </c>
      <c r="S39" s="45">
        <f t="shared" si="4"/>
        <v>0.67804958599986909</v>
      </c>
      <c r="T39" s="45">
        <f t="shared" si="4"/>
        <v>0.51927521106765762</v>
      </c>
      <c r="U39" s="45">
        <f t="shared" si="4"/>
        <v>0.52710541155294277</v>
      </c>
      <c r="V39" s="45">
        <f t="shared" si="4"/>
        <v>0.47715909072557611</v>
      </c>
      <c r="W39" s="45">
        <f t="shared" si="4"/>
        <v>0.38431578704616598</v>
      </c>
      <c r="X39" s="45">
        <f t="shared" si="4"/>
        <v>0.47339029239458696</v>
      </c>
      <c r="Y39" s="45">
        <f t="shared" si="4"/>
        <v>0.59854699016122626</v>
      </c>
      <c r="Z39" s="45">
        <f t="shared" si="4"/>
        <v>0.59895404087133153</v>
      </c>
      <c r="AA39" s="45">
        <f t="shared" si="4"/>
        <v>0.55109973384834987</v>
      </c>
      <c r="AB39" s="45">
        <f t="shared" si="4"/>
        <v>0.58505352577269987</v>
      </c>
      <c r="AC39" s="45">
        <f t="shared" si="4"/>
        <v>0.66820350772841963</v>
      </c>
      <c r="AD39" s="45">
        <f t="shared" si="4"/>
        <v>0.49178067838486139</v>
      </c>
    </row>
    <row r="40" spans="1:30">
      <c r="A40" s="3">
        <v>870390</v>
      </c>
      <c r="B40" s="45">
        <f t="shared" si="3"/>
        <v>0.1288389449841445</v>
      </c>
      <c r="C40" s="45">
        <f t="shared" si="4"/>
        <v>0.12658886727090179</v>
      </c>
      <c r="D40" s="45">
        <f t="shared" si="4"/>
        <v>8.8021420449030802E-2</v>
      </c>
      <c r="E40" s="45">
        <f t="shared" si="4"/>
        <v>9.3964541141684302E-2</v>
      </c>
      <c r="F40" s="45">
        <f t="shared" si="4"/>
        <v>8.3611661146126295E-2</v>
      </c>
      <c r="G40" s="45">
        <f t="shared" si="4"/>
        <v>7.7011697953371969E-2</v>
      </c>
      <c r="H40" s="45">
        <f t="shared" si="4"/>
        <v>0.13139410113667049</v>
      </c>
      <c r="I40" s="45">
        <f t="shared" si="4"/>
        <v>0.16659109733871844</v>
      </c>
      <c r="J40" s="45">
        <f t="shared" si="4"/>
        <v>0.27698866952497703</v>
      </c>
      <c r="K40" s="45">
        <f t="shared" si="4"/>
        <v>0.41133515446350577</v>
      </c>
      <c r="L40" s="45">
        <f t="shared" si="4"/>
        <v>0.29811736027653329</v>
      </c>
      <c r="M40" s="45">
        <f t="shared" si="4"/>
        <v>0.32260149667358756</v>
      </c>
      <c r="N40" s="45">
        <f t="shared" si="4"/>
        <v>0.39250008700641498</v>
      </c>
      <c r="O40" s="45">
        <f t="shared" si="4"/>
        <v>0.59321631573893041</v>
      </c>
      <c r="P40" s="45">
        <f t="shared" si="4"/>
        <v>0.54287544791949272</v>
      </c>
      <c r="Q40" s="45">
        <f t="shared" si="4"/>
        <v>0.55398519472075525</v>
      </c>
      <c r="R40" s="45">
        <f t="shared" si="4"/>
        <v>0.70867720023895009</v>
      </c>
      <c r="S40" s="45">
        <f t="shared" si="4"/>
        <v>0.78175381171955993</v>
      </c>
      <c r="T40" s="45">
        <f t="shared" si="4"/>
        <v>0.69407863802275616</v>
      </c>
      <c r="U40" s="45">
        <f t="shared" ref="C40:AD49" si="5">U17/U$27*100</f>
        <v>1.0925328506973948</v>
      </c>
      <c r="V40" s="45">
        <f t="shared" si="5"/>
        <v>1.0649396505649804</v>
      </c>
      <c r="W40" s="45">
        <f t="shared" si="5"/>
        <v>1.4480473192488854</v>
      </c>
      <c r="X40" s="45">
        <f t="shared" si="5"/>
        <v>0.41013763175260493</v>
      </c>
      <c r="Y40" s="45">
        <f t="shared" si="5"/>
        <v>0.25179475772773346</v>
      </c>
      <c r="Z40" s="45">
        <f t="shared" si="5"/>
        <v>0.23536489847478778</v>
      </c>
      <c r="AA40" s="45">
        <f t="shared" si="5"/>
        <v>0.32169298451213507</v>
      </c>
      <c r="AB40" s="45">
        <f t="shared" si="5"/>
        <v>0.53840568057892402</v>
      </c>
      <c r="AC40" s="45">
        <f t="shared" si="5"/>
        <v>0.62820388905867375</v>
      </c>
      <c r="AD40" s="45">
        <f t="shared" si="5"/>
        <v>0.51372524814144183</v>
      </c>
    </row>
    <row r="41" spans="1:30">
      <c r="A41" s="3">
        <v>870432</v>
      </c>
      <c r="B41" s="45">
        <f t="shared" si="3"/>
        <v>0.12765589034180611</v>
      </c>
      <c r="C41" s="45">
        <f t="shared" si="5"/>
        <v>9.0947974683294935E-2</v>
      </c>
      <c r="D41" s="45">
        <f t="shared" si="5"/>
        <v>9.1073846690622864E-2</v>
      </c>
      <c r="E41" s="45">
        <f t="shared" si="5"/>
        <v>9.4949289925742003E-2</v>
      </c>
      <c r="F41" s="45">
        <f t="shared" si="5"/>
        <v>6.8368224118108278E-2</v>
      </c>
      <c r="G41" s="45">
        <f t="shared" si="5"/>
        <v>9.9471733646232019E-2</v>
      </c>
      <c r="H41" s="45">
        <f t="shared" si="5"/>
        <v>0.11204024297134473</v>
      </c>
      <c r="I41" s="45">
        <f t="shared" si="5"/>
        <v>7.8899640705108534E-2</v>
      </c>
      <c r="J41" s="45">
        <f t="shared" si="5"/>
        <v>0.11731696571831533</v>
      </c>
      <c r="K41" s="45">
        <f t="shared" si="5"/>
        <v>9.806934831054219E-2</v>
      </c>
      <c r="L41" s="45">
        <f t="shared" si="5"/>
        <v>9.5211713498860123E-2</v>
      </c>
      <c r="M41" s="45">
        <f t="shared" si="5"/>
        <v>9.3637737008447172E-2</v>
      </c>
      <c r="N41" s="45">
        <f t="shared" si="5"/>
        <v>0.15094220956555252</v>
      </c>
      <c r="O41" s="45">
        <f t="shared" si="5"/>
        <v>0.17704448705982914</v>
      </c>
      <c r="P41" s="45">
        <f t="shared" si="5"/>
        <v>0.14657318919138218</v>
      </c>
      <c r="Q41" s="45">
        <f t="shared" si="5"/>
        <v>0.18148605452432118</v>
      </c>
      <c r="R41" s="45">
        <f t="shared" si="5"/>
        <v>0.20693142166232006</v>
      </c>
      <c r="S41" s="45">
        <f t="shared" si="5"/>
        <v>0.21134157150356853</v>
      </c>
      <c r="T41" s="45">
        <f t="shared" si="5"/>
        <v>0.28797025927926495</v>
      </c>
      <c r="U41" s="45">
        <f t="shared" si="5"/>
        <v>0.19441324386615685</v>
      </c>
      <c r="V41" s="45">
        <f t="shared" si="5"/>
        <v>0.19395164451615854</v>
      </c>
      <c r="W41" s="45">
        <f t="shared" si="5"/>
        <v>0.22953384135043242</v>
      </c>
      <c r="X41" s="45">
        <f t="shared" si="5"/>
        <v>0.25130180104631483</v>
      </c>
      <c r="Y41" s="45">
        <f t="shared" si="5"/>
        <v>0.22718641272366169</v>
      </c>
      <c r="Z41" s="45">
        <f t="shared" si="5"/>
        <v>0.27249026177947067</v>
      </c>
      <c r="AA41" s="45">
        <f t="shared" si="5"/>
        <v>0.31387715872231431</v>
      </c>
      <c r="AB41" s="45">
        <f t="shared" si="5"/>
        <v>0.27563965925005324</v>
      </c>
      <c r="AC41" s="45">
        <f t="shared" si="5"/>
        <v>0.30050090692602627</v>
      </c>
      <c r="AD41" s="45">
        <f t="shared" si="5"/>
        <v>0.18899383459252742</v>
      </c>
    </row>
    <row r="42" spans="1:30">
      <c r="A42" s="3">
        <v>870210</v>
      </c>
      <c r="B42" s="45">
        <f t="shared" si="3"/>
        <v>0.17643511785330163</v>
      </c>
      <c r="C42" s="45">
        <f t="shared" si="5"/>
        <v>0.25726154444681437</v>
      </c>
      <c r="D42" s="45">
        <f t="shared" si="5"/>
        <v>0.18152010505052485</v>
      </c>
      <c r="E42" s="45">
        <f t="shared" si="5"/>
        <v>0.27785335453124238</v>
      </c>
      <c r="F42" s="45">
        <f t="shared" si="5"/>
        <v>0.19368151529209196</v>
      </c>
      <c r="G42" s="45">
        <f t="shared" si="5"/>
        <v>0.15938358353498244</v>
      </c>
      <c r="H42" s="45">
        <f t="shared" si="5"/>
        <v>0.17824178913822641</v>
      </c>
      <c r="I42" s="45">
        <f t="shared" si="5"/>
        <v>0.23116155291735835</v>
      </c>
      <c r="J42" s="45">
        <f t="shared" si="5"/>
        <v>0.23844836982120152</v>
      </c>
      <c r="K42" s="45">
        <f t="shared" si="5"/>
        <v>0.32558424889347715</v>
      </c>
      <c r="L42" s="45">
        <f t="shared" si="5"/>
        <v>0.36191610504173255</v>
      </c>
      <c r="M42" s="45">
        <f t="shared" si="5"/>
        <v>0.4250960255021593</v>
      </c>
      <c r="N42" s="45">
        <f t="shared" si="5"/>
        <v>0.40633106300106075</v>
      </c>
      <c r="O42" s="45">
        <f t="shared" si="5"/>
        <v>0.55021548463773973</v>
      </c>
      <c r="P42" s="45">
        <f t="shared" si="5"/>
        <v>0.54412157499810432</v>
      </c>
      <c r="Q42" s="45">
        <f t="shared" si="5"/>
        <v>0.46754635460791422</v>
      </c>
      <c r="R42" s="45">
        <f t="shared" si="5"/>
        <v>0.31670383703745342</v>
      </c>
      <c r="S42" s="45">
        <f t="shared" si="5"/>
        <v>0.30857133830723105</v>
      </c>
      <c r="T42" s="45">
        <f t="shared" si="5"/>
        <v>0.2804521792055617</v>
      </c>
      <c r="U42" s="45">
        <f t="shared" si="5"/>
        <v>0.29445264474734395</v>
      </c>
      <c r="V42" s="45">
        <f t="shared" si="5"/>
        <v>0.22840015002926545</v>
      </c>
      <c r="W42" s="45">
        <f t="shared" si="5"/>
        <v>0.31578928212876201</v>
      </c>
      <c r="X42" s="45">
        <f t="shared" si="5"/>
        <v>0.35054333591476899</v>
      </c>
      <c r="Y42" s="45">
        <f t="shared" si="5"/>
        <v>0.38780782712237444</v>
      </c>
      <c r="Z42" s="45">
        <f t="shared" si="5"/>
        <v>0.3043428875244033</v>
      </c>
      <c r="AA42" s="45">
        <f t="shared" si="5"/>
        <v>0.33989400916003187</v>
      </c>
      <c r="AB42" s="45">
        <f t="shared" si="5"/>
        <v>0.20895155804791865</v>
      </c>
      <c r="AC42" s="45">
        <f t="shared" si="5"/>
        <v>0.20383393174119702</v>
      </c>
      <c r="AD42" s="45">
        <f t="shared" si="5"/>
        <v>0.31091773956471619</v>
      </c>
    </row>
    <row r="43" spans="1:30">
      <c r="A43" s="3">
        <v>870290</v>
      </c>
      <c r="B43" s="45">
        <f t="shared" si="3"/>
        <v>8.6771162951096922E-2</v>
      </c>
      <c r="C43" s="45">
        <f t="shared" si="5"/>
        <v>7.8077566818162206E-2</v>
      </c>
      <c r="D43" s="45">
        <f t="shared" si="5"/>
        <v>7.16107977085534E-2</v>
      </c>
      <c r="E43" s="45">
        <f t="shared" si="5"/>
        <v>9.2976095809398668E-2</v>
      </c>
      <c r="F43" s="45">
        <f t="shared" si="5"/>
        <v>8.4917778021227908E-2</v>
      </c>
      <c r="G43" s="45">
        <f t="shared" si="5"/>
        <v>0.11397927873791711</v>
      </c>
      <c r="H43" s="45">
        <f t="shared" si="5"/>
        <v>0.10850339077626184</v>
      </c>
      <c r="I43" s="45">
        <f t="shared" si="5"/>
        <v>0.11043002875745966</v>
      </c>
      <c r="J43" s="45">
        <f t="shared" si="5"/>
        <v>0.13152466857128611</v>
      </c>
      <c r="K43" s="45">
        <f t="shared" si="5"/>
        <v>0.17082050669179116</v>
      </c>
      <c r="L43" s="45">
        <f t="shared" si="5"/>
        <v>0.1419049676449653</v>
      </c>
      <c r="M43" s="45">
        <f t="shared" si="5"/>
        <v>8.12763514947836E-2</v>
      </c>
      <c r="N43" s="45">
        <f t="shared" si="5"/>
        <v>0.13054363317796955</v>
      </c>
      <c r="O43" s="45">
        <f t="shared" si="5"/>
        <v>0.13368888676391302</v>
      </c>
      <c r="P43" s="45">
        <f t="shared" si="5"/>
        <v>8.7274042223620174E-2</v>
      </c>
      <c r="Q43" s="45">
        <f t="shared" si="5"/>
        <v>5.7841025285986662E-2</v>
      </c>
      <c r="R43" s="45">
        <f t="shared" si="5"/>
        <v>7.0153127457490139E-2</v>
      </c>
      <c r="S43" s="45">
        <f t="shared" si="5"/>
        <v>9.4856379941053712E-2</v>
      </c>
      <c r="T43" s="45">
        <f t="shared" si="5"/>
        <v>6.2116353346708855E-2</v>
      </c>
      <c r="U43" s="45">
        <f t="shared" si="5"/>
        <v>7.4519397232552576E-2</v>
      </c>
      <c r="V43" s="45">
        <f t="shared" si="5"/>
        <v>7.3150112056355243E-2</v>
      </c>
      <c r="W43" s="45">
        <f t="shared" si="5"/>
        <v>8.4934121876701268E-2</v>
      </c>
      <c r="X43" s="45">
        <f t="shared" si="5"/>
        <v>9.4677023731478127E-2</v>
      </c>
      <c r="Y43" s="45">
        <f t="shared" si="5"/>
        <v>0.13899766023148771</v>
      </c>
      <c r="Z43" s="45">
        <f t="shared" si="5"/>
        <v>0.13597724915862011</v>
      </c>
      <c r="AA43" s="45">
        <f t="shared" si="5"/>
        <v>0.12858964945156337</v>
      </c>
      <c r="AB43" s="45">
        <f t="shared" si="5"/>
        <v>7.3428747754786416E-2</v>
      </c>
      <c r="AC43" s="45">
        <f t="shared" si="5"/>
        <v>0.10261706499607214</v>
      </c>
      <c r="AD43" s="45">
        <f t="shared" si="5"/>
        <v>9.9783363267208061E-2</v>
      </c>
    </row>
    <row r="44" spans="1:30">
      <c r="A44" s="3">
        <v>870490</v>
      </c>
      <c r="B44" s="45">
        <f t="shared" si="3"/>
        <v>7.8386640540378943E-2</v>
      </c>
      <c r="C44" s="45">
        <f t="shared" si="5"/>
        <v>7.5975602000088946E-2</v>
      </c>
      <c r="D44" s="45">
        <f t="shared" si="5"/>
        <v>6.7788345801163843E-2</v>
      </c>
      <c r="E44" s="45">
        <f t="shared" si="5"/>
        <v>9.9275040906423251E-2</v>
      </c>
      <c r="F44" s="45">
        <f t="shared" si="5"/>
        <v>7.4296302700199143E-2</v>
      </c>
      <c r="G44" s="45">
        <f t="shared" si="5"/>
        <v>5.7191538542489102E-2</v>
      </c>
      <c r="H44" s="45">
        <f t="shared" si="5"/>
        <v>7.4616161867355424E-2</v>
      </c>
      <c r="I44" s="45">
        <f t="shared" si="5"/>
        <v>4.4703924484639446E-2</v>
      </c>
      <c r="J44" s="45">
        <f t="shared" si="5"/>
        <v>8.839190017587624E-2</v>
      </c>
      <c r="K44" s="45">
        <f t="shared" si="5"/>
        <v>0.13799412189191917</v>
      </c>
      <c r="L44" s="45">
        <f t="shared" si="5"/>
        <v>0.18460359958319852</v>
      </c>
      <c r="M44" s="45">
        <f t="shared" si="5"/>
        <v>0.18800873670335999</v>
      </c>
      <c r="N44" s="45">
        <f t="shared" si="5"/>
        <v>0.22005982934473917</v>
      </c>
      <c r="O44" s="45">
        <f t="shared" si="5"/>
        <v>0.25035483747978804</v>
      </c>
      <c r="P44" s="45">
        <f t="shared" si="5"/>
        <v>0.27851231450202574</v>
      </c>
      <c r="Q44" s="45">
        <f t="shared" si="5"/>
        <v>0.1651297355855223</v>
      </c>
      <c r="R44" s="45">
        <f t="shared" si="5"/>
        <v>0.16041842242847723</v>
      </c>
      <c r="S44" s="45">
        <f t="shared" si="5"/>
        <v>8.0936172164413164E-2</v>
      </c>
      <c r="T44" s="45">
        <f t="shared" si="5"/>
        <v>6.1536068747966445E-2</v>
      </c>
      <c r="U44" s="45">
        <f t="shared" si="5"/>
        <v>4.4091381512411404E-2</v>
      </c>
      <c r="V44" s="45">
        <f t="shared" si="5"/>
        <v>4.2350811298031102E-2</v>
      </c>
      <c r="W44" s="45">
        <f t="shared" si="5"/>
        <v>5.0046684522997334E-2</v>
      </c>
      <c r="X44" s="45">
        <f t="shared" si="5"/>
        <v>0.15479532056416562</v>
      </c>
      <c r="Y44" s="45">
        <f t="shared" si="5"/>
        <v>0.20052475852758819</v>
      </c>
      <c r="Z44" s="45">
        <f t="shared" si="5"/>
        <v>0.1002056968344134</v>
      </c>
      <c r="AA44" s="45">
        <f t="shared" si="5"/>
        <v>6.7810938860857428E-2</v>
      </c>
      <c r="AB44" s="45">
        <f t="shared" si="5"/>
        <v>0.1016118077751141</v>
      </c>
      <c r="AC44" s="45">
        <f t="shared" si="5"/>
        <v>6.6917997680295715E-2</v>
      </c>
      <c r="AD44" s="45">
        <f t="shared" si="5"/>
        <v>0.11482814615974557</v>
      </c>
    </row>
    <row r="45" spans="1:30">
      <c r="A45" s="3">
        <v>870331</v>
      </c>
      <c r="B45" s="45">
        <f t="shared" si="3"/>
        <v>1.7114734993037267E-2</v>
      </c>
      <c r="C45" s="45">
        <f t="shared" si="5"/>
        <v>1.4548632166213495E-2</v>
      </c>
      <c r="D45" s="45">
        <f t="shared" si="5"/>
        <v>1.9887992269436817E-2</v>
      </c>
      <c r="E45" s="45">
        <f t="shared" si="5"/>
        <v>9.1685925335635143E-3</v>
      </c>
      <c r="F45" s="45">
        <f t="shared" si="5"/>
        <v>5.9018625230630745E-3</v>
      </c>
      <c r="G45" s="45">
        <f t="shared" si="5"/>
        <v>3.6554850780930719E-3</v>
      </c>
      <c r="H45" s="45">
        <f t="shared" si="5"/>
        <v>2.1484204513283508E-3</v>
      </c>
      <c r="I45" s="45">
        <f t="shared" si="5"/>
        <v>7.4614342347216617E-3</v>
      </c>
      <c r="J45" s="45">
        <f t="shared" si="5"/>
        <v>2.6776006576473958E-3</v>
      </c>
      <c r="K45" s="45">
        <f t="shared" si="5"/>
        <v>5.5199761539013693E-3</v>
      </c>
      <c r="L45" s="45">
        <f t="shared" si="5"/>
        <v>6.1151991858838031E-3</v>
      </c>
      <c r="M45" s="45">
        <f t="shared" si="5"/>
        <v>2.303986578519619E-3</v>
      </c>
      <c r="N45" s="45">
        <f t="shared" si="5"/>
        <v>5.6957969830673562E-3</v>
      </c>
      <c r="O45" s="45">
        <f t="shared" si="5"/>
        <v>9.7376029923022071E-3</v>
      </c>
      <c r="P45" s="45">
        <f t="shared" si="5"/>
        <v>7.7629998973148722E-3</v>
      </c>
      <c r="Q45" s="45">
        <f t="shared" si="5"/>
        <v>8.1343506814840327E-3</v>
      </c>
      <c r="R45" s="45">
        <f t="shared" si="5"/>
        <v>8.299096850068426E-3</v>
      </c>
      <c r="S45" s="45">
        <f t="shared" si="5"/>
        <v>5.6723838615071525E-3</v>
      </c>
      <c r="T45" s="45">
        <f t="shared" si="5"/>
        <v>6.5500471599063154E-3</v>
      </c>
      <c r="U45" s="45">
        <f t="shared" si="5"/>
        <v>4.5884211712581826E-3</v>
      </c>
      <c r="V45" s="45">
        <f t="shared" si="5"/>
        <v>5.7981235162909428E-3</v>
      </c>
      <c r="W45" s="45">
        <f t="shared" si="5"/>
        <v>3.8330161849940061E-3</v>
      </c>
      <c r="X45" s="45">
        <f t="shared" si="5"/>
        <v>5.2824961677566491E-3</v>
      </c>
      <c r="Y45" s="45">
        <f t="shared" si="5"/>
        <v>7.9206299805059319E-3</v>
      </c>
      <c r="Z45" s="45">
        <f t="shared" si="5"/>
        <v>7.1678859811081493E-3</v>
      </c>
      <c r="AA45" s="45">
        <f t="shared" si="5"/>
        <v>8.9070665574368536E-3</v>
      </c>
      <c r="AB45" s="45">
        <f t="shared" si="5"/>
        <v>1.0398345107272748E-2</v>
      </c>
      <c r="AC45" s="45">
        <f t="shared" si="5"/>
        <v>3.2055695033875467E-2</v>
      </c>
      <c r="AD45" s="45">
        <f t="shared" si="5"/>
        <v>8.1831248061907062E-3</v>
      </c>
    </row>
    <row r="46" spans="1:30">
      <c r="A46" s="3">
        <v>870600</v>
      </c>
      <c r="B46" s="45">
        <f t="shared" si="3"/>
        <v>0.33013637979301313</v>
      </c>
      <c r="C46" s="45">
        <f t="shared" si="5"/>
        <v>0.4272448591499679</v>
      </c>
      <c r="D46" s="45">
        <f t="shared" si="5"/>
        <v>0.37610409396470051</v>
      </c>
      <c r="E46" s="45">
        <f t="shared" si="5"/>
        <v>0.39869410153896939</v>
      </c>
      <c r="F46" s="45">
        <f t="shared" si="5"/>
        <v>0.42213608274477904</v>
      </c>
      <c r="G46" s="45">
        <f t="shared" si="5"/>
        <v>0.40777409381795093</v>
      </c>
      <c r="H46" s="45">
        <f t="shared" si="5"/>
        <v>0.46982341044206499</v>
      </c>
      <c r="I46" s="45">
        <f t="shared" si="5"/>
        <v>0.31128045147252204</v>
      </c>
      <c r="J46" s="45">
        <f t="shared" si="5"/>
        <v>0.47218601310708974</v>
      </c>
      <c r="K46" s="45">
        <f t="shared" si="5"/>
        <v>0.26002175768403324</v>
      </c>
      <c r="L46" s="45">
        <f t="shared" si="5"/>
        <v>0.15418902268971638</v>
      </c>
      <c r="M46" s="45">
        <f t="shared" si="5"/>
        <v>0.10300761776309829</v>
      </c>
      <c r="N46" s="45">
        <f t="shared" si="5"/>
        <v>8.4675757142517197E-2</v>
      </c>
      <c r="O46" s="45">
        <f t="shared" si="5"/>
        <v>0.12888555917075001</v>
      </c>
      <c r="P46" s="45">
        <f t="shared" si="5"/>
        <v>9.5661332740936744E-2</v>
      </c>
      <c r="Q46" s="45">
        <f t="shared" si="5"/>
        <v>0.11009918571748334</v>
      </c>
      <c r="R46" s="45">
        <f t="shared" si="5"/>
        <v>0.1310277261894717</v>
      </c>
      <c r="S46" s="45">
        <f t="shared" si="5"/>
        <v>9.6422393669966411E-2</v>
      </c>
      <c r="T46" s="45">
        <f t="shared" si="5"/>
        <v>7.8835670319192946E-2</v>
      </c>
      <c r="U46" s="45">
        <f t="shared" si="5"/>
        <v>5.4072946297833803E-2</v>
      </c>
      <c r="V46" s="45">
        <f t="shared" si="5"/>
        <v>4.3957482410418622E-2</v>
      </c>
      <c r="W46" s="45">
        <f t="shared" si="5"/>
        <v>2.3826890756835126E-2</v>
      </c>
      <c r="X46" s="45">
        <f t="shared" si="5"/>
        <v>2.8405571644121361E-2</v>
      </c>
      <c r="Y46" s="45">
        <f t="shared" si="5"/>
        <v>3.0866894846035622E-2</v>
      </c>
      <c r="Z46" s="45">
        <f t="shared" si="5"/>
        <v>3.5628928239968854E-2</v>
      </c>
      <c r="AA46" s="45">
        <f t="shared" si="5"/>
        <v>2.3289154071793286E-2</v>
      </c>
      <c r="AB46" s="45">
        <f t="shared" si="5"/>
        <v>1.6248854230553413E-2</v>
      </c>
      <c r="AC46" s="45">
        <f t="shared" si="5"/>
        <v>1.4408627001459496E-2</v>
      </c>
      <c r="AD46" s="45">
        <f t="shared" si="5"/>
        <v>0.14277098739498861</v>
      </c>
    </row>
    <row r="47" spans="1:30">
      <c r="A47" s="3">
        <v>870120</v>
      </c>
      <c r="B47" s="45">
        <f t="shared" si="3"/>
        <v>1.6217379467968795</v>
      </c>
      <c r="C47" s="45">
        <f t="shared" si="5"/>
        <v>1.294681691740408</v>
      </c>
      <c r="D47" s="45">
        <f t="shared" si="5"/>
        <v>1.4936853312751954</v>
      </c>
      <c r="E47" s="45">
        <f t="shared" si="5"/>
        <v>1.5913779414759386</v>
      </c>
      <c r="F47" s="45">
        <f t="shared" si="5"/>
        <v>1.767645712911458</v>
      </c>
      <c r="G47" s="45">
        <f t="shared" si="5"/>
        <v>1.3037348851896835</v>
      </c>
      <c r="H47" s="45">
        <f t="shared" si="5"/>
        <v>0.78451909224978833</v>
      </c>
      <c r="I47" s="45">
        <f t="shared" si="5"/>
        <v>1.0426675602497215</v>
      </c>
      <c r="J47" s="45">
        <f t="shared" si="5"/>
        <v>1.3989378303419377</v>
      </c>
      <c r="K47" s="45">
        <f t="shared" si="5"/>
        <v>1.5403913240578115</v>
      </c>
      <c r="L47" s="45">
        <f t="shared" si="5"/>
        <v>1.6415654785836353</v>
      </c>
      <c r="M47" s="45">
        <f t="shared" si="5"/>
        <v>1.7376795158932694</v>
      </c>
      <c r="N47" s="45">
        <f t="shared" si="5"/>
        <v>1.3313945009310399</v>
      </c>
      <c r="O47" s="45">
        <f t="shared" si="5"/>
        <v>1.3611337669971524</v>
      </c>
      <c r="P47" s="45">
        <f t="shared" si="5"/>
        <v>1.0322547793036299</v>
      </c>
      <c r="Q47" s="45">
        <f t="shared" si="5"/>
        <v>1.3102938932558559</v>
      </c>
      <c r="R47" s="45">
        <f t="shared" si="5"/>
        <v>1.7664297013215056</v>
      </c>
      <c r="S47" s="45">
        <f t="shared" si="5"/>
        <v>1.9151910536648786</v>
      </c>
      <c r="T47" s="45">
        <f t="shared" si="5"/>
        <v>1.5094250208525422</v>
      </c>
      <c r="U47" s="45">
        <f t="shared" si="5"/>
        <v>1.4518491709588728</v>
      </c>
      <c r="V47" s="45">
        <f t="shared" si="5"/>
        <v>1.3170879936871671</v>
      </c>
      <c r="W47" s="45">
        <f t="shared" si="5"/>
        <v>0.89932681387819657</v>
      </c>
      <c r="X47" s="45">
        <f t="shared" si="5"/>
        <v>1.0166482776799759</v>
      </c>
      <c r="Y47" s="45">
        <f t="shared" si="5"/>
        <v>1.4137335198849275</v>
      </c>
      <c r="Z47" s="45">
        <f t="shared" si="5"/>
        <v>1.6143388954595772</v>
      </c>
      <c r="AA47" s="45">
        <f t="shared" si="5"/>
        <v>1.0439731869904973</v>
      </c>
      <c r="AB47" s="45">
        <f t="shared" si="5"/>
        <v>1.2523922809598731</v>
      </c>
      <c r="AC47" s="45">
        <f t="shared" si="5"/>
        <v>0</v>
      </c>
      <c r="AD47" s="45">
        <f t="shared" si="5"/>
        <v>1.3276839479427192</v>
      </c>
    </row>
    <row r="48" spans="1:30">
      <c r="A48" s="3" t="s">
        <v>29</v>
      </c>
      <c r="B48" s="45">
        <f t="shared" si="3"/>
        <v>29.670338261026536</v>
      </c>
      <c r="C48" s="45">
        <f t="shared" si="5"/>
        <v>30.199464290409693</v>
      </c>
      <c r="D48" s="45">
        <f t="shared" si="5"/>
        <v>28.375551330143235</v>
      </c>
      <c r="E48" s="45">
        <f t="shared" si="5"/>
        <v>27.101686955946281</v>
      </c>
      <c r="F48" s="45">
        <f t="shared" si="5"/>
        <v>25.308736330366855</v>
      </c>
      <c r="G48" s="45">
        <f t="shared" si="5"/>
        <v>24.523727225480467</v>
      </c>
      <c r="H48" s="45">
        <f t="shared" si="5"/>
        <v>25.862002313874871</v>
      </c>
      <c r="I48" s="45">
        <f t="shared" si="5"/>
        <v>29.058790141536793</v>
      </c>
      <c r="J48" s="45">
        <f t="shared" si="5"/>
        <v>31.901509845895205</v>
      </c>
      <c r="K48" s="45">
        <f t="shared" si="5"/>
        <v>32.412974721416852</v>
      </c>
      <c r="L48" s="45">
        <f t="shared" si="5"/>
        <v>35.253121673117242</v>
      </c>
      <c r="M48" s="45">
        <f t="shared" si="5"/>
        <v>35.908171229550796</v>
      </c>
      <c r="N48" s="45">
        <f t="shared" si="5"/>
        <v>39.999555654145098</v>
      </c>
      <c r="O48" s="45">
        <f t="shared" si="5"/>
        <v>42.383537305958576</v>
      </c>
      <c r="P48" s="45">
        <f t="shared" si="5"/>
        <v>36.471423438296334</v>
      </c>
      <c r="Q48" s="45">
        <f t="shared" si="5"/>
        <v>37.710849122333606</v>
      </c>
      <c r="R48" s="45">
        <f t="shared" si="5"/>
        <v>38.820196762373868</v>
      </c>
      <c r="S48" s="45">
        <f t="shared" si="5"/>
        <v>39.148876843498435</v>
      </c>
      <c r="T48" s="45">
        <f t="shared" si="5"/>
        <v>39.121030718154834</v>
      </c>
      <c r="U48" s="45">
        <f t="shared" si="5"/>
        <v>39.064102134886127</v>
      </c>
      <c r="V48" s="45">
        <f t="shared" si="5"/>
        <v>36.933864699067016</v>
      </c>
      <c r="W48" s="45">
        <f t="shared" si="5"/>
        <v>37.02907490847884</v>
      </c>
      <c r="X48" s="45">
        <f t="shared" si="5"/>
        <v>34.583782092638458</v>
      </c>
      <c r="Y48" s="45">
        <f t="shared" si="5"/>
        <v>33.549710921044003</v>
      </c>
      <c r="Z48" s="45">
        <f t="shared" si="5"/>
        <v>35.356046198555454</v>
      </c>
      <c r="AA48" s="45">
        <f t="shared" si="5"/>
        <v>33.445192206994435</v>
      </c>
      <c r="AB48" s="45">
        <f t="shared" si="5"/>
        <v>35.048755599348731</v>
      </c>
      <c r="AC48" s="45">
        <f t="shared" si="5"/>
        <v>36.101684680501592</v>
      </c>
      <c r="AD48" s="45">
        <f t="shared" si="5"/>
        <v>34.91287929362084</v>
      </c>
    </row>
    <row r="49" spans="1:31">
      <c r="A49" s="3" t="s">
        <v>30</v>
      </c>
      <c r="B49" s="45">
        <f t="shared" si="3"/>
        <v>70.329661738973456</v>
      </c>
      <c r="C49" s="45">
        <f t="shared" si="5"/>
        <v>69.800535709590307</v>
      </c>
      <c r="D49" s="45">
        <f t="shared" si="5"/>
        <v>71.624448669856761</v>
      </c>
      <c r="E49" s="45">
        <f t="shared" si="5"/>
        <v>72.898313044053722</v>
      </c>
      <c r="F49" s="45">
        <f t="shared" si="5"/>
        <v>74.691263669633145</v>
      </c>
      <c r="G49" s="45">
        <f t="shared" si="5"/>
        <v>75.476272774519543</v>
      </c>
      <c r="H49" s="45">
        <f t="shared" si="5"/>
        <v>74.137997686125118</v>
      </c>
      <c r="I49" s="45">
        <f t="shared" si="5"/>
        <v>70.94120985846321</v>
      </c>
      <c r="J49" s="45">
        <f t="shared" si="5"/>
        <v>68.098490154104795</v>
      </c>
      <c r="K49" s="45">
        <f t="shared" si="5"/>
        <v>67.587025278583155</v>
      </c>
      <c r="L49" s="45">
        <f t="shared" si="5"/>
        <v>64.746878326882751</v>
      </c>
      <c r="M49" s="45">
        <f t="shared" si="5"/>
        <v>64.091828770449212</v>
      </c>
      <c r="N49" s="45">
        <f t="shared" si="5"/>
        <v>60.000444345854895</v>
      </c>
      <c r="O49" s="45">
        <f t="shared" si="5"/>
        <v>57.616462694041424</v>
      </c>
      <c r="P49" s="45">
        <f t="shared" si="5"/>
        <v>63.528576561703666</v>
      </c>
      <c r="Q49" s="45">
        <f t="shared" si="5"/>
        <v>62.289150877666387</v>
      </c>
      <c r="R49" s="45">
        <f t="shared" si="5"/>
        <v>61.179803237626132</v>
      </c>
      <c r="S49" s="45">
        <f t="shared" si="5"/>
        <v>60.851123156501565</v>
      </c>
      <c r="T49" s="45">
        <f t="shared" si="5"/>
        <v>60.878969281845166</v>
      </c>
      <c r="U49" s="45">
        <f t="shared" si="5"/>
        <v>60.935897865113873</v>
      </c>
      <c r="V49" s="45">
        <f t="shared" si="5"/>
        <v>63.066135300932977</v>
      </c>
      <c r="W49" s="45">
        <f t="shared" si="5"/>
        <v>62.970925091521167</v>
      </c>
      <c r="X49" s="45">
        <f t="shared" ref="C49:AD50" si="6">X26/X$27*100</f>
        <v>65.416217907361528</v>
      </c>
      <c r="Y49" s="45">
        <f t="shared" si="6"/>
        <v>66.45028907895599</v>
      </c>
      <c r="Z49" s="45">
        <f t="shared" si="6"/>
        <v>64.643953801444539</v>
      </c>
      <c r="AA49" s="45">
        <f t="shared" si="6"/>
        <v>66.554807793005565</v>
      </c>
      <c r="AB49" s="45">
        <f t="shared" si="6"/>
        <v>64.951244400651262</v>
      </c>
      <c r="AC49" s="45">
        <f t="shared" si="6"/>
        <v>63.898315319498408</v>
      </c>
      <c r="AD49" s="45">
        <f t="shared" si="6"/>
        <v>65.087120706379125</v>
      </c>
    </row>
    <row r="50" spans="1:31">
      <c r="A50" s="3" t="s">
        <v>194</v>
      </c>
      <c r="B50" s="45">
        <f t="shared" si="3"/>
        <v>100</v>
      </c>
      <c r="C50" s="45">
        <f t="shared" si="6"/>
        <v>100</v>
      </c>
      <c r="D50" s="45">
        <f t="shared" si="6"/>
        <v>100</v>
      </c>
      <c r="E50" s="45">
        <f t="shared" si="6"/>
        <v>100</v>
      </c>
      <c r="F50" s="45">
        <f t="shared" si="6"/>
        <v>100</v>
      </c>
      <c r="G50" s="45">
        <f t="shared" si="6"/>
        <v>100</v>
      </c>
      <c r="H50" s="45">
        <f t="shared" si="6"/>
        <v>100</v>
      </c>
      <c r="I50" s="45">
        <f t="shared" si="6"/>
        <v>100</v>
      </c>
      <c r="J50" s="45">
        <f t="shared" si="6"/>
        <v>100</v>
      </c>
      <c r="K50" s="45">
        <f t="shared" si="6"/>
        <v>100</v>
      </c>
      <c r="L50" s="45">
        <f t="shared" si="6"/>
        <v>100</v>
      </c>
      <c r="M50" s="45">
        <f t="shared" si="6"/>
        <v>100</v>
      </c>
      <c r="N50" s="45">
        <f t="shared" si="6"/>
        <v>100</v>
      </c>
      <c r="O50" s="45">
        <f t="shared" si="6"/>
        <v>100</v>
      </c>
      <c r="P50" s="45">
        <f t="shared" si="6"/>
        <v>100</v>
      </c>
      <c r="Q50" s="45">
        <f t="shared" si="6"/>
        <v>100</v>
      </c>
      <c r="R50" s="45">
        <f t="shared" si="6"/>
        <v>100</v>
      </c>
      <c r="S50" s="45">
        <f t="shared" si="6"/>
        <v>100</v>
      </c>
      <c r="T50" s="45">
        <f t="shared" si="6"/>
        <v>100</v>
      </c>
      <c r="U50" s="45">
        <f t="shared" si="6"/>
        <v>100</v>
      </c>
      <c r="V50" s="45">
        <f t="shared" si="6"/>
        <v>100</v>
      </c>
      <c r="W50" s="45">
        <f t="shared" si="6"/>
        <v>100</v>
      </c>
      <c r="X50" s="45">
        <f t="shared" si="6"/>
        <v>100</v>
      </c>
      <c r="Y50" s="45">
        <f t="shared" si="6"/>
        <v>100</v>
      </c>
      <c r="Z50" s="45">
        <f t="shared" si="6"/>
        <v>100</v>
      </c>
      <c r="AA50" s="45">
        <f t="shared" si="6"/>
        <v>100</v>
      </c>
      <c r="AB50" s="45">
        <f t="shared" si="6"/>
        <v>100</v>
      </c>
      <c r="AC50" s="45">
        <f t="shared" si="6"/>
        <v>100</v>
      </c>
      <c r="AD50" s="45">
        <f t="shared" si="6"/>
        <v>100</v>
      </c>
    </row>
    <row r="51" spans="1:31">
      <c r="A51" s="3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</row>
    <row r="52" spans="1:31">
      <c r="A52" s="3"/>
      <c r="B52" s="98" t="s">
        <v>22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</row>
    <row r="53" spans="1:31">
      <c r="A53" s="3">
        <v>870323</v>
      </c>
      <c r="B53" s="92" t="s">
        <v>23</v>
      </c>
      <c r="C53" s="46">
        <f t="shared" ref="C53:C68" si="7">IFERROR(((C8/B8)*100-100),"--")</f>
        <v>0.54353167634606336</v>
      </c>
      <c r="D53" s="46">
        <f t="shared" ref="D53:D72" si="8">IFERROR(((D8/C8)*100-100),"--")</f>
        <v>-13.36597722359501</v>
      </c>
      <c r="E53" s="46">
        <f t="shared" ref="E53:E72" si="9">IFERROR(((E8/D8)*100-100),"--")</f>
        <v>-9.0191223575290564</v>
      </c>
      <c r="F53" s="46">
        <f t="shared" ref="F53:F72" si="10">IFERROR(((F8/E8)*100-100),"--")</f>
        <v>-9.4136693924764216</v>
      </c>
      <c r="G53" s="46">
        <f t="shared" ref="G53:G72" si="11">IFERROR(((G8/F8)*100-100),"--")</f>
        <v>2.7189258260257247</v>
      </c>
      <c r="H53" s="46">
        <f t="shared" ref="H53:H72" si="12">IFERROR(((H8/G8)*100-100),"--")</f>
        <v>16.292908114993182</v>
      </c>
      <c r="I53" s="46">
        <f t="shared" ref="I53:I72" si="13">IFERROR(((I8/H8)*100-100),"--")</f>
        <v>3.3837879101673138</v>
      </c>
      <c r="J53" s="46">
        <f t="shared" ref="J53:J72" si="14">IFERROR(((J8/I8)*100-100),"--")</f>
        <v>13.775227146748165</v>
      </c>
      <c r="K53" s="46">
        <f t="shared" ref="K53:K72" si="15">IFERROR(((K8/J8)*100-100),"--")</f>
        <v>34.709551168980653</v>
      </c>
      <c r="L53" s="46">
        <f t="shared" ref="L53:L72" si="16">IFERROR(((L8/K8)*100-100),"--")</f>
        <v>23.742968486954254</v>
      </c>
      <c r="M53" s="46">
        <f t="shared" ref="M53:M72" si="17">IFERROR(((M8/L8)*100-100),"--")</f>
        <v>12.933016710015565</v>
      </c>
      <c r="N53" s="46">
        <f t="shared" ref="N53:N72" si="18">IFERROR(((N8/M8)*100-100),"--")</f>
        <v>14.819180681932863</v>
      </c>
      <c r="O53" s="46">
        <f t="shared" ref="O53:O72" si="19">IFERROR(((O8/N8)*100-100),"--")</f>
        <v>3.9134961778698028</v>
      </c>
      <c r="P53" s="46">
        <f t="shared" ref="P53:P72" si="20">IFERROR(((P8/O8)*100-100),"--")</f>
        <v>-43.633148677846677</v>
      </c>
      <c r="Q53" s="46">
        <f t="shared" ref="Q53:Q72" si="21">IFERROR(((Q8/P8)*100-100),"--")</f>
        <v>46.292235651809506</v>
      </c>
      <c r="R53" s="46">
        <f t="shared" ref="R53:R72" si="22">IFERROR(((R8/Q8)*100-100),"--")</f>
        <v>28.791232056657691</v>
      </c>
      <c r="S53" s="46">
        <f t="shared" ref="S53:S72" si="23">IFERROR(((S8/R8)*100-100),"--")</f>
        <v>-11.973033665668069</v>
      </c>
      <c r="T53" s="46">
        <f t="shared" ref="T53:T72" si="24">IFERROR(((T8/S8)*100-100),"--")</f>
        <v>10.461348393844048</v>
      </c>
      <c r="U53" s="46">
        <f t="shared" ref="U53:U72" si="25">IFERROR(((U8/T8)*100-100),"--")</f>
        <v>11.361439302180983</v>
      </c>
      <c r="V53" s="46">
        <f t="shared" ref="V53:V72" si="26">IFERROR(((V8/U8)*100-100),"--")</f>
        <v>-14.519999244495523</v>
      </c>
      <c r="W53" s="46">
        <f t="shared" ref="W53:W72" si="27">IFERROR(((W8/V8)*100-100),"--")</f>
        <v>0.89664759357306423</v>
      </c>
      <c r="X53" s="46">
        <f t="shared" ref="X53:X72" si="28">IFERROR(((X8/W8)*100-100),"--")</f>
        <v>-14.563176692494707</v>
      </c>
      <c r="Y53" s="46">
        <f t="shared" ref="Y53:Y72" si="29">IFERROR(((Y8/X8)*100-100),"--")</f>
        <v>-7.1266177380221905</v>
      </c>
      <c r="Z53" s="46">
        <f t="shared" ref="Z53:Z72" si="30">IFERROR(((Z8/Y8)*100-100),"--")</f>
        <v>18.099748229304424</v>
      </c>
      <c r="AA53" s="46">
        <f t="shared" ref="AA53:AA72" si="31">IFERROR(((AA8/Z8)*100-100),"--")</f>
        <v>-17.151817373217597</v>
      </c>
      <c r="AB53" s="46">
        <f t="shared" ref="AB53:AB72" si="32">IFERROR(((AB8/AA8)*100-100),"--")</f>
        <v>20.990015856575297</v>
      </c>
      <c r="AC53" s="46">
        <f t="shared" ref="AC53:AC72" si="33">IFERROR(((AC8/AB8)*100-100),"--")</f>
        <v>-2.680852438480315</v>
      </c>
      <c r="AD53" s="46">
        <f>POWER(AC8/B8,1/28)*100-100</f>
        <v>2.6042952212203829</v>
      </c>
    </row>
    <row r="54" spans="1:31">
      <c r="A54" s="3">
        <v>870324</v>
      </c>
      <c r="B54" s="92" t="s">
        <v>23</v>
      </c>
      <c r="C54" s="46">
        <f t="shared" si="7"/>
        <v>6.4760405094647098</v>
      </c>
      <c r="D54" s="46">
        <f t="shared" si="8"/>
        <v>19.054561301582822</v>
      </c>
      <c r="E54" s="46">
        <f t="shared" si="9"/>
        <v>4.1692699354344427</v>
      </c>
      <c r="F54" s="46">
        <f t="shared" si="10"/>
        <v>13.339105501424271</v>
      </c>
      <c r="G54" s="46">
        <f t="shared" si="11"/>
        <v>-0.5385962554306758</v>
      </c>
      <c r="H54" s="46">
        <f t="shared" si="12"/>
        <v>-9.429336570030415</v>
      </c>
      <c r="I54" s="46">
        <f t="shared" si="13"/>
        <v>28.287773663751608</v>
      </c>
      <c r="J54" s="46">
        <f t="shared" si="14"/>
        <v>-2.2571241537156652</v>
      </c>
      <c r="K54" s="46">
        <f t="shared" si="15"/>
        <v>-2.2964919917705942</v>
      </c>
      <c r="L54" s="46">
        <f t="shared" si="16"/>
        <v>22.809739722851035</v>
      </c>
      <c r="M54" s="46">
        <f t="shared" si="17"/>
        <v>8.4102467828856931</v>
      </c>
      <c r="N54" s="46">
        <f t="shared" si="18"/>
        <v>23.777014743018228</v>
      </c>
      <c r="O54" s="46">
        <f t="shared" si="19"/>
        <v>9.8335867091472409</v>
      </c>
      <c r="P54" s="46">
        <f t="shared" si="20"/>
        <v>-44.072583906755511</v>
      </c>
      <c r="Q54" s="46">
        <f t="shared" si="21"/>
        <v>54.623283771110863</v>
      </c>
      <c r="R54" s="46">
        <f t="shared" si="22"/>
        <v>14.550351186591143</v>
      </c>
      <c r="S54" s="46">
        <f t="shared" si="23"/>
        <v>18.300283877803025</v>
      </c>
      <c r="T54" s="46">
        <f t="shared" si="24"/>
        <v>8.1966592533314326</v>
      </c>
      <c r="U54" s="46">
        <f t="shared" si="25"/>
        <v>-1.5129754495836778</v>
      </c>
      <c r="V54" s="46">
        <f t="shared" si="26"/>
        <v>-7.8936360426475289</v>
      </c>
      <c r="W54" s="46">
        <f t="shared" si="27"/>
        <v>-9.9644967033742091</v>
      </c>
      <c r="X54" s="46">
        <f t="shared" si="28"/>
        <v>1.3831513224314023</v>
      </c>
      <c r="Y54" s="46">
        <f t="shared" si="29"/>
        <v>-5.4687666686271683</v>
      </c>
      <c r="Z54" s="46">
        <f t="shared" si="30"/>
        <v>-14.874030615914151</v>
      </c>
      <c r="AA54" s="46">
        <f t="shared" si="31"/>
        <v>-31.597185689095824</v>
      </c>
      <c r="AB54" s="46">
        <f t="shared" si="32"/>
        <v>29.132129383633156</v>
      </c>
      <c r="AC54" s="46">
        <f t="shared" si="33"/>
        <v>12.409085828071184</v>
      </c>
      <c r="AD54" s="46">
        <f t="shared" ref="AD54:AD72" si="34">POWER(AC9/B9,1/28)*100-100</f>
        <v>3.3382371445434842</v>
      </c>
      <c r="AE54" s="46"/>
    </row>
    <row r="55" spans="1:31">
      <c r="A55" s="3">
        <v>870431</v>
      </c>
      <c r="B55" s="92" t="s">
        <v>23</v>
      </c>
      <c r="C55" s="46">
        <f t="shared" si="7"/>
        <v>40.664269984399482</v>
      </c>
      <c r="D55" s="46">
        <f t="shared" si="8"/>
        <v>27.214549509972258</v>
      </c>
      <c r="E55" s="46">
        <f t="shared" si="9"/>
        <v>-11.816969297095142</v>
      </c>
      <c r="F55" s="46">
        <f t="shared" si="10"/>
        <v>-16.129395652676209</v>
      </c>
      <c r="G55" s="46">
        <f t="shared" si="11"/>
        <v>19.961404847202573</v>
      </c>
      <c r="H55" s="46">
        <f t="shared" si="12"/>
        <v>-25.542682123507745</v>
      </c>
      <c r="I55" s="46">
        <f t="shared" si="13"/>
        <v>15.482940140836547</v>
      </c>
      <c r="J55" s="46">
        <f t="shared" si="14"/>
        <v>13.507308016771205</v>
      </c>
      <c r="K55" s="46">
        <f t="shared" si="15"/>
        <v>12.302510270922994</v>
      </c>
      <c r="L55" s="46">
        <f t="shared" si="16"/>
        <v>5.6705620642474912</v>
      </c>
      <c r="M55" s="46">
        <f t="shared" si="17"/>
        <v>13.56655183195285</v>
      </c>
      <c r="N55" s="46">
        <f t="shared" si="18"/>
        <v>27.070989944271219</v>
      </c>
      <c r="O55" s="46">
        <f t="shared" si="19"/>
        <v>-15.789362170982059</v>
      </c>
      <c r="P55" s="46">
        <f t="shared" si="20"/>
        <v>-9.0028424250701846</v>
      </c>
      <c r="Q55" s="46">
        <f t="shared" si="21"/>
        <v>40.130421857544093</v>
      </c>
      <c r="R55" s="46">
        <f t="shared" si="22"/>
        <v>-1.759323703875296</v>
      </c>
      <c r="S55" s="46">
        <f t="shared" si="23"/>
        <v>5.3873013027295684</v>
      </c>
      <c r="T55" s="46">
        <f t="shared" si="24"/>
        <v>15.977597992902858</v>
      </c>
      <c r="U55" s="46">
        <f t="shared" si="25"/>
        <v>-8.9581473054977323</v>
      </c>
      <c r="V55" s="46">
        <f t="shared" si="26"/>
        <v>-6.9930095595086073</v>
      </c>
      <c r="W55" s="46">
        <f t="shared" si="27"/>
        <v>14.224426948049199</v>
      </c>
      <c r="X55" s="46">
        <f t="shared" si="28"/>
        <v>14.551571092267608</v>
      </c>
      <c r="Y55" s="46">
        <f t="shared" si="29"/>
        <v>-8.8343866321571483</v>
      </c>
      <c r="Z55" s="46">
        <f t="shared" si="30"/>
        <v>27.493559977356341</v>
      </c>
      <c r="AA55" s="46">
        <f t="shared" si="31"/>
        <v>-23.67177104002657</v>
      </c>
      <c r="AB55" s="46">
        <f t="shared" si="32"/>
        <v>14.782285891166396</v>
      </c>
      <c r="AC55" s="46">
        <f t="shared" si="33"/>
        <v>5.6727417729530316</v>
      </c>
      <c r="AD55" s="46">
        <f t="shared" si="34"/>
        <v>5.1493648127444658</v>
      </c>
    </row>
    <row r="56" spans="1:31">
      <c r="A56" s="3">
        <v>870333</v>
      </c>
      <c r="B56" s="92" t="s">
        <v>23</v>
      </c>
      <c r="C56" s="46">
        <f t="shared" si="7"/>
        <v>-12.108006795726396</v>
      </c>
      <c r="D56" s="46">
        <f t="shared" si="8"/>
        <v>-16.703763057318227</v>
      </c>
      <c r="E56" s="46">
        <f t="shared" si="9"/>
        <v>1.2928590529970734</v>
      </c>
      <c r="F56" s="46">
        <f t="shared" si="10"/>
        <v>-22.880568388539615</v>
      </c>
      <c r="G56" s="46">
        <f t="shared" si="11"/>
        <v>33.34429928574616</v>
      </c>
      <c r="H56" s="46">
        <f t="shared" si="12"/>
        <v>469.1389030472676</v>
      </c>
      <c r="I56" s="46">
        <f t="shared" si="13"/>
        <v>29.7198233400878</v>
      </c>
      <c r="J56" s="46">
        <f t="shared" si="14"/>
        <v>26.312336871049652</v>
      </c>
      <c r="K56" s="46">
        <f t="shared" si="15"/>
        <v>-72.044970616450442</v>
      </c>
      <c r="L56" s="46">
        <f t="shared" si="16"/>
        <v>85.411776685715438</v>
      </c>
      <c r="M56" s="46">
        <f t="shared" si="17"/>
        <v>-0.53953024275959649</v>
      </c>
      <c r="N56" s="46">
        <f t="shared" si="18"/>
        <v>365.53848757809214</v>
      </c>
      <c r="O56" s="46">
        <f t="shared" si="19"/>
        <v>89.743203516512011</v>
      </c>
      <c r="P56" s="46">
        <f t="shared" si="20"/>
        <v>-43.44650054954765</v>
      </c>
      <c r="Q56" s="46">
        <f t="shared" si="21"/>
        <v>-20.803937475586196</v>
      </c>
      <c r="R56" s="46">
        <f t="shared" si="22"/>
        <v>3.1025954854571296</v>
      </c>
      <c r="S56" s="46">
        <f t="shared" si="23"/>
        <v>104.11546191578563</v>
      </c>
      <c r="T56" s="46">
        <f t="shared" si="24"/>
        <v>-5.3366743543671475</v>
      </c>
      <c r="U56" s="46">
        <f t="shared" si="25"/>
        <v>10.515258377030264</v>
      </c>
      <c r="V56" s="46">
        <f t="shared" si="26"/>
        <v>-5.2018461288584348</v>
      </c>
      <c r="W56" s="46">
        <f t="shared" si="27"/>
        <v>-6.667647550213303</v>
      </c>
      <c r="X56" s="46">
        <f t="shared" si="28"/>
        <v>-11.454741520356876</v>
      </c>
      <c r="Y56" s="46">
        <f t="shared" si="29"/>
        <v>-8.6383517498165077</v>
      </c>
      <c r="Z56" s="46">
        <f t="shared" si="30"/>
        <v>23.340554957163945</v>
      </c>
      <c r="AA56" s="46">
        <f t="shared" si="31"/>
        <v>-23.983666952017984</v>
      </c>
      <c r="AB56" s="46">
        <f t="shared" si="32"/>
        <v>-2.5685457419094462</v>
      </c>
      <c r="AC56" s="46">
        <f t="shared" si="33"/>
        <v>2.3572290956762885</v>
      </c>
      <c r="AD56" s="46">
        <f t="shared" si="34"/>
        <v>11.556312529497632</v>
      </c>
    </row>
    <row r="57" spans="1:31">
      <c r="A57" s="3">
        <v>870422</v>
      </c>
      <c r="B57" s="92" t="s">
        <v>23</v>
      </c>
      <c r="C57" s="46">
        <f t="shared" si="7"/>
        <v>-19.791530594115216</v>
      </c>
      <c r="D57" s="46">
        <f t="shared" si="8"/>
        <v>42.928523602985848</v>
      </c>
      <c r="E57" s="46">
        <f t="shared" si="9"/>
        <v>2.0750271737188513</v>
      </c>
      <c r="F57" s="46">
        <f t="shared" si="10"/>
        <v>-11.883527663958475</v>
      </c>
      <c r="G57" s="46">
        <f t="shared" si="11"/>
        <v>5.3436447759315939</v>
      </c>
      <c r="H57" s="46">
        <f t="shared" si="12"/>
        <v>9.4577514149388264</v>
      </c>
      <c r="I57" s="46">
        <f t="shared" si="13"/>
        <v>11.915721144616114</v>
      </c>
      <c r="J57" s="46">
        <f t="shared" si="14"/>
        <v>28.118451836219066</v>
      </c>
      <c r="K57" s="46">
        <f t="shared" si="15"/>
        <v>51.241604593712367</v>
      </c>
      <c r="L57" s="46">
        <f t="shared" si="16"/>
        <v>35.477215011154499</v>
      </c>
      <c r="M57" s="46">
        <f t="shared" si="17"/>
        <v>0.58433223628652797</v>
      </c>
      <c r="N57" s="46">
        <f t="shared" si="18"/>
        <v>-7.7218919642984787</v>
      </c>
      <c r="O57" s="46">
        <f t="shared" si="19"/>
        <v>-22.715862253590458</v>
      </c>
      <c r="P57" s="46">
        <f t="shared" si="20"/>
        <v>-44.04830779884815</v>
      </c>
      <c r="Q57" s="46">
        <f t="shared" si="21"/>
        <v>53.887281276064982</v>
      </c>
      <c r="R57" s="46">
        <f t="shared" si="22"/>
        <v>12.073224035184964</v>
      </c>
      <c r="S57" s="46">
        <f t="shared" si="23"/>
        <v>-1.6582100822119372</v>
      </c>
      <c r="T57" s="46">
        <f t="shared" si="24"/>
        <v>18.039199446618781</v>
      </c>
      <c r="U57" s="46">
        <f t="shared" si="25"/>
        <v>-23.02648092198136</v>
      </c>
      <c r="V57" s="46">
        <f t="shared" si="26"/>
        <v>2.0317698297716049</v>
      </c>
      <c r="W57" s="46">
        <f t="shared" si="27"/>
        <v>7.7669244882296482</v>
      </c>
      <c r="X57" s="46">
        <f t="shared" si="28"/>
        <v>22.446869984607829</v>
      </c>
      <c r="Y57" s="46">
        <f t="shared" si="29"/>
        <v>6.6331358102324316</v>
      </c>
      <c r="Z57" s="46">
        <f t="shared" si="30"/>
        <v>2.6447334238119709</v>
      </c>
      <c r="AA57" s="46">
        <f t="shared" si="31"/>
        <v>-9.4589136903802711</v>
      </c>
      <c r="AB57" s="46">
        <f t="shared" si="32"/>
        <v>12.766140163094903</v>
      </c>
      <c r="AC57" s="46">
        <f t="shared" si="33"/>
        <v>18.608868552272483</v>
      </c>
      <c r="AD57" s="46">
        <f t="shared" si="34"/>
        <v>4.9377837551809449</v>
      </c>
    </row>
    <row r="58" spans="1:31">
      <c r="A58" s="3">
        <v>870421</v>
      </c>
      <c r="B58" s="92" t="s">
        <v>23</v>
      </c>
      <c r="C58" s="46">
        <f t="shared" si="7"/>
        <v>27.014858088830792</v>
      </c>
      <c r="D58" s="46">
        <f t="shared" si="8"/>
        <v>16.115038303640745</v>
      </c>
      <c r="E58" s="46">
        <f t="shared" si="9"/>
        <v>-20.479761137344894</v>
      </c>
      <c r="F58" s="46">
        <f t="shared" si="10"/>
        <v>-24.508665177076665</v>
      </c>
      <c r="G58" s="46">
        <f t="shared" si="11"/>
        <v>27.161363067826855</v>
      </c>
      <c r="H58" s="46">
        <f t="shared" si="12"/>
        <v>9.4442767718215634</v>
      </c>
      <c r="I58" s="46">
        <f t="shared" si="13"/>
        <v>12.922199566634077</v>
      </c>
      <c r="J58" s="46">
        <f t="shared" si="14"/>
        <v>34.751408720619224</v>
      </c>
      <c r="K58" s="46">
        <f t="shared" si="15"/>
        <v>0.87904004095106814</v>
      </c>
      <c r="L58" s="46">
        <f t="shared" si="16"/>
        <v>-15.677485754937976</v>
      </c>
      <c r="M58" s="46">
        <f t="shared" si="17"/>
        <v>9.424042230999035</v>
      </c>
      <c r="N58" s="46">
        <f t="shared" si="18"/>
        <v>23.417833384234754</v>
      </c>
      <c r="O58" s="46">
        <f t="shared" si="19"/>
        <v>-50.947931246471015</v>
      </c>
      <c r="P58" s="46">
        <f t="shared" si="20"/>
        <v>-15.200460134864784</v>
      </c>
      <c r="Q58" s="46">
        <f t="shared" si="21"/>
        <v>-7.9557440375184996</v>
      </c>
      <c r="R58" s="46">
        <f t="shared" si="22"/>
        <v>34.870375570238338</v>
      </c>
      <c r="S58" s="46">
        <f t="shared" si="23"/>
        <v>-20.97656839011502</v>
      </c>
      <c r="T58" s="46">
        <f t="shared" si="24"/>
        <v>6.0012004304362137</v>
      </c>
      <c r="U58" s="46">
        <f t="shared" si="25"/>
        <v>94.117625952508661</v>
      </c>
      <c r="V58" s="46">
        <f t="shared" si="26"/>
        <v>-4.3631924216537925</v>
      </c>
      <c r="W58" s="46">
        <f t="shared" si="27"/>
        <v>-1.5894291247262657</v>
      </c>
      <c r="X58" s="46">
        <f t="shared" si="28"/>
        <v>15.010717463450376</v>
      </c>
      <c r="Y58" s="46">
        <f t="shared" si="29"/>
        <v>12.674885815728814</v>
      </c>
      <c r="Z58" s="46">
        <f t="shared" si="30"/>
        <v>-30.845742949819638</v>
      </c>
      <c r="AA58" s="46">
        <f t="shared" si="31"/>
        <v>22.770733551460623</v>
      </c>
      <c r="AB58" s="46">
        <f t="shared" si="32"/>
        <v>16.264399740673198</v>
      </c>
      <c r="AC58" s="46">
        <f t="shared" si="33"/>
        <v>20.788534496010129</v>
      </c>
      <c r="AD58" s="46">
        <f t="shared" si="34"/>
        <v>3.5136040338842349</v>
      </c>
    </row>
    <row r="59" spans="1:31">
      <c r="A59" s="3">
        <v>870322</v>
      </c>
      <c r="B59" s="92" t="s">
        <v>23</v>
      </c>
      <c r="C59" s="46">
        <f t="shared" si="7"/>
        <v>22.349864983415429</v>
      </c>
      <c r="D59" s="46">
        <f t="shared" si="8"/>
        <v>-25.267720250864912</v>
      </c>
      <c r="E59" s="46">
        <f t="shared" si="9"/>
        <v>-28.651129278142321</v>
      </c>
      <c r="F59" s="46">
        <f t="shared" si="10"/>
        <v>15.15749707407268</v>
      </c>
      <c r="G59" s="46">
        <f t="shared" si="11"/>
        <v>10.458284025608151</v>
      </c>
      <c r="H59" s="46">
        <f t="shared" si="12"/>
        <v>6.036951770536092</v>
      </c>
      <c r="I59" s="46">
        <f t="shared" si="13"/>
        <v>7.9008153454803107</v>
      </c>
      <c r="J59" s="46">
        <f t="shared" si="14"/>
        <v>39.50453560734843</v>
      </c>
      <c r="K59" s="46">
        <f t="shared" si="15"/>
        <v>31.689368867794599</v>
      </c>
      <c r="L59" s="46">
        <f t="shared" si="16"/>
        <v>-3.4182780721312724</v>
      </c>
      <c r="M59" s="46">
        <f t="shared" si="17"/>
        <v>14.40660937286593</v>
      </c>
      <c r="N59" s="46">
        <f t="shared" si="18"/>
        <v>65.943610429090597</v>
      </c>
      <c r="O59" s="46">
        <f t="shared" si="19"/>
        <v>27.37855633269109</v>
      </c>
      <c r="P59" s="46">
        <f t="shared" si="20"/>
        <v>-40.267130437642216</v>
      </c>
      <c r="Q59" s="46">
        <f t="shared" si="21"/>
        <v>35.74484378113192</v>
      </c>
      <c r="R59" s="46">
        <f t="shared" si="22"/>
        <v>102.01591502657217</v>
      </c>
      <c r="S59" s="46">
        <f t="shared" si="23"/>
        <v>-11.96750650250064</v>
      </c>
      <c r="T59" s="46">
        <f t="shared" si="24"/>
        <v>21.300427815399985</v>
      </c>
      <c r="U59" s="46">
        <f t="shared" si="25"/>
        <v>20.198534066345218</v>
      </c>
      <c r="V59" s="46">
        <f t="shared" si="26"/>
        <v>-24.735119172342152</v>
      </c>
      <c r="W59" s="46">
        <f t="shared" si="27"/>
        <v>-21.12684248544366</v>
      </c>
      <c r="X59" s="46">
        <f t="shared" si="28"/>
        <v>158.33537207843852</v>
      </c>
      <c r="Y59" s="46">
        <f t="shared" si="29"/>
        <v>59.001990314739317</v>
      </c>
      <c r="Z59" s="46">
        <f t="shared" si="30"/>
        <v>-28.211497085002136</v>
      </c>
      <c r="AA59" s="46">
        <f t="shared" si="31"/>
        <v>-44.973063619467311</v>
      </c>
      <c r="AB59" s="46">
        <f t="shared" si="32"/>
        <v>18.955103575226431</v>
      </c>
      <c r="AC59" s="46">
        <f t="shared" si="33"/>
        <v>18.770372171187731</v>
      </c>
      <c r="AD59" s="46">
        <f t="shared" si="34"/>
        <v>9.1670989432676322</v>
      </c>
    </row>
    <row r="60" spans="1:31">
      <c r="A60" s="3">
        <v>870332</v>
      </c>
      <c r="B60" s="92" t="s">
        <v>23</v>
      </c>
      <c r="C60" s="46">
        <f t="shared" si="7"/>
        <v>-33.39467729651092</v>
      </c>
      <c r="D60" s="46">
        <f t="shared" si="8"/>
        <v>-3.9634559173195072</v>
      </c>
      <c r="E60" s="46">
        <f t="shared" si="9"/>
        <v>-38.241080809488167</v>
      </c>
      <c r="F60" s="46">
        <f t="shared" si="10"/>
        <v>-42.131111559673208</v>
      </c>
      <c r="G60" s="46">
        <f t="shared" si="11"/>
        <v>24.236932889551866</v>
      </c>
      <c r="H60" s="46">
        <f t="shared" si="12"/>
        <v>-33.250955566478197</v>
      </c>
      <c r="I60" s="46">
        <f t="shared" si="13"/>
        <v>-51.584032962906541</v>
      </c>
      <c r="J60" s="46">
        <f t="shared" si="14"/>
        <v>115.9047656145662</v>
      </c>
      <c r="K60" s="46">
        <f t="shared" si="15"/>
        <v>47.410639368224906</v>
      </c>
      <c r="L60" s="46">
        <f t="shared" si="16"/>
        <v>39.938806375085903</v>
      </c>
      <c r="M60" s="46">
        <f t="shared" si="17"/>
        <v>80.135997677237981</v>
      </c>
      <c r="N60" s="46">
        <f t="shared" si="18"/>
        <v>182.18176683012166</v>
      </c>
      <c r="O60" s="46">
        <f t="shared" si="19"/>
        <v>-34.863660328274392</v>
      </c>
      <c r="P60" s="46">
        <f t="shared" si="20"/>
        <v>-62.033864683603731</v>
      </c>
      <c r="Q60" s="46">
        <f t="shared" si="21"/>
        <v>-13.284271583174828</v>
      </c>
      <c r="R60" s="46">
        <f t="shared" si="22"/>
        <v>216.48751130510766</v>
      </c>
      <c r="S60" s="46">
        <f t="shared" si="23"/>
        <v>288.65858939282771</v>
      </c>
      <c r="T60" s="46">
        <f t="shared" si="24"/>
        <v>-23.590958899109012</v>
      </c>
      <c r="U60" s="46">
        <f t="shared" si="25"/>
        <v>22.72668452855973</v>
      </c>
      <c r="V60" s="46">
        <f t="shared" si="26"/>
        <v>6.313611346543226</v>
      </c>
      <c r="W60" s="46">
        <f t="shared" si="27"/>
        <v>14.286144731547239</v>
      </c>
      <c r="X60" s="46">
        <f t="shared" si="28"/>
        <v>-18.199887607125362</v>
      </c>
      <c r="Y60" s="46">
        <f t="shared" si="29"/>
        <v>-2.4921752317984414</v>
      </c>
      <c r="Z60" s="46">
        <f t="shared" si="30"/>
        <v>-8.7773509516111687</v>
      </c>
      <c r="AA60" s="46">
        <f t="shared" si="31"/>
        <v>-53.367337553715608</v>
      </c>
      <c r="AB60" s="46">
        <f t="shared" si="32"/>
        <v>-25.331393383156495</v>
      </c>
      <c r="AC60" s="46">
        <f t="shared" si="33"/>
        <v>24.595656267498356</v>
      </c>
      <c r="AD60" s="46">
        <f t="shared" si="34"/>
        <v>2.4536588377020507</v>
      </c>
    </row>
    <row r="61" spans="1:31">
      <c r="A61" s="3">
        <v>870423</v>
      </c>
      <c r="B61" s="92" t="s">
        <v>23</v>
      </c>
      <c r="C61" s="46">
        <f t="shared" si="7"/>
        <v>0.22933266397555485</v>
      </c>
      <c r="D61" s="46">
        <f t="shared" si="8"/>
        <v>67.594575060569184</v>
      </c>
      <c r="E61" s="46">
        <f t="shared" si="9"/>
        <v>-23.786180667820219</v>
      </c>
      <c r="F61" s="46">
        <f t="shared" si="10"/>
        <v>-7.8776391213179551</v>
      </c>
      <c r="G61" s="46">
        <f t="shared" si="11"/>
        <v>29.470153855646345</v>
      </c>
      <c r="H61" s="46">
        <f t="shared" si="12"/>
        <v>-5.0577784288283709</v>
      </c>
      <c r="I61" s="46">
        <f t="shared" si="13"/>
        <v>3.2790660319695917</v>
      </c>
      <c r="J61" s="46">
        <f t="shared" si="14"/>
        <v>9.655702923723112</v>
      </c>
      <c r="K61" s="46">
        <f t="shared" si="15"/>
        <v>26.189147399443911</v>
      </c>
      <c r="L61" s="46">
        <f t="shared" si="16"/>
        <v>52.780295805268821</v>
      </c>
      <c r="M61" s="46">
        <f t="shared" si="17"/>
        <v>21.858270765040118</v>
      </c>
      <c r="N61" s="46">
        <f t="shared" si="18"/>
        <v>-13.880809790811838</v>
      </c>
      <c r="O61" s="46">
        <f t="shared" si="19"/>
        <v>8.5339925205222329</v>
      </c>
      <c r="P61" s="46">
        <f t="shared" si="20"/>
        <v>-31.510548285298185</v>
      </c>
      <c r="Q61" s="46">
        <f t="shared" si="21"/>
        <v>35.2643279858857</v>
      </c>
      <c r="R61" s="46">
        <f t="shared" si="22"/>
        <v>39.666912397630881</v>
      </c>
      <c r="S61" s="46">
        <f t="shared" si="23"/>
        <v>23.634780631187425</v>
      </c>
      <c r="T61" s="46">
        <f t="shared" si="24"/>
        <v>-19.334921601288244</v>
      </c>
      <c r="U61" s="46">
        <f t="shared" si="25"/>
        <v>7.061627492079964</v>
      </c>
      <c r="V61" s="46">
        <f t="shared" si="26"/>
        <v>-13.490695439891397</v>
      </c>
      <c r="W61" s="46">
        <f t="shared" si="27"/>
        <v>-20.716266111758472</v>
      </c>
      <c r="X61" s="46">
        <f t="shared" si="28"/>
        <v>26.550855447594301</v>
      </c>
      <c r="Y61" s="46">
        <f t="shared" si="29"/>
        <v>26.812477307795064</v>
      </c>
      <c r="Z61" s="46">
        <f t="shared" si="30"/>
        <v>-0.90133006902581769</v>
      </c>
      <c r="AA61" s="46">
        <f t="shared" si="31"/>
        <v>-27.164641070177169</v>
      </c>
      <c r="AB61" s="46">
        <f t="shared" si="32"/>
        <v>19.848910699413352</v>
      </c>
      <c r="AC61" s="46">
        <f t="shared" si="33"/>
        <v>12.792417182712683</v>
      </c>
      <c r="AD61" s="46">
        <f t="shared" si="34"/>
        <v>6.1721302934539182</v>
      </c>
    </row>
    <row r="62" spans="1:31">
      <c r="A62" s="3">
        <v>870390</v>
      </c>
      <c r="B62" s="92" t="s">
        <v>23</v>
      </c>
      <c r="C62" s="46">
        <f t="shared" si="7"/>
        <v>2.1803062457731244</v>
      </c>
      <c r="D62" s="46">
        <f t="shared" si="8"/>
        <v>-21.240752202003435</v>
      </c>
      <c r="E62" s="46">
        <f t="shared" si="9"/>
        <v>6.4520012061786645</v>
      </c>
      <c r="F62" s="46">
        <f t="shared" si="10"/>
        <v>-6.9993753251786472</v>
      </c>
      <c r="G62" s="46">
        <f t="shared" si="11"/>
        <v>-1.4698495488601395</v>
      </c>
      <c r="H62" s="46">
        <f t="shared" si="12"/>
        <v>58.380373816218281</v>
      </c>
      <c r="I62" s="46">
        <f t="shared" si="13"/>
        <v>29.749568100692045</v>
      </c>
      <c r="J62" s="46">
        <f t="shared" si="14"/>
        <v>68.260745794633578</v>
      </c>
      <c r="K62" s="46">
        <f t="shared" si="15"/>
        <v>64.487048211196679</v>
      </c>
      <c r="L62" s="46">
        <f t="shared" si="16"/>
        <v>-20.324619390015883</v>
      </c>
      <c r="M62" s="46">
        <f t="shared" si="17"/>
        <v>18.296542823371766</v>
      </c>
      <c r="N62" s="46">
        <f t="shared" si="18"/>
        <v>35.329522067521879</v>
      </c>
      <c r="O62" s="46">
        <f t="shared" si="19"/>
        <v>51.70547556724722</v>
      </c>
      <c r="P62" s="46">
        <f t="shared" si="20"/>
        <v>-36.067586380377193</v>
      </c>
      <c r="Q62" s="46">
        <f t="shared" si="21"/>
        <v>37.646166378093426</v>
      </c>
      <c r="R62" s="46">
        <f t="shared" si="22"/>
        <v>49.886990798494736</v>
      </c>
      <c r="S62" s="46">
        <f t="shared" si="23"/>
        <v>21.805974076029798</v>
      </c>
      <c r="T62" s="46">
        <f t="shared" si="24"/>
        <v>-6.4835321329366167</v>
      </c>
      <c r="U62" s="46">
        <f t="shared" si="25"/>
        <v>66.019760585653586</v>
      </c>
      <c r="V62" s="46">
        <f t="shared" si="26"/>
        <v>-6.8489861017834954</v>
      </c>
      <c r="W62" s="46">
        <f t="shared" si="27"/>
        <v>33.849523435773619</v>
      </c>
      <c r="X62" s="46">
        <f t="shared" si="28"/>
        <v>-70.900814856410406</v>
      </c>
      <c r="Y62" s="46">
        <f t="shared" si="29"/>
        <v>-38.425605780032257</v>
      </c>
      <c r="Z62" s="46">
        <f t="shared" si="30"/>
        <v>-7.4305703965194709</v>
      </c>
      <c r="AA62" s="46">
        <f t="shared" si="31"/>
        <v>8.1945683231163287</v>
      </c>
      <c r="AB62" s="46">
        <f t="shared" si="32"/>
        <v>88.945579130735041</v>
      </c>
      <c r="AC62" s="46">
        <f t="shared" si="33"/>
        <v>15.227924915597924</v>
      </c>
      <c r="AD62" s="46">
        <f t="shared" si="34"/>
        <v>8.7597350718425133</v>
      </c>
    </row>
    <row r="63" spans="1:31">
      <c r="A63" s="3">
        <v>870432</v>
      </c>
      <c r="B63" s="92" t="s">
        <v>23</v>
      </c>
      <c r="C63" s="46">
        <f t="shared" si="7"/>
        <v>-25.908050962099978</v>
      </c>
      <c r="D63" s="46">
        <f t="shared" si="8"/>
        <v>13.425146480372604</v>
      </c>
      <c r="E63" s="46">
        <f t="shared" si="9"/>
        <v>3.9623879922538521</v>
      </c>
      <c r="F63" s="46">
        <f t="shared" si="10"/>
        <v>-24.743227491200628</v>
      </c>
      <c r="G63" s="46">
        <f t="shared" si="11"/>
        <v>55.641241698006695</v>
      </c>
      <c r="H63" s="46">
        <f t="shared" si="12"/>
        <v>4.5578270593975105</v>
      </c>
      <c r="I63" s="46">
        <f t="shared" si="13"/>
        <v>-27.933906008552924</v>
      </c>
      <c r="J63" s="46">
        <f t="shared" si="14"/>
        <v>50.472934499014542</v>
      </c>
      <c r="K63" s="46">
        <f t="shared" si="15"/>
        <v>-7.4086639109650179</v>
      </c>
      <c r="L63" s="46">
        <f t="shared" si="16"/>
        <v>6.730808494238218</v>
      </c>
      <c r="M63" s="46">
        <f t="shared" si="17"/>
        <v>7.5111407714150573</v>
      </c>
      <c r="N63" s="46">
        <f t="shared" si="18"/>
        <v>79.299452079953994</v>
      </c>
      <c r="O63" s="46">
        <f t="shared" si="19"/>
        <v>17.733385089565303</v>
      </c>
      <c r="P63" s="46">
        <f t="shared" si="20"/>
        <v>-42.162952240682273</v>
      </c>
      <c r="Q63" s="46">
        <f t="shared" si="21"/>
        <v>67.014771754630459</v>
      </c>
      <c r="R63" s="46">
        <f t="shared" si="22"/>
        <v>33.597035216302032</v>
      </c>
      <c r="S63" s="46">
        <f t="shared" si="23"/>
        <v>12.773103783196561</v>
      </c>
      <c r="T63" s="46">
        <f t="shared" si="24"/>
        <v>43.51990208607063</v>
      </c>
      <c r="U63" s="46">
        <f t="shared" si="25"/>
        <v>-28.794725290301301</v>
      </c>
      <c r="V63" s="46">
        <f t="shared" si="26"/>
        <v>-4.6622906566223321</v>
      </c>
      <c r="W63" s="46">
        <f t="shared" si="27"/>
        <v>16.496353378941976</v>
      </c>
      <c r="X63" s="46">
        <f t="shared" si="28"/>
        <v>12.481950489023362</v>
      </c>
      <c r="Y63" s="46">
        <f t="shared" si="29"/>
        <v>-9.3287013199736322</v>
      </c>
      <c r="Z63" s="46">
        <f t="shared" si="30"/>
        <v>18.779422556251404</v>
      </c>
      <c r="AA63" s="46">
        <f t="shared" si="31"/>
        <v>-8.8169134025481242</v>
      </c>
      <c r="AB63" s="46">
        <f t="shared" si="32"/>
        <v>-0.85959626137780276</v>
      </c>
      <c r="AC63" s="46">
        <f t="shared" si="33"/>
        <v>7.6640806640207728</v>
      </c>
      <c r="AD63" s="46">
        <f t="shared" si="34"/>
        <v>5.9677103380530951</v>
      </c>
    </row>
    <row r="64" spans="1:31">
      <c r="A64" s="3">
        <v>870210</v>
      </c>
      <c r="B64" s="92" t="s">
        <v>23</v>
      </c>
      <c r="C64" s="46">
        <f t="shared" si="7"/>
        <v>51.638223115852611</v>
      </c>
      <c r="D64" s="46">
        <f t="shared" si="8"/>
        <v>-20.079431887589465</v>
      </c>
      <c r="E64" s="46">
        <f t="shared" si="9"/>
        <v>52.640266575253094</v>
      </c>
      <c r="F64" s="46">
        <f t="shared" si="10"/>
        <v>-27.14564108401764</v>
      </c>
      <c r="G64" s="46">
        <f t="shared" si="11"/>
        <v>-11.969187176825599</v>
      </c>
      <c r="H64" s="46">
        <f t="shared" si="12"/>
        <v>3.8121390829878123</v>
      </c>
      <c r="I64" s="46">
        <f t="shared" si="13"/>
        <v>32.719907625210055</v>
      </c>
      <c r="J64" s="46">
        <f t="shared" si="14"/>
        <v>4.3881854813138546</v>
      </c>
      <c r="K64" s="46">
        <f t="shared" si="15"/>
        <v>51.240084832136745</v>
      </c>
      <c r="L64" s="46">
        <f t="shared" si="16"/>
        <v>22.201695165661306</v>
      </c>
      <c r="M64" s="46">
        <f t="shared" si="17"/>
        <v>28.402085314161695</v>
      </c>
      <c r="N64" s="46">
        <f t="shared" si="18"/>
        <v>6.319309766087386</v>
      </c>
      <c r="O64" s="46">
        <f t="shared" si="19"/>
        <v>35.919168954157982</v>
      </c>
      <c r="P64" s="46">
        <f t="shared" si="20"/>
        <v>-30.912874234949967</v>
      </c>
      <c r="Q64" s="46">
        <f t="shared" si="21"/>
        <v>15.903057128704972</v>
      </c>
      <c r="R64" s="46">
        <f t="shared" si="22"/>
        <v>-20.632575397317993</v>
      </c>
      <c r="S64" s="46">
        <f t="shared" si="23"/>
        <v>7.5843998174644582</v>
      </c>
      <c r="T64" s="46">
        <f t="shared" si="24"/>
        <v>-4.2689859450857739</v>
      </c>
      <c r="U64" s="46">
        <f t="shared" si="25"/>
        <v>10.736450190056573</v>
      </c>
      <c r="V64" s="46">
        <f t="shared" si="26"/>
        <v>-25.872727814443834</v>
      </c>
      <c r="W64" s="46">
        <f t="shared" si="27"/>
        <v>36.100610629990825</v>
      </c>
      <c r="X64" s="46">
        <f t="shared" si="28"/>
        <v>14.045536244360051</v>
      </c>
      <c r="Y64" s="46">
        <f t="shared" si="29"/>
        <v>10.957825775261028</v>
      </c>
      <c r="Z64" s="46">
        <f t="shared" si="30"/>
        <v>-22.282438744812126</v>
      </c>
      <c r="AA64" s="46">
        <f t="shared" si="31"/>
        <v>-11.593150148264797</v>
      </c>
      <c r="AB64" s="46">
        <f t="shared" si="32"/>
        <v>-30.598190268062936</v>
      </c>
      <c r="AC64" s="46">
        <f t="shared" si="33"/>
        <v>-3.6620010081066425</v>
      </c>
      <c r="AD64" s="46">
        <f t="shared" si="34"/>
        <v>3.3079594695208954</v>
      </c>
    </row>
    <row r="65" spans="1:30">
      <c r="A65" s="3">
        <v>870290</v>
      </c>
      <c r="B65" s="92" t="s">
        <v>23</v>
      </c>
      <c r="C65" s="46">
        <f t="shared" si="7"/>
        <v>-6.4228748848854025</v>
      </c>
      <c r="D65" s="46">
        <f t="shared" si="8"/>
        <v>3.8869369801728908</v>
      </c>
      <c r="E65" s="46">
        <f t="shared" si="9"/>
        <v>29.470552016694995</v>
      </c>
      <c r="F65" s="46">
        <f t="shared" si="10"/>
        <v>-4.5424403970926903</v>
      </c>
      <c r="G65" s="46">
        <f t="shared" si="11"/>
        <v>43.584176456790658</v>
      </c>
      <c r="H65" s="46">
        <f t="shared" si="12"/>
        <v>-11.631069259236753</v>
      </c>
      <c r="I65" s="46">
        <f t="shared" si="13"/>
        <v>4.153501569513935</v>
      </c>
      <c r="J65" s="46">
        <f t="shared" si="14"/>
        <v>20.529297433889809</v>
      </c>
      <c r="K65" s="46">
        <f t="shared" si="15"/>
        <v>43.856891988630139</v>
      </c>
      <c r="L65" s="46">
        <f t="shared" si="16"/>
        <v>-8.6748696534487522</v>
      </c>
      <c r="M65" s="46">
        <f t="shared" si="17"/>
        <v>-37.387716546407098</v>
      </c>
      <c r="N65" s="46">
        <f t="shared" si="18"/>
        <v>78.653144306301982</v>
      </c>
      <c r="O65" s="46">
        <f t="shared" si="19"/>
        <v>2.7939459792793713</v>
      </c>
      <c r="P65" s="46">
        <f t="shared" si="20"/>
        <v>-54.393812164653973</v>
      </c>
      <c r="Q65" s="46">
        <f t="shared" si="21"/>
        <v>-10.604212639516845</v>
      </c>
      <c r="R65" s="46">
        <f t="shared" si="22"/>
        <v>42.110017326590707</v>
      </c>
      <c r="S65" s="46">
        <f t="shared" si="23"/>
        <v>49.302318532380355</v>
      </c>
      <c r="T65" s="46">
        <f t="shared" si="24"/>
        <v>-31.025457299990933</v>
      </c>
      <c r="U65" s="46">
        <f t="shared" si="25"/>
        <v>26.531116017570142</v>
      </c>
      <c r="V65" s="46">
        <f t="shared" si="26"/>
        <v>-6.1913781401883057</v>
      </c>
      <c r="W65" s="46">
        <f t="shared" si="27"/>
        <v>14.294748902995806</v>
      </c>
      <c r="X65" s="46">
        <f t="shared" si="28"/>
        <v>14.523960441727766</v>
      </c>
      <c r="Y65" s="46">
        <f t="shared" si="29"/>
        <v>47.246837502755454</v>
      </c>
      <c r="Z65" s="46">
        <f t="shared" si="30"/>
        <v>-3.1206226528258583</v>
      </c>
      <c r="AA65" s="46">
        <f t="shared" si="31"/>
        <v>-25.140775452573536</v>
      </c>
      <c r="AB65" s="46">
        <f t="shared" si="32"/>
        <v>-35.534285433633158</v>
      </c>
      <c r="AC65" s="46">
        <f t="shared" si="33"/>
        <v>38.013071348743438</v>
      </c>
      <c r="AD65" s="46">
        <f t="shared" si="34"/>
        <v>3.3942484245335578</v>
      </c>
    </row>
    <row r="66" spans="1:30">
      <c r="A66" s="3">
        <v>870490</v>
      </c>
      <c r="B66" s="92" t="s">
        <v>23</v>
      </c>
      <c r="C66" s="46">
        <f t="shared" si="7"/>
        <v>0.79777461340735556</v>
      </c>
      <c r="D66" s="46">
        <f t="shared" si="8"/>
        <v>1.0623952259366547</v>
      </c>
      <c r="E66" s="46">
        <f t="shared" si="9"/>
        <v>46.037114781910276</v>
      </c>
      <c r="F66" s="46">
        <f t="shared" si="10"/>
        <v>-21.781381992079133</v>
      </c>
      <c r="G66" s="46">
        <f t="shared" si="11"/>
        <v>-17.653740434042021</v>
      </c>
      <c r="H66" s="46">
        <f t="shared" si="12"/>
        <v>21.110924745091381</v>
      </c>
      <c r="I66" s="46">
        <f t="shared" si="13"/>
        <v>-38.688386525824129</v>
      </c>
      <c r="J66" s="46">
        <f t="shared" si="14"/>
        <v>100.09646374479394</v>
      </c>
      <c r="K66" s="46">
        <f t="shared" si="15"/>
        <v>72.920308101235634</v>
      </c>
      <c r="L66" s="46">
        <f t="shared" si="16"/>
        <v>47.066001685224819</v>
      </c>
      <c r="M66" s="46">
        <f t="shared" si="17"/>
        <v>11.334767882318289</v>
      </c>
      <c r="N66" s="46">
        <f t="shared" si="18"/>
        <v>30.191283696792141</v>
      </c>
      <c r="O66" s="46">
        <f t="shared" si="19"/>
        <v>14.193962187577995</v>
      </c>
      <c r="P66" s="46">
        <f t="shared" si="20"/>
        <v>-22.281859320486859</v>
      </c>
      <c r="Q66" s="46">
        <f t="shared" si="21"/>
        <v>-20.026326427567014</v>
      </c>
      <c r="R66" s="46">
        <f t="shared" si="22"/>
        <v>13.826293391613277</v>
      </c>
      <c r="S66" s="46">
        <f t="shared" si="23"/>
        <v>-44.289704495714275</v>
      </c>
      <c r="T66" s="46">
        <f t="shared" si="24"/>
        <v>-19.917704867675738</v>
      </c>
      <c r="U66" s="46">
        <f t="shared" si="25"/>
        <v>-24.428522013421286</v>
      </c>
      <c r="V66" s="46">
        <f t="shared" si="26"/>
        <v>-8.2079390312512714</v>
      </c>
      <c r="W66" s="46">
        <f t="shared" si="27"/>
        <v>16.324889854525381</v>
      </c>
      <c r="X66" s="46">
        <f t="shared" si="28"/>
        <v>217.77262275395884</v>
      </c>
      <c r="Y66" s="46">
        <f t="shared" si="29"/>
        <v>29.925159107884298</v>
      </c>
      <c r="Z66" s="46">
        <f t="shared" si="30"/>
        <v>-50.512332121486168</v>
      </c>
      <c r="AA66" s="46">
        <f t="shared" si="31"/>
        <v>-46.431077915117491</v>
      </c>
      <c r="AB66" s="46">
        <f t="shared" si="32"/>
        <v>69.166012358677335</v>
      </c>
      <c r="AC66" s="46">
        <f t="shared" si="33"/>
        <v>-34.962249265552899</v>
      </c>
      <c r="AD66" s="46">
        <f t="shared" si="34"/>
        <v>2.1977332716043065</v>
      </c>
    </row>
    <row r="67" spans="1:30">
      <c r="A67" s="3">
        <v>870331</v>
      </c>
      <c r="B67" s="92" t="s">
        <v>23</v>
      </c>
      <c r="C67" s="46">
        <f t="shared" si="7"/>
        <v>-11.596220847686752</v>
      </c>
      <c r="D67" s="46">
        <f t="shared" si="8"/>
        <v>54.837973786381554</v>
      </c>
      <c r="E67" s="46">
        <f t="shared" si="9"/>
        <v>-54.028366513073763</v>
      </c>
      <c r="F67" s="46">
        <f t="shared" si="10"/>
        <v>-32.7225646437943</v>
      </c>
      <c r="G67" s="46">
        <f t="shared" si="11"/>
        <v>-33.742472504105919</v>
      </c>
      <c r="H67" s="46">
        <f t="shared" si="12"/>
        <v>-45.442249337708539</v>
      </c>
      <c r="I67" s="46">
        <f t="shared" si="13"/>
        <v>255.4127780502219</v>
      </c>
      <c r="J67" s="46">
        <f t="shared" si="14"/>
        <v>-63.684160771489402</v>
      </c>
      <c r="K67" s="46">
        <f t="shared" si="15"/>
        <v>128.34382891168127</v>
      </c>
      <c r="L67" s="46">
        <f t="shared" si="16"/>
        <v>21.788452861151853</v>
      </c>
      <c r="M67" s="46">
        <f t="shared" si="17"/>
        <v>-58.812799004091559</v>
      </c>
      <c r="N67" s="46">
        <f t="shared" si="18"/>
        <v>174.97532561512446</v>
      </c>
      <c r="O67" s="46">
        <f t="shared" si="19"/>
        <v>71.603242293687828</v>
      </c>
      <c r="P67" s="46">
        <f t="shared" si="20"/>
        <v>-44.305603362314436</v>
      </c>
      <c r="Q67" s="46">
        <f t="shared" si="21"/>
        <v>41.33817315251892</v>
      </c>
      <c r="R67" s="46">
        <f t="shared" si="22"/>
        <v>19.542292335820207</v>
      </c>
      <c r="S67" s="46">
        <f t="shared" si="23"/>
        <v>-24.528701471625553</v>
      </c>
      <c r="T67" s="46">
        <f t="shared" si="24"/>
        <v>21.62650817687603</v>
      </c>
      <c r="U67" s="46">
        <f t="shared" si="25"/>
        <v>-26.115590779668779</v>
      </c>
      <c r="V67" s="46">
        <f t="shared" si="26"/>
        <v>20.759493070257264</v>
      </c>
      <c r="W67" s="46">
        <f t="shared" si="27"/>
        <v>-34.925286785319415</v>
      </c>
      <c r="X67" s="46">
        <f t="shared" si="28"/>
        <v>41.589973317385102</v>
      </c>
      <c r="Y67" s="46">
        <f t="shared" si="29"/>
        <v>50.384687552925385</v>
      </c>
      <c r="Z67" s="46">
        <f t="shared" si="30"/>
        <v>-10.380206123200622</v>
      </c>
      <c r="AA67" s="46">
        <f t="shared" si="31"/>
        <v>-1.6330576689357201</v>
      </c>
      <c r="AB67" s="46">
        <f t="shared" si="32"/>
        <v>31.794783463285427</v>
      </c>
      <c r="AC67" s="46">
        <f t="shared" si="33"/>
        <v>204.44421380589085</v>
      </c>
      <c r="AD67" s="46">
        <f t="shared" si="34"/>
        <v>5.1061665376690257</v>
      </c>
    </row>
    <row r="68" spans="1:30">
      <c r="A68" s="3">
        <v>870600</v>
      </c>
      <c r="B68" s="92" t="s">
        <v>23</v>
      </c>
      <c r="C68" s="46">
        <f t="shared" si="7"/>
        <v>34.586750411250478</v>
      </c>
      <c r="D68" s="46">
        <f t="shared" si="8"/>
        <v>-0.28972459176030441</v>
      </c>
      <c r="E68" s="46">
        <f t="shared" si="9"/>
        <v>5.708510983549246</v>
      </c>
      <c r="F68" s="46">
        <f t="shared" si="10"/>
        <v>10.6612766931989</v>
      </c>
      <c r="G68" s="46">
        <f t="shared" si="11"/>
        <v>3.3347646003053342</v>
      </c>
      <c r="H68" s="46">
        <f t="shared" si="12"/>
        <v>6.9540454453537137</v>
      </c>
      <c r="I68" s="46">
        <f t="shared" si="13"/>
        <v>-32.197267776723692</v>
      </c>
      <c r="J68" s="46">
        <f t="shared" si="14"/>
        <v>53.509007920567797</v>
      </c>
      <c r="K68" s="46">
        <f t="shared" si="15"/>
        <v>-39.004969224156682</v>
      </c>
      <c r="L68" s="46">
        <f t="shared" si="16"/>
        <v>-34.81067660036507</v>
      </c>
      <c r="M68" s="46">
        <f t="shared" si="17"/>
        <v>-26.968733942351804</v>
      </c>
      <c r="N68" s="46">
        <f t="shared" si="18"/>
        <v>-8.5657485391488706</v>
      </c>
      <c r="O68" s="46">
        <f t="shared" si="19"/>
        <v>52.782319017670687</v>
      </c>
      <c r="P68" s="46">
        <f t="shared" si="20"/>
        <v>-48.147923373359944</v>
      </c>
      <c r="Q68" s="46">
        <f t="shared" si="21"/>
        <v>55.243649070756703</v>
      </c>
      <c r="R68" s="46">
        <f t="shared" si="22"/>
        <v>39.441721469929291</v>
      </c>
      <c r="S68" s="46">
        <f t="shared" si="23"/>
        <v>-18.742819947999308</v>
      </c>
      <c r="T68" s="46">
        <f t="shared" si="24"/>
        <v>-13.881931529140218</v>
      </c>
      <c r="U68" s="46">
        <f t="shared" si="25"/>
        <v>-27.657880923949151</v>
      </c>
      <c r="V68" s="46">
        <f t="shared" si="26"/>
        <v>-22.312728149261488</v>
      </c>
      <c r="W68" s="46">
        <f t="shared" si="27"/>
        <v>-46.642725795240466</v>
      </c>
      <c r="X68" s="46">
        <f t="shared" si="28"/>
        <v>22.481394487105717</v>
      </c>
      <c r="Y68" s="46">
        <f t="shared" si="29"/>
        <v>8.9864463451351924</v>
      </c>
      <c r="Z68" s="46">
        <f t="shared" si="30"/>
        <v>14.30951802781945</v>
      </c>
      <c r="AA68" s="46">
        <f t="shared" si="31"/>
        <v>-48.256414617593599</v>
      </c>
      <c r="AB68" s="46">
        <f t="shared" si="32"/>
        <v>-21.234194249702099</v>
      </c>
      <c r="AC68" s="46">
        <f t="shared" si="33"/>
        <v>-12.427729499722091</v>
      </c>
      <c r="AD68" s="46">
        <f t="shared" si="34"/>
        <v>-8.0988710429895008</v>
      </c>
    </row>
    <row r="69" spans="1:30">
      <c r="A69" s="3">
        <v>870120</v>
      </c>
      <c r="B69" s="92" t="s">
        <v>23</v>
      </c>
      <c r="C69" s="46">
        <f t="shared" ref="C69:C72" si="35">IFERROR(((C24/B24)*100-100),"--")</f>
        <v>-16.976473995495567</v>
      </c>
      <c r="D69" s="46">
        <f t="shared" si="8"/>
        <v>30.678701414862161</v>
      </c>
      <c r="E69" s="46">
        <f t="shared" si="9"/>
        <v>6.2410669383461368</v>
      </c>
      <c r="F69" s="46">
        <f t="shared" si="10"/>
        <v>16.092697253631002</v>
      </c>
      <c r="G69" s="46">
        <f t="shared" si="11"/>
        <v>-21.100661666076022</v>
      </c>
      <c r="H69" s="46">
        <f t="shared" si="12"/>
        <v>-44.140579629781762</v>
      </c>
      <c r="I69" s="46">
        <f t="shared" si="13"/>
        <v>36.010471119856788</v>
      </c>
      <c r="J69" s="46">
        <f t="shared" si="14"/>
        <v>35.776668069038919</v>
      </c>
      <c r="K69" s="46">
        <f t="shared" si="15"/>
        <v>21.963683646101089</v>
      </c>
      <c r="L69" s="46">
        <f t="shared" si="16"/>
        <v>17.154737184993252</v>
      </c>
      <c r="M69" s="46">
        <f t="shared" si="17"/>
        <v>15.718930975683449</v>
      </c>
      <c r="N69" s="46">
        <f t="shared" si="18"/>
        <v>-14.777112282993158</v>
      </c>
      <c r="O69" s="46">
        <f t="shared" si="19"/>
        <v>2.6176288959438523</v>
      </c>
      <c r="P69" s="46">
        <f t="shared" si="20"/>
        <v>-47.019008523758465</v>
      </c>
      <c r="Q69" s="46">
        <f t="shared" si="21"/>
        <v>71.217431300353411</v>
      </c>
      <c r="R69" s="46">
        <f t="shared" si="22"/>
        <v>57.957873964329963</v>
      </c>
      <c r="S69" s="46">
        <f t="shared" si="23"/>
        <v>19.718919435651316</v>
      </c>
      <c r="T69" s="46">
        <f t="shared" si="24"/>
        <v>-16.986473251658978</v>
      </c>
      <c r="U69" s="46">
        <f t="shared" si="25"/>
        <v>1.4480989527795316</v>
      </c>
      <c r="V69" s="46">
        <f t="shared" si="26"/>
        <v>-13.305732138149935</v>
      </c>
      <c r="W69" s="46">
        <f t="shared" si="27"/>
        <v>-32.78567771271787</v>
      </c>
      <c r="X69" s="46">
        <f t="shared" si="28"/>
        <v>16.14142471691882</v>
      </c>
      <c r="Y69" s="46">
        <f t="shared" si="29"/>
        <v>39.469713664012005</v>
      </c>
      <c r="Z69" s="46">
        <f t="shared" si="30"/>
        <v>13.083627910759006</v>
      </c>
      <c r="AA69" s="46">
        <f t="shared" si="31"/>
        <v>-48.808224025843394</v>
      </c>
      <c r="AB69" s="46">
        <f t="shared" si="32"/>
        <v>35.431512631061622</v>
      </c>
      <c r="AC69" s="46">
        <f t="shared" si="33"/>
        <v>-100</v>
      </c>
      <c r="AD69" s="46">
        <f t="shared" si="34"/>
        <v>-100</v>
      </c>
    </row>
    <row r="70" spans="1:30">
      <c r="A70" s="3" t="s">
        <v>29</v>
      </c>
      <c r="B70" s="92" t="s">
        <v>23</v>
      </c>
      <c r="C70" s="46">
        <f t="shared" si="35"/>
        <v>5.8511516733452282</v>
      </c>
      <c r="D70" s="46">
        <f t="shared" si="8"/>
        <v>6.4274778423458088</v>
      </c>
      <c r="E70" s="46">
        <f t="shared" si="9"/>
        <v>-4.757623886837095</v>
      </c>
      <c r="F70" s="46">
        <f t="shared" si="10"/>
        <v>-2.3983526465967344</v>
      </c>
      <c r="G70" s="46">
        <f t="shared" si="11"/>
        <v>3.6562073522430865</v>
      </c>
      <c r="H70" s="46">
        <f t="shared" si="12"/>
        <v>-2.1055966934941637</v>
      </c>
      <c r="I70" s="46">
        <f t="shared" si="13"/>
        <v>14.986110155736455</v>
      </c>
      <c r="J70" s="46">
        <f t="shared" si="14"/>
        <v>11.098016085278161</v>
      </c>
      <c r="K70" s="46">
        <f t="shared" si="15"/>
        <v>12.539643755201851</v>
      </c>
      <c r="L70" s="46">
        <f t="shared" si="16"/>
        <v>19.567017673491094</v>
      </c>
      <c r="M70" s="46">
        <f t="shared" si="17"/>
        <v>11.349596954710876</v>
      </c>
      <c r="N70" s="46">
        <f t="shared" si="18"/>
        <v>23.902779231406669</v>
      </c>
      <c r="O70" s="46">
        <f t="shared" si="19"/>
        <v>6.3579503325861992</v>
      </c>
      <c r="P70" s="46">
        <f t="shared" si="20"/>
        <v>-39.884079572638186</v>
      </c>
      <c r="Q70" s="46">
        <f t="shared" si="21"/>
        <v>39.469665822410519</v>
      </c>
      <c r="R70" s="46">
        <f t="shared" si="22"/>
        <v>20.616038130529063</v>
      </c>
      <c r="S70" s="46">
        <f t="shared" si="23"/>
        <v>11.354716622110487</v>
      </c>
      <c r="T70" s="46">
        <f t="shared" si="24"/>
        <v>5.2544354263919217</v>
      </c>
      <c r="U70" s="46">
        <f t="shared" si="25"/>
        <v>5.3177361454477108</v>
      </c>
      <c r="V70" s="46">
        <f t="shared" si="26"/>
        <v>-9.6467038524645687</v>
      </c>
      <c r="W70" s="46">
        <f t="shared" si="27"/>
        <v>-1.3090837590499689</v>
      </c>
      <c r="X70" s="46">
        <f t="shared" si="28"/>
        <v>-4.0458889907840643</v>
      </c>
      <c r="Y70" s="46">
        <f t="shared" si="29"/>
        <v>-2.7030157146119222</v>
      </c>
      <c r="Z70" s="46">
        <f t="shared" si="30"/>
        <v>4.3632242237409855</v>
      </c>
      <c r="AA70" s="46">
        <f t="shared" si="31"/>
        <v>-25.118322283258635</v>
      </c>
      <c r="AB70" s="46">
        <f t="shared" si="32"/>
        <v>18.306225416440199</v>
      </c>
      <c r="AC70" s="46">
        <f t="shared" si="33"/>
        <v>1.7235760694720597</v>
      </c>
      <c r="AD70" s="46">
        <f t="shared" si="34"/>
        <v>3.4994013529553456</v>
      </c>
    </row>
    <row r="71" spans="1:30">
      <c r="A71" s="3" t="s">
        <v>30</v>
      </c>
      <c r="B71" s="92" t="s">
        <v>23</v>
      </c>
      <c r="C71" s="46">
        <f t="shared" si="35"/>
        <v>3.2141102839815119</v>
      </c>
      <c r="D71" s="46">
        <f t="shared" si="8"/>
        <v>16.228126381020928</v>
      </c>
      <c r="E71" s="46">
        <f t="shared" si="9"/>
        <v>1.4926032063435457</v>
      </c>
      <c r="F71" s="46">
        <f t="shared" si="10"/>
        <v>7.0866517898137147</v>
      </c>
      <c r="G71" s="46">
        <f t="shared" si="11"/>
        <v>8.0985670905274105</v>
      </c>
      <c r="H71" s="46">
        <f t="shared" si="12"/>
        <v>-8.8172677882912325</v>
      </c>
      <c r="I71" s="46">
        <f t="shared" si="13"/>
        <v>-2.076317164072222</v>
      </c>
      <c r="J71" s="46">
        <f t="shared" si="14"/>
        <v>-2.857005567848347</v>
      </c>
      <c r="K71" s="46">
        <f t="shared" si="15"/>
        <v>9.9318996239012165</v>
      </c>
      <c r="L71" s="46">
        <f t="shared" si="16"/>
        <v>5.314509582904094</v>
      </c>
      <c r="M71" s="46">
        <f t="shared" si="17"/>
        <v>8.2123357113385254</v>
      </c>
      <c r="N71" s="46">
        <f t="shared" si="18"/>
        <v>4.1288258956790429</v>
      </c>
      <c r="O71" s="46">
        <f t="shared" si="19"/>
        <v>-3.6126475487481713</v>
      </c>
      <c r="P71" s="46">
        <f t="shared" si="20"/>
        <v>-22.970599129527542</v>
      </c>
      <c r="Q71" s="46">
        <f t="shared" si="21"/>
        <v>32.254192654962424</v>
      </c>
      <c r="R71" s="46">
        <f t="shared" si="22"/>
        <v>15.082504165644025</v>
      </c>
      <c r="S71" s="46">
        <f t="shared" si="23"/>
        <v>9.826606615288469</v>
      </c>
      <c r="T71" s="46">
        <f t="shared" si="24"/>
        <v>5.3775547703202307</v>
      </c>
      <c r="U71" s="46">
        <f t="shared" si="25"/>
        <v>5.569844218813131</v>
      </c>
      <c r="V71" s="46">
        <f t="shared" si="26"/>
        <v>-1.0945787641741305</v>
      </c>
      <c r="W71" s="46">
        <f t="shared" si="27"/>
        <v>-1.7114500788925398</v>
      </c>
      <c r="X71" s="46">
        <f t="shared" si="28"/>
        <v>6.7282332465147761</v>
      </c>
      <c r="Y71" s="46">
        <f t="shared" si="29"/>
        <v>1.8813113717649088</v>
      </c>
      <c r="Z71" s="46">
        <f t="shared" si="30"/>
        <v>-3.6606716512100945</v>
      </c>
      <c r="AA71" s="46">
        <f t="shared" si="31"/>
        <v>-18.50009827599564</v>
      </c>
      <c r="AB71" s="46">
        <f t="shared" si="32"/>
        <v>10.173395405157223</v>
      </c>
      <c r="AC71" s="46">
        <f t="shared" si="33"/>
        <v>-2.8442104159453123</v>
      </c>
      <c r="AD71" s="46">
        <f t="shared" si="34"/>
        <v>2.4253211982747871</v>
      </c>
    </row>
    <row r="72" spans="1:30">
      <c r="A72" s="3" t="s">
        <v>194</v>
      </c>
      <c r="B72" s="92" t="s">
        <v>23</v>
      </c>
      <c r="C72" s="46">
        <f t="shared" si="35"/>
        <v>3.9965293842890048</v>
      </c>
      <c r="D72" s="46">
        <f t="shared" si="8"/>
        <v>13.268383025355178</v>
      </c>
      <c r="E72" s="46">
        <f t="shared" si="9"/>
        <v>-0.28093319073245482</v>
      </c>
      <c r="F72" s="46">
        <f t="shared" si="10"/>
        <v>4.5160555797001365</v>
      </c>
      <c r="G72" s="46">
        <f t="shared" si="11"/>
        <v>6.9742619775186512</v>
      </c>
      <c r="H72" s="46">
        <f t="shared" si="12"/>
        <v>-7.171315876731768</v>
      </c>
      <c r="I72" s="46">
        <f t="shared" si="13"/>
        <v>2.336368184179932</v>
      </c>
      <c r="J72" s="46">
        <f t="shared" si="14"/>
        <v>1.1981548885396904</v>
      </c>
      <c r="K72" s="46">
        <f t="shared" si="15"/>
        <v>10.763809374703854</v>
      </c>
      <c r="L72" s="46">
        <f t="shared" si="16"/>
        <v>9.9341714274739417</v>
      </c>
      <c r="M72" s="46">
        <f t="shared" si="17"/>
        <v>9.3183182346681122</v>
      </c>
      <c r="N72" s="46">
        <f t="shared" si="18"/>
        <v>11.229290918323585</v>
      </c>
      <c r="O72" s="46">
        <f t="shared" si="19"/>
        <v>0.37554729984717028</v>
      </c>
      <c r="P72" s="46">
        <f t="shared" si="20"/>
        <v>-30.139130422869343</v>
      </c>
      <c r="Q72" s="46">
        <f t="shared" si="21"/>
        <v>34.885778426939083</v>
      </c>
      <c r="R72" s="46">
        <f t="shared" si="22"/>
        <v>17.169246810274899</v>
      </c>
      <c r="S72" s="46">
        <f t="shared" si="23"/>
        <v>10.419821926682289</v>
      </c>
      <c r="T72" s="46">
        <f t="shared" si="24"/>
        <v>5.329354929995219</v>
      </c>
      <c r="U72" s="46">
        <f t="shared" si="25"/>
        <v>5.4712169419888852</v>
      </c>
      <c r="V72" s="46">
        <f t="shared" si="26"/>
        <v>-4.4353896433671309</v>
      </c>
      <c r="W72" s="46">
        <f t="shared" si="27"/>
        <v>-1.5628406467272669</v>
      </c>
      <c r="X72" s="46">
        <f t="shared" si="28"/>
        <v>2.7386754525342951</v>
      </c>
      <c r="Y72" s="46">
        <f t="shared" si="29"/>
        <v>0.29587768179852958</v>
      </c>
      <c r="Z72" s="46">
        <f t="shared" si="30"/>
        <v>-0.96867778055843701</v>
      </c>
      <c r="AA72" s="46">
        <f t="shared" si="31"/>
        <v>-20.840040613527435</v>
      </c>
      <c r="AB72" s="46">
        <f t="shared" si="32"/>
        <v>12.893436034298929</v>
      </c>
      <c r="AC72" s="46">
        <f t="shared" si="33"/>
        <v>-1.243258094371285</v>
      </c>
      <c r="AD72" s="46">
        <f t="shared" si="34"/>
        <v>2.776731730112985</v>
      </c>
    </row>
    <row r="73" spans="1:30" ht="14" thickBot="1">
      <c r="A73" s="3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" thickTop="1">
      <c r="A74" s="87" t="s">
        <v>202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  <row r="75" spans="1:30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</sheetData>
  <sortState xmlns:xlrd2="http://schemas.microsoft.com/office/spreadsheetml/2017/richdata2" ref="A8:Z24">
    <sortCondition descending="1" ref="Z8:Z24"/>
  </sortState>
  <mergeCells count="6">
    <mergeCell ref="B52:AD52"/>
    <mergeCell ref="A2:AD2"/>
    <mergeCell ref="A4:AD4"/>
    <mergeCell ref="B7:AD7"/>
    <mergeCell ref="B29:AD29"/>
    <mergeCell ref="B51:AD51"/>
  </mergeCells>
  <hyperlinks>
    <hyperlink ref="A1" location="ÍNDICE!A1" display="ÍNDIC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AD26"/>
  <sheetViews>
    <sheetView showGridLines="0" zoomScaleNormal="100" workbookViewId="0"/>
  </sheetViews>
  <sheetFormatPr baseColWidth="10" defaultRowHeight="13"/>
  <sheetData>
    <row r="1" spans="1:30">
      <c r="A1" s="38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>
      <c r="A2" s="96" t="s">
        <v>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96" t="s">
        <v>213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7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204</v>
      </c>
    </row>
    <row r="7" spans="1:30" ht="14" thickBot="1">
      <c r="A7" s="7"/>
      <c r="B7" s="97" t="s">
        <v>235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ht="14" thickTop="1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7" t="s">
        <v>39</v>
      </c>
      <c r="B9" s="11">
        <v>53385.535385999996</v>
      </c>
      <c r="C9" s="11">
        <v>55101.405369000007</v>
      </c>
      <c r="D9" s="11">
        <v>64043.331069999993</v>
      </c>
      <c r="E9" s="11">
        <v>64999.24388300001</v>
      </c>
      <c r="F9" s="11">
        <v>69605.513963000019</v>
      </c>
      <c r="G9" s="11">
        <v>75242.563209999993</v>
      </c>
      <c r="H9" s="11">
        <v>68608.224921000001</v>
      </c>
      <c r="I9" s="11">
        <v>67183.700571000008</v>
      </c>
      <c r="J9" s="11">
        <v>65264.258504999969</v>
      </c>
      <c r="K9" s="11">
        <v>71746.239149999994</v>
      </c>
      <c r="L9" s="11">
        <v>75559.19990500003</v>
      </c>
      <c r="M9" s="11">
        <v>81764.375061999992</v>
      </c>
      <c r="N9" s="11">
        <v>85140.283752999996</v>
      </c>
      <c r="O9" s="48">
        <v>82064.465379000016</v>
      </c>
      <c r="P9" s="48">
        <v>63213.766009000014</v>
      </c>
      <c r="Q9" s="48">
        <v>83602.855882000018</v>
      </c>
      <c r="R9" s="48">
        <v>96212.260103000008</v>
      </c>
      <c r="S9" s="48">
        <v>105666.66041899999</v>
      </c>
      <c r="T9" s="48">
        <v>111348.94295700001</v>
      </c>
      <c r="U9" s="48">
        <v>117550.90561899998</v>
      </c>
      <c r="V9" s="48">
        <v>116264.21836900001</v>
      </c>
      <c r="W9" s="48">
        <v>114274.41431199998</v>
      </c>
      <c r="X9" s="48">
        <v>121963.06344799997</v>
      </c>
      <c r="Y9" s="48">
        <v>124257.56843000003</v>
      </c>
      <c r="Z9" s="48">
        <v>119708.90684800003</v>
      </c>
      <c r="AA9" s="48">
        <v>97562.641435999962</v>
      </c>
      <c r="AB9" s="48">
        <v>107488.074717</v>
      </c>
      <c r="AC9" s="48">
        <v>104430.88769999999</v>
      </c>
      <c r="AD9" s="48">
        <f>SUM(B9:AC9)</f>
        <v>2463253.5063760006</v>
      </c>
    </row>
    <row r="10" spans="1:30">
      <c r="A10" s="7" t="s">
        <v>40</v>
      </c>
      <c r="B10" s="11">
        <v>22522.032012999996</v>
      </c>
      <c r="C10" s="11">
        <v>23839.830265999997</v>
      </c>
      <c r="D10" s="11">
        <v>25372.130073999997</v>
      </c>
      <c r="E10" s="11">
        <v>24165.019552999995</v>
      </c>
      <c r="F10" s="11">
        <v>23585.457166999997</v>
      </c>
      <c r="G10" s="11">
        <v>24447.790385999997</v>
      </c>
      <c r="H10" s="11">
        <v>23933.018520000001</v>
      </c>
      <c r="I10" s="11">
        <v>27519.647039000007</v>
      </c>
      <c r="J10" s="11">
        <v>30573.781894000003</v>
      </c>
      <c r="K10" s="11">
        <v>34407.625226000004</v>
      </c>
      <c r="L10" s="11">
        <v>41140.171334999999</v>
      </c>
      <c r="M10" s="11">
        <v>45809.414968000005</v>
      </c>
      <c r="N10" s="11">
        <v>56759.138295000004</v>
      </c>
      <c r="O10" s="49">
        <v>60367.85611700001</v>
      </c>
      <c r="P10" s="49">
        <v>36290.692346999989</v>
      </c>
      <c r="Q10" s="49">
        <v>50614.507341000004</v>
      </c>
      <c r="R10" s="49">
        <v>61049.213474000004</v>
      </c>
      <c r="S10" s="49">
        <v>67981.178663999992</v>
      </c>
      <c r="T10" s="49">
        <v>71553.205798999988</v>
      </c>
      <c r="U10" s="49">
        <v>75358.216486999998</v>
      </c>
      <c r="V10" s="49">
        <v>68088.632514000012</v>
      </c>
      <c r="W10" s="49">
        <v>67197.295283999993</v>
      </c>
      <c r="X10" s="49">
        <v>64478.567311999992</v>
      </c>
      <c r="Y10" s="49">
        <v>62735.701505000005</v>
      </c>
      <c r="Z10" s="49">
        <v>65473.000830000004</v>
      </c>
      <c r="AA10" s="49">
        <v>49027.281473000003</v>
      </c>
      <c r="AB10" s="49">
        <v>58002.326134999996</v>
      </c>
      <c r="AC10" s="49">
        <v>59002.04034800001</v>
      </c>
      <c r="AD10" s="48">
        <f>SUM(B10:AC10)</f>
        <v>1321294.7723659999</v>
      </c>
    </row>
    <row r="11" spans="1:30">
      <c r="A11" s="7" t="s">
        <v>31</v>
      </c>
      <c r="B11" s="11">
        <f>SUM(B9:B10)</f>
        <v>75907.567398999992</v>
      </c>
      <c r="C11" s="11">
        <f t="shared" ref="C11:AC11" si="0">SUM(C9:C10)</f>
        <v>78941.235635000005</v>
      </c>
      <c r="D11" s="11">
        <f t="shared" si="0"/>
        <v>89415.461143999986</v>
      </c>
      <c r="E11" s="11">
        <f t="shared" si="0"/>
        <v>89164.263436000008</v>
      </c>
      <c r="F11" s="11">
        <f t="shared" si="0"/>
        <v>93190.97113000002</v>
      </c>
      <c r="G11" s="11">
        <f t="shared" si="0"/>
        <v>99690.353595999986</v>
      </c>
      <c r="H11" s="11">
        <f t="shared" si="0"/>
        <v>92541.243440999999</v>
      </c>
      <c r="I11" s="11">
        <f t="shared" si="0"/>
        <v>94703.347610000012</v>
      </c>
      <c r="J11" s="11">
        <f t="shared" si="0"/>
        <v>95838.040398999976</v>
      </c>
      <c r="K11" s="11">
        <f t="shared" si="0"/>
        <v>106153.864376</v>
      </c>
      <c r="L11" s="11">
        <f t="shared" si="0"/>
        <v>116699.37124000004</v>
      </c>
      <c r="M11" s="11">
        <f t="shared" si="0"/>
        <v>127573.79003</v>
      </c>
      <c r="N11" s="11">
        <f t="shared" si="0"/>
        <v>141899.42204800001</v>
      </c>
      <c r="O11" s="11">
        <f t="shared" si="0"/>
        <v>142432.32149600002</v>
      </c>
      <c r="P11" s="11">
        <f t="shared" si="0"/>
        <v>99504.458356000003</v>
      </c>
      <c r="Q11" s="11">
        <f t="shared" si="0"/>
        <v>134217.36322300002</v>
      </c>
      <c r="R11" s="11">
        <f t="shared" si="0"/>
        <v>157261.47357700003</v>
      </c>
      <c r="S11" s="11">
        <f t="shared" si="0"/>
        <v>173647.83908299997</v>
      </c>
      <c r="T11" s="11">
        <f t="shared" si="0"/>
        <v>182902.14875599998</v>
      </c>
      <c r="U11" s="11">
        <f t="shared" si="0"/>
        <v>192909.12210599997</v>
      </c>
      <c r="V11" s="11">
        <f t="shared" si="0"/>
        <v>184352.85088300001</v>
      </c>
      <c r="W11" s="11">
        <f t="shared" si="0"/>
        <v>181471.70959599997</v>
      </c>
      <c r="X11" s="11">
        <f t="shared" si="0"/>
        <v>186441.63075999997</v>
      </c>
      <c r="Y11" s="11">
        <f t="shared" si="0"/>
        <v>186993.26993500005</v>
      </c>
      <c r="Z11" s="11">
        <f t="shared" si="0"/>
        <v>185181.90767800005</v>
      </c>
      <c r="AA11" s="11">
        <f t="shared" si="0"/>
        <v>146589.92290899996</v>
      </c>
      <c r="AB11" s="11">
        <f t="shared" si="0"/>
        <v>165490.40085199999</v>
      </c>
      <c r="AC11" s="11">
        <f t="shared" si="0"/>
        <v>163432.928048</v>
      </c>
      <c r="AD11" s="48">
        <f>SUM(B11:AC11)</f>
        <v>3784548.2787420005</v>
      </c>
    </row>
    <row r="12" spans="1:30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47"/>
    </row>
    <row r="13" spans="1:30">
      <c r="A13" s="7"/>
      <c r="B13" s="98" t="s">
        <v>236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0">
      <c r="A14" s="50"/>
      <c r="B14" s="10" t="s">
        <v>134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47"/>
    </row>
    <row r="15" spans="1:30">
      <c r="A15" s="7" t="s">
        <v>39</v>
      </c>
      <c r="B15" s="10">
        <f t="shared" ref="B15" si="1">B9/B$11*100</f>
        <v>70.329661738973471</v>
      </c>
      <c r="C15" s="10">
        <f t="shared" ref="C15:AD15" si="2">C9/C$11*100</f>
        <v>69.800535709590307</v>
      </c>
      <c r="D15" s="10">
        <f t="shared" si="2"/>
        <v>71.624448669856761</v>
      </c>
      <c r="E15" s="10">
        <f t="shared" si="2"/>
        <v>72.898313044053708</v>
      </c>
      <c r="F15" s="10">
        <f t="shared" si="2"/>
        <v>74.691263669633145</v>
      </c>
      <c r="G15" s="10">
        <f t="shared" si="2"/>
        <v>75.476272774519543</v>
      </c>
      <c r="H15" s="10">
        <f t="shared" si="2"/>
        <v>74.137997686125118</v>
      </c>
      <c r="I15" s="10">
        <f t="shared" si="2"/>
        <v>70.94120985846321</v>
      </c>
      <c r="J15" s="10">
        <f t="shared" si="2"/>
        <v>68.09849015410478</v>
      </c>
      <c r="K15" s="10">
        <f t="shared" si="2"/>
        <v>67.587025278583155</v>
      </c>
      <c r="L15" s="10">
        <f t="shared" si="2"/>
        <v>64.746878326882751</v>
      </c>
      <c r="M15" s="10">
        <f t="shared" si="2"/>
        <v>64.091828770449197</v>
      </c>
      <c r="N15" s="10">
        <f t="shared" si="2"/>
        <v>60.000444345854895</v>
      </c>
      <c r="O15" s="10">
        <f t="shared" si="2"/>
        <v>57.616462694041438</v>
      </c>
      <c r="P15" s="10">
        <f t="shared" si="2"/>
        <v>63.528576561703673</v>
      </c>
      <c r="Q15" s="10">
        <f t="shared" si="2"/>
        <v>62.289150877666401</v>
      </c>
      <c r="R15" s="10">
        <f t="shared" si="2"/>
        <v>61.179803237626118</v>
      </c>
      <c r="S15" s="10">
        <f t="shared" si="2"/>
        <v>60.851123156501572</v>
      </c>
      <c r="T15" s="10">
        <f t="shared" si="2"/>
        <v>60.878969281845187</v>
      </c>
      <c r="U15" s="10">
        <f t="shared" si="2"/>
        <v>60.935897865113887</v>
      </c>
      <c r="V15" s="10">
        <f t="shared" si="2"/>
        <v>63.066135300932977</v>
      </c>
      <c r="W15" s="10">
        <f t="shared" si="2"/>
        <v>62.970925091521167</v>
      </c>
      <c r="X15" s="10">
        <f t="shared" si="2"/>
        <v>65.416217907361528</v>
      </c>
      <c r="Y15" s="10">
        <f t="shared" si="2"/>
        <v>66.45028907895599</v>
      </c>
      <c r="Z15" s="10">
        <f t="shared" si="2"/>
        <v>64.643953801444539</v>
      </c>
      <c r="AA15" s="10">
        <f t="shared" si="2"/>
        <v>66.554807793005565</v>
      </c>
      <c r="AB15" s="10">
        <f t="shared" si="2"/>
        <v>64.951244400651277</v>
      </c>
      <c r="AC15" s="10">
        <f t="shared" si="2"/>
        <v>63.898315319498408</v>
      </c>
      <c r="AD15" s="10">
        <f t="shared" si="2"/>
        <v>65.087120706379153</v>
      </c>
    </row>
    <row r="16" spans="1:30">
      <c r="A16" s="7" t="s">
        <v>40</v>
      </c>
      <c r="B16" s="10">
        <f t="shared" ref="B16:AD16" si="3">B10/B$11*100</f>
        <v>29.670338261026529</v>
      </c>
      <c r="C16" s="10">
        <f t="shared" si="3"/>
        <v>30.199464290409693</v>
      </c>
      <c r="D16" s="10">
        <f t="shared" si="3"/>
        <v>28.375551330143235</v>
      </c>
      <c r="E16" s="10">
        <f t="shared" si="3"/>
        <v>27.101686955946281</v>
      </c>
      <c r="F16" s="10">
        <f t="shared" si="3"/>
        <v>25.308736330366848</v>
      </c>
      <c r="G16" s="10">
        <f t="shared" si="3"/>
        <v>24.523727225480467</v>
      </c>
      <c r="H16" s="10">
        <f t="shared" si="3"/>
        <v>25.862002313874875</v>
      </c>
      <c r="I16" s="10">
        <f t="shared" si="3"/>
        <v>29.058790141536793</v>
      </c>
      <c r="J16" s="10">
        <f t="shared" si="3"/>
        <v>31.901509845895209</v>
      </c>
      <c r="K16" s="10">
        <f t="shared" si="3"/>
        <v>32.412974721416852</v>
      </c>
      <c r="L16" s="10">
        <f t="shared" si="3"/>
        <v>35.253121673117235</v>
      </c>
      <c r="M16" s="10">
        <f t="shared" si="3"/>
        <v>35.908171229550796</v>
      </c>
      <c r="N16" s="10">
        <f t="shared" si="3"/>
        <v>39.999555654145098</v>
      </c>
      <c r="O16" s="10">
        <f t="shared" si="3"/>
        <v>42.383537305958569</v>
      </c>
      <c r="P16" s="10">
        <f t="shared" si="3"/>
        <v>36.471423438296327</v>
      </c>
      <c r="Q16" s="10">
        <f t="shared" si="3"/>
        <v>37.710849122333599</v>
      </c>
      <c r="R16" s="10">
        <f t="shared" si="3"/>
        <v>38.820196762373868</v>
      </c>
      <c r="S16" s="10">
        <f t="shared" si="3"/>
        <v>39.148876843498428</v>
      </c>
      <c r="T16" s="10">
        <f t="shared" si="3"/>
        <v>39.121030718154827</v>
      </c>
      <c r="U16" s="10">
        <f t="shared" si="3"/>
        <v>39.064102134886113</v>
      </c>
      <c r="V16" s="10">
        <f t="shared" si="3"/>
        <v>36.933864699067023</v>
      </c>
      <c r="W16" s="10">
        <f t="shared" si="3"/>
        <v>37.029074908478826</v>
      </c>
      <c r="X16" s="10">
        <f t="shared" si="3"/>
        <v>34.583782092638458</v>
      </c>
      <c r="Y16" s="10">
        <f t="shared" si="3"/>
        <v>33.549710921044003</v>
      </c>
      <c r="Z16" s="10">
        <f t="shared" si="3"/>
        <v>35.356046198555454</v>
      </c>
      <c r="AA16" s="10">
        <f t="shared" si="3"/>
        <v>33.445192206994435</v>
      </c>
      <c r="AB16" s="10">
        <f t="shared" si="3"/>
        <v>35.048755599348723</v>
      </c>
      <c r="AC16" s="10">
        <f t="shared" si="3"/>
        <v>36.101684680501592</v>
      </c>
      <c r="AD16" s="10">
        <f t="shared" si="3"/>
        <v>34.91287929362084</v>
      </c>
    </row>
    <row r="17" spans="1:30">
      <c r="A17" s="7" t="s">
        <v>31</v>
      </c>
      <c r="B17" s="10">
        <f t="shared" ref="B17:AD17" si="4">B11/B$11*100</f>
        <v>100</v>
      </c>
      <c r="C17" s="10">
        <f t="shared" si="4"/>
        <v>100</v>
      </c>
      <c r="D17" s="10">
        <f t="shared" si="4"/>
        <v>100</v>
      </c>
      <c r="E17" s="10">
        <f t="shared" si="4"/>
        <v>100</v>
      </c>
      <c r="F17" s="10">
        <f t="shared" si="4"/>
        <v>100</v>
      </c>
      <c r="G17" s="10">
        <f t="shared" si="4"/>
        <v>100</v>
      </c>
      <c r="H17" s="10">
        <f t="shared" si="4"/>
        <v>100</v>
      </c>
      <c r="I17" s="10">
        <f t="shared" si="4"/>
        <v>100</v>
      </c>
      <c r="J17" s="10">
        <f t="shared" si="4"/>
        <v>100</v>
      </c>
      <c r="K17" s="10">
        <f t="shared" si="4"/>
        <v>100</v>
      </c>
      <c r="L17" s="10">
        <f t="shared" si="4"/>
        <v>100</v>
      </c>
      <c r="M17" s="10">
        <f t="shared" si="4"/>
        <v>100</v>
      </c>
      <c r="N17" s="10">
        <f t="shared" si="4"/>
        <v>100</v>
      </c>
      <c r="O17" s="10">
        <f t="shared" si="4"/>
        <v>100</v>
      </c>
      <c r="P17" s="10">
        <f t="shared" si="4"/>
        <v>100</v>
      </c>
      <c r="Q17" s="10">
        <f t="shared" si="4"/>
        <v>100</v>
      </c>
      <c r="R17" s="10">
        <f t="shared" si="4"/>
        <v>100</v>
      </c>
      <c r="S17" s="10">
        <f t="shared" si="4"/>
        <v>100</v>
      </c>
      <c r="T17" s="10">
        <f t="shared" si="4"/>
        <v>100</v>
      </c>
      <c r="U17" s="10">
        <f t="shared" si="4"/>
        <v>100</v>
      </c>
      <c r="V17" s="10">
        <f t="shared" si="4"/>
        <v>100</v>
      </c>
      <c r="W17" s="10">
        <f t="shared" si="4"/>
        <v>100</v>
      </c>
      <c r="X17" s="10">
        <f t="shared" si="4"/>
        <v>100</v>
      </c>
      <c r="Y17" s="10">
        <f t="shared" si="4"/>
        <v>100</v>
      </c>
      <c r="Z17" s="10">
        <f t="shared" si="4"/>
        <v>100</v>
      </c>
      <c r="AA17" s="10">
        <f t="shared" si="4"/>
        <v>100</v>
      </c>
      <c r="AB17" s="10">
        <f t="shared" si="4"/>
        <v>100</v>
      </c>
      <c r="AC17" s="10">
        <f t="shared" si="4"/>
        <v>100</v>
      </c>
      <c r="AD17" s="10">
        <f t="shared" si="4"/>
        <v>100</v>
      </c>
    </row>
    <row r="18" spans="1:30">
      <c r="A18" s="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10"/>
      <c r="AC18" s="10"/>
      <c r="AD18" s="47"/>
    </row>
    <row r="19" spans="1:30">
      <c r="A19" s="7"/>
      <c r="B19" s="98" t="s">
        <v>237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:30">
      <c r="A20" s="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>
      <c r="A21" s="7" t="s">
        <v>39</v>
      </c>
      <c r="B21" s="93" t="s">
        <v>23</v>
      </c>
      <c r="C21" s="52">
        <f>C9/B9*100-100</f>
        <v>3.2141102839815119</v>
      </c>
      <c r="D21" s="52">
        <f t="shared" ref="D21:AC23" si="5">D9/C9*100-100</f>
        <v>16.228126381020957</v>
      </c>
      <c r="E21" s="52">
        <f t="shared" si="5"/>
        <v>1.4926032063435173</v>
      </c>
      <c r="F21" s="52">
        <f t="shared" si="5"/>
        <v>7.0866517898137431</v>
      </c>
      <c r="G21" s="52">
        <f t="shared" si="5"/>
        <v>8.0985670905274105</v>
      </c>
      <c r="H21" s="52">
        <f t="shared" si="5"/>
        <v>-8.8172677882912325</v>
      </c>
      <c r="I21" s="52">
        <f t="shared" si="5"/>
        <v>-2.076317164072222</v>
      </c>
      <c r="J21" s="52">
        <f t="shared" si="5"/>
        <v>-2.8570055678483612</v>
      </c>
      <c r="K21" s="52">
        <f t="shared" si="5"/>
        <v>9.9318996239012449</v>
      </c>
      <c r="L21" s="52">
        <f t="shared" si="5"/>
        <v>5.314509582904094</v>
      </c>
      <c r="M21" s="52">
        <f t="shared" si="5"/>
        <v>8.2123357113384969</v>
      </c>
      <c r="N21" s="52">
        <f t="shared" si="5"/>
        <v>4.1288258956790713</v>
      </c>
      <c r="O21" s="52">
        <f t="shared" si="5"/>
        <v>-3.6126475487481571</v>
      </c>
      <c r="P21" s="52">
        <f t="shared" si="5"/>
        <v>-22.970599129527542</v>
      </c>
      <c r="Q21" s="52">
        <f t="shared" si="5"/>
        <v>32.254192654962424</v>
      </c>
      <c r="R21" s="52">
        <f t="shared" si="5"/>
        <v>15.082504165643982</v>
      </c>
      <c r="S21" s="52">
        <f t="shared" si="5"/>
        <v>9.8266066152885116</v>
      </c>
      <c r="T21" s="52">
        <f t="shared" si="5"/>
        <v>5.3775547703202307</v>
      </c>
      <c r="U21" s="52">
        <f t="shared" si="5"/>
        <v>5.5698442188131025</v>
      </c>
      <c r="V21" s="52">
        <f t="shared" si="5"/>
        <v>-1.0945787641741447</v>
      </c>
      <c r="W21" s="52">
        <f t="shared" si="5"/>
        <v>-1.7114500788925255</v>
      </c>
      <c r="X21" s="52">
        <f t="shared" si="5"/>
        <v>6.7282332465147476</v>
      </c>
      <c r="Y21" s="52">
        <f t="shared" si="5"/>
        <v>1.8813113717649088</v>
      </c>
      <c r="Z21" s="52">
        <f t="shared" si="5"/>
        <v>-3.6606716512100945</v>
      </c>
      <c r="AA21" s="52">
        <f t="shared" si="5"/>
        <v>-18.500098275995626</v>
      </c>
      <c r="AB21" s="52">
        <f t="shared" si="5"/>
        <v>10.173395405157223</v>
      </c>
      <c r="AC21" s="52">
        <f t="shared" si="5"/>
        <v>-2.8442104159453265</v>
      </c>
      <c r="AD21" s="52">
        <f>(POWER(AC9/B9,1/28)-1)*100</f>
        <v>2.425321198274788</v>
      </c>
    </row>
    <row r="22" spans="1:30">
      <c r="A22" s="7" t="s">
        <v>40</v>
      </c>
      <c r="B22" s="93" t="s">
        <v>23</v>
      </c>
      <c r="C22" s="52">
        <f t="shared" ref="C22:R23" si="6">C10/B10*100-100</f>
        <v>5.8511516733452424</v>
      </c>
      <c r="D22" s="52">
        <f t="shared" si="6"/>
        <v>6.4274778423458088</v>
      </c>
      <c r="E22" s="52">
        <f t="shared" si="6"/>
        <v>-4.757623886837095</v>
      </c>
      <c r="F22" s="52">
        <f t="shared" si="6"/>
        <v>-2.3983526465967486</v>
      </c>
      <c r="G22" s="52">
        <f t="shared" si="6"/>
        <v>3.6562073522431007</v>
      </c>
      <c r="H22" s="52">
        <f t="shared" si="6"/>
        <v>-2.1055966934941495</v>
      </c>
      <c r="I22" s="52">
        <f t="shared" si="6"/>
        <v>14.986110155736455</v>
      </c>
      <c r="J22" s="52">
        <f t="shared" si="6"/>
        <v>11.098016085278161</v>
      </c>
      <c r="K22" s="52">
        <f t="shared" si="6"/>
        <v>12.539643755201823</v>
      </c>
      <c r="L22" s="52">
        <f t="shared" si="6"/>
        <v>19.567017673491065</v>
      </c>
      <c r="M22" s="52">
        <f t="shared" si="6"/>
        <v>11.34959695471089</v>
      </c>
      <c r="N22" s="52">
        <f t="shared" si="6"/>
        <v>23.902779231406669</v>
      </c>
      <c r="O22" s="52">
        <f t="shared" si="6"/>
        <v>6.3579503325861992</v>
      </c>
      <c r="P22" s="52">
        <f t="shared" si="6"/>
        <v>-39.8840795726382</v>
      </c>
      <c r="Q22" s="52">
        <f t="shared" si="6"/>
        <v>39.469665822410548</v>
      </c>
      <c r="R22" s="52">
        <f t="shared" si="6"/>
        <v>20.616038130529077</v>
      </c>
      <c r="S22" s="52">
        <f t="shared" si="5"/>
        <v>11.354716622110473</v>
      </c>
      <c r="T22" s="52">
        <f t="shared" si="5"/>
        <v>5.2544354263919217</v>
      </c>
      <c r="U22" s="52">
        <f t="shared" si="5"/>
        <v>5.3177361454477108</v>
      </c>
      <c r="V22" s="52">
        <f t="shared" si="5"/>
        <v>-9.6467038524645261</v>
      </c>
      <c r="W22" s="52">
        <f t="shared" si="5"/>
        <v>-1.3090837590500115</v>
      </c>
      <c r="X22" s="52">
        <f t="shared" si="5"/>
        <v>-4.0458889907840359</v>
      </c>
      <c r="Y22" s="52">
        <f t="shared" si="5"/>
        <v>-2.7030157146119222</v>
      </c>
      <c r="Z22" s="52">
        <f t="shared" si="5"/>
        <v>4.3632242237409855</v>
      </c>
      <c r="AA22" s="52">
        <f t="shared" si="5"/>
        <v>-25.118322283258635</v>
      </c>
      <c r="AB22" s="52">
        <f t="shared" si="5"/>
        <v>18.306225416440185</v>
      </c>
      <c r="AC22" s="52">
        <f t="shared" si="5"/>
        <v>1.7235760694720881</v>
      </c>
      <c r="AD22" s="52">
        <f t="shared" ref="AD22:AD23" si="7">(POWER(AC10/B10,1/28)-1)*100</f>
        <v>3.4994013529553447</v>
      </c>
    </row>
    <row r="23" spans="1:30">
      <c r="A23" s="7" t="s">
        <v>31</v>
      </c>
      <c r="B23" s="93" t="s">
        <v>23</v>
      </c>
      <c r="C23" s="52">
        <f t="shared" si="6"/>
        <v>3.9965293842890048</v>
      </c>
      <c r="D23" s="52">
        <f t="shared" si="5"/>
        <v>13.268383025355178</v>
      </c>
      <c r="E23" s="52">
        <f t="shared" si="5"/>
        <v>-0.28093319073245482</v>
      </c>
      <c r="F23" s="52">
        <f t="shared" si="5"/>
        <v>4.5160555797001365</v>
      </c>
      <c r="G23" s="52">
        <f t="shared" si="5"/>
        <v>6.9742619775186512</v>
      </c>
      <c r="H23" s="52">
        <f t="shared" si="5"/>
        <v>-7.171315876731768</v>
      </c>
      <c r="I23" s="52">
        <f t="shared" si="5"/>
        <v>2.336368184179932</v>
      </c>
      <c r="J23" s="52">
        <f t="shared" si="5"/>
        <v>1.1981548885396904</v>
      </c>
      <c r="K23" s="52">
        <f t="shared" si="5"/>
        <v>10.763809374703854</v>
      </c>
      <c r="L23" s="52">
        <f t="shared" si="5"/>
        <v>9.9341714274739417</v>
      </c>
      <c r="M23" s="52">
        <f t="shared" si="5"/>
        <v>9.3183182346681122</v>
      </c>
      <c r="N23" s="52">
        <f t="shared" si="5"/>
        <v>11.229290918323585</v>
      </c>
      <c r="O23" s="52">
        <f t="shared" si="5"/>
        <v>0.37554729984717028</v>
      </c>
      <c r="P23" s="52">
        <f t="shared" si="5"/>
        <v>-30.139130422869343</v>
      </c>
      <c r="Q23" s="52">
        <f t="shared" si="5"/>
        <v>34.885778426939083</v>
      </c>
      <c r="R23" s="52">
        <f t="shared" si="5"/>
        <v>17.169246810274899</v>
      </c>
      <c r="S23" s="52">
        <f t="shared" si="5"/>
        <v>10.419821926682289</v>
      </c>
      <c r="T23" s="52">
        <f t="shared" si="5"/>
        <v>5.329354929995219</v>
      </c>
      <c r="U23" s="52">
        <f t="shared" si="5"/>
        <v>5.4712169419888852</v>
      </c>
      <c r="V23" s="52">
        <f t="shared" si="5"/>
        <v>-4.4353896433671309</v>
      </c>
      <c r="W23" s="52">
        <f t="shared" si="5"/>
        <v>-1.5628406467272669</v>
      </c>
      <c r="X23" s="52">
        <f t="shared" si="5"/>
        <v>2.7386754525342951</v>
      </c>
      <c r="Y23" s="52">
        <f t="shared" si="5"/>
        <v>0.29587768179852958</v>
      </c>
      <c r="Z23" s="52">
        <f t="shared" si="5"/>
        <v>-0.96867778055843701</v>
      </c>
      <c r="AA23" s="52">
        <f t="shared" si="5"/>
        <v>-20.840040613527435</v>
      </c>
      <c r="AB23" s="52">
        <f t="shared" si="5"/>
        <v>12.893436034298929</v>
      </c>
      <c r="AC23" s="52">
        <f t="shared" si="5"/>
        <v>-1.243258094371285</v>
      </c>
      <c r="AD23" s="52">
        <f t="shared" si="7"/>
        <v>2.7767317301129912</v>
      </c>
    </row>
    <row r="24" spans="1:30" ht="14" thickBo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ht="14" thickTop="1">
      <c r="A25" s="87" t="s">
        <v>202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54"/>
      <c r="W26" s="54"/>
      <c r="X26" s="54"/>
      <c r="Y26" s="54"/>
      <c r="Z26" s="54"/>
      <c r="AA26" s="54"/>
      <c r="AB26" s="54"/>
      <c r="AC26" s="54"/>
      <c r="AD26" s="47"/>
    </row>
  </sheetData>
  <mergeCells count="5">
    <mergeCell ref="A2:AD2"/>
    <mergeCell ref="A4:AD4"/>
    <mergeCell ref="B7:AD7"/>
    <mergeCell ref="B13:AD13"/>
    <mergeCell ref="B19:AD19"/>
  </mergeCells>
  <hyperlinks>
    <hyperlink ref="A1" location="ÍNDICE!A1" display="ÍNDICE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1:AE214"/>
  <sheetViews>
    <sheetView showGridLines="0" zoomScaleNormal="100" workbookViewId="0"/>
  </sheetViews>
  <sheetFormatPr baseColWidth="10" defaultRowHeight="13"/>
  <cols>
    <col min="1" max="1" width="11" customWidth="1"/>
    <col min="26" max="29" width="11" customWidth="1"/>
  </cols>
  <sheetData>
    <row r="1" spans="1:30">
      <c r="A1" s="38" t="s">
        <v>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>
      <c r="A2" s="96" t="s">
        <v>41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>
      <c r="A4" s="96" t="s">
        <v>214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</row>
    <row r="5" spans="1:30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7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204</v>
      </c>
    </row>
    <row r="7" spans="1:30" ht="14" thickBot="1">
      <c r="A7" s="7"/>
      <c r="B7" s="97" t="s">
        <v>235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ht="14" thickTop="1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>
      <c r="A9" s="7" t="s">
        <v>39</v>
      </c>
      <c r="B9" s="11">
        <v>59008.605170000024</v>
      </c>
      <c r="C9" s="11">
        <v>59364.216514</v>
      </c>
      <c r="D9" s="11">
        <v>62505.217986999996</v>
      </c>
      <c r="E9" s="11">
        <v>66936.165905999995</v>
      </c>
      <c r="F9" s="11">
        <v>76838.316633999988</v>
      </c>
      <c r="G9" s="11">
        <v>88075.546362999987</v>
      </c>
      <c r="H9" s="11">
        <v>85123.340367000012</v>
      </c>
      <c r="I9" s="11">
        <v>93043.766668000011</v>
      </c>
      <c r="J9" s="11">
        <v>101358.221368</v>
      </c>
      <c r="K9" s="11">
        <v>118205.228093</v>
      </c>
      <c r="L9" s="11">
        <v>132488.97819699999</v>
      </c>
      <c r="M9" s="11">
        <v>139738.79851399997</v>
      </c>
      <c r="N9" s="11">
        <v>149597.94407999996</v>
      </c>
      <c r="O9" s="48">
        <v>142945.12845799999</v>
      </c>
      <c r="P9" s="48">
        <v>114969.002339</v>
      </c>
      <c r="Q9" s="48">
        <v>152547.56927500002</v>
      </c>
      <c r="R9" s="48">
        <v>179481.00050699996</v>
      </c>
      <c r="S9" s="48">
        <v>199471.299111</v>
      </c>
      <c r="T9" s="48">
        <v>208601.589805</v>
      </c>
      <c r="U9" s="48">
        <v>227876.41281899984</v>
      </c>
      <c r="V9" s="48">
        <v>232017.681881</v>
      </c>
      <c r="W9" s="48">
        <v>226246.58837199991</v>
      </c>
      <c r="X9" s="48">
        <v>235151.93749600003</v>
      </c>
      <c r="Y9" s="48">
        <v>244472.206362</v>
      </c>
      <c r="Z9" s="48">
        <v>242520.86766099994</v>
      </c>
      <c r="AA9" s="48">
        <v>213842.42784599995</v>
      </c>
      <c r="AB9" s="48">
        <v>264827.36403400003</v>
      </c>
      <c r="AC9" s="48">
        <v>227148.21122299999</v>
      </c>
      <c r="AD9" s="48">
        <f>SUM(B9:AC9)</f>
        <v>4344403.6330500003</v>
      </c>
    </row>
    <row r="10" spans="1:30">
      <c r="A10" s="7" t="s">
        <v>40</v>
      </c>
      <c r="B10" s="11">
        <v>75234.799273000011</v>
      </c>
      <c r="C10" s="11">
        <v>78166.558491000018</v>
      </c>
      <c r="D10" s="11">
        <v>86384.785012000008</v>
      </c>
      <c r="E10" s="11">
        <v>92626.287138</v>
      </c>
      <c r="F10" s="11">
        <v>114703.84663799997</v>
      </c>
      <c r="G10" s="11">
        <v>125950.061518</v>
      </c>
      <c r="H10" s="11">
        <v>123997.05101800003</v>
      </c>
      <c r="I10" s="11">
        <v>131452.52366400001</v>
      </c>
      <c r="J10" s="11">
        <v>132175.927681</v>
      </c>
      <c r="K10" s="11">
        <v>140728.73018500002</v>
      </c>
      <c r="L10" s="11">
        <v>142832.75572799999</v>
      </c>
      <c r="M10" s="11">
        <v>156417.485418</v>
      </c>
      <c r="N10" s="11">
        <v>153887.960414</v>
      </c>
      <c r="O10" s="49">
        <v>138733.96838699997</v>
      </c>
      <c r="P10" s="49">
        <v>91428.188326999996</v>
      </c>
      <c r="Q10" s="49">
        <v>129291.49729900001</v>
      </c>
      <c r="R10" s="49">
        <v>140062.62484400001</v>
      </c>
      <c r="S10" s="49">
        <v>167051.69999700002</v>
      </c>
      <c r="T10" s="49">
        <v>175870.42854000002</v>
      </c>
      <c r="U10" s="49">
        <v>182185.27086800002</v>
      </c>
      <c r="V10" s="49">
        <v>196696.10160900006</v>
      </c>
      <c r="W10" s="48">
        <v>199685.58447199999</v>
      </c>
      <c r="X10" s="48">
        <v>199255.82960600001</v>
      </c>
      <c r="Y10" s="48">
        <v>201433.688199</v>
      </c>
      <c r="Z10" s="48">
        <v>203538.67118099998</v>
      </c>
      <c r="AA10" s="48">
        <v>159680.72809299998</v>
      </c>
      <c r="AB10" s="48">
        <v>160820.50386800003</v>
      </c>
      <c r="AC10" s="48">
        <v>169109.99056099998</v>
      </c>
      <c r="AD10" s="48">
        <f t="shared" ref="AD10:AD11" si="0">SUM(B10:AC10)</f>
        <v>4069403.5480290009</v>
      </c>
    </row>
    <row r="11" spans="1:30">
      <c r="A11" s="7" t="s">
        <v>31</v>
      </c>
      <c r="B11" s="11">
        <f>SUM(B9:B10)</f>
        <v>134243.40444300004</v>
      </c>
      <c r="C11" s="11">
        <f t="shared" ref="C11:AC11" si="1">SUM(C9:C10)</f>
        <v>137530.775005</v>
      </c>
      <c r="D11" s="11">
        <f t="shared" si="1"/>
        <v>148890.00299900002</v>
      </c>
      <c r="E11" s="11">
        <f t="shared" si="1"/>
        <v>159562.45304399999</v>
      </c>
      <c r="F11" s="11">
        <f t="shared" si="1"/>
        <v>191542.16327199998</v>
      </c>
      <c r="G11" s="11">
        <f t="shared" si="1"/>
        <v>214025.60788099997</v>
      </c>
      <c r="H11" s="11">
        <f t="shared" si="1"/>
        <v>209120.39138500002</v>
      </c>
      <c r="I11" s="11">
        <f t="shared" si="1"/>
        <v>224496.290332</v>
      </c>
      <c r="J11" s="11">
        <f t="shared" si="1"/>
        <v>233534.149049</v>
      </c>
      <c r="K11" s="11">
        <f t="shared" si="1"/>
        <v>258933.95827800001</v>
      </c>
      <c r="L11" s="11">
        <f t="shared" si="1"/>
        <v>275321.73392499995</v>
      </c>
      <c r="M11" s="11">
        <f t="shared" si="1"/>
        <v>296156.28393199993</v>
      </c>
      <c r="N11" s="11">
        <f t="shared" si="1"/>
        <v>303485.90449399996</v>
      </c>
      <c r="O11" s="11">
        <f t="shared" si="1"/>
        <v>281679.09684499993</v>
      </c>
      <c r="P11" s="11">
        <f t="shared" si="1"/>
        <v>206397.19066600001</v>
      </c>
      <c r="Q11" s="11">
        <f t="shared" si="1"/>
        <v>281839.06657400005</v>
      </c>
      <c r="R11" s="11">
        <f t="shared" si="1"/>
        <v>319543.625351</v>
      </c>
      <c r="S11" s="11">
        <f t="shared" si="1"/>
        <v>366522.99910800002</v>
      </c>
      <c r="T11" s="11">
        <f t="shared" si="1"/>
        <v>384472.01834499999</v>
      </c>
      <c r="U11" s="11">
        <f t="shared" si="1"/>
        <v>410061.68368699984</v>
      </c>
      <c r="V11" s="11">
        <f t="shared" si="1"/>
        <v>428713.78349000006</v>
      </c>
      <c r="W11" s="11">
        <f t="shared" si="1"/>
        <v>425932.17284399993</v>
      </c>
      <c r="X11" s="11">
        <f t="shared" si="1"/>
        <v>434407.76710200007</v>
      </c>
      <c r="Y11" s="11">
        <f t="shared" si="1"/>
        <v>445905.89456099999</v>
      </c>
      <c r="Z11" s="11">
        <f t="shared" si="1"/>
        <v>446059.53884199995</v>
      </c>
      <c r="AA11" s="11">
        <f t="shared" si="1"/>
        <v>373523.15593899996</v>
      </c>
      <c r="AB11" s="11">
        <f t="shared" si="1"/>
        <v>425647.86790200009</v>
      </c>
      <c r="AC11" s="11">
        <f t="shared" si="1"/>
        <v>396258.20178399998</v>
      </c>
      <c r="AD11" s="48">
        <f t="shared" si="0"/>
        <v>8413807.1810790021</v>
      </c>
    </row>
    <row r="12" spans="1:30">
      <c r="A12" s="7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47"/>
    </row>
    <row r="13" spans="1:30">
      <c r="A13" s="7"/>
      <c r="B13" s="98" t="s">
        <v>236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0">
      <c r="A14" s="5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47"/>
    </row>
    <row r="15" spans="1:30">
      <c r="A15" s="7" t="s">
        <v>39</v>
      </c>
      <c r="B15" s="10">
        <f>B9/B$11*100</f>
        <v>43.956427814712619</v>
      </c>
      <c r="C15" s="10">
        <f t="shared" ref="C15:G15" si="2">C9/C$11*100</f>
        <v>43.164314686543271</v>
      </c>
      <c r="D15" s="10">
        <f t="shared" si="2"/>
        <v>41.980802423262624</v>
      </c>
      <c r="E15" s="10">
        <f t="shared" si="2"/>
        <v>41.949822548505239</v>
      </c>
      <c r="F15" s="10">
        <f t="shared" si="2"/>
        <v>40.115614923323974</v>
      </c>
      <c r="G15" s="10">
        <f t="shared" si="2"/>
        <v>41.151873009500214</v>
      </c>
      <c r="H15" s="10">
        <f t="shared" ref="H15:AD15" si="3">H9/H$11*100</f>
        <v>40.705423226893316</v>
      </c>
      <c r="I15" s="10">
        <f t="shared" si="3"/>
        <v>41.445569782200288</v>
      </c>
      <c r="J15" s="10">
        <f t="shared" si="3"/>
        <v>43.401884384254686</v>
      </c>
      <c r="K15" s="10">
        <f t="shared" si="3"/>
        <v>45.650724562782521</v>
      </c>
      <c r="L15" s="10">
        <f t="shared" si="3"/>
        <v>48.121510898624209</v>
      </c>
      <c r="M15" s="10">
        <f t="shared" si="3"/>
        <v>47.18414097405585</v>
      </c>
      <c r="N15" s="10">
        <f t="shared" si="3"/>
        <v>49.293209953003789</v>
      </c>
      <c r="O15" s="10">
        <f t="shared" si="3"/>
        <v>50.747510219637867</v>
      </c>
      <c r="P15" s="10">
        <f t="shared" si="3"/>
        <v>55.702794194058256</v>
      </c>
      <c r="Q15" s="10">
        <f t="shared" si="3"/>
        <v>54.125771536696078</v>
      </c>
      <c r="R15" s="10">
        <f t="shared" si="3"/>
        <v>56.167917701331262</v>
      </c>
      <c r="S15" s="10">
        <f t="shared" si="3"/>
        <v>54.422587285504456</v>
      </c>
      <c r="T15" s="10">
        <f t="shared" si="3"/>
        <v>54.256637635931824</v>
      </c>
      <c r="U15" s="10">
        <f t="shared" si="3"/>
        <v>55.571252297968407</v>
      </c>
      <c r="V15" s="10">
        <f t="shared" si="3"/>
        <v>54.119482698277167</v>
      </c>
      <c r="W15" s="10">
        <f t="shared" si="3"/>
        <v>53.117985162126743</v>
      </c>
      <c r="X15" s="10">
        <f t="shared" si="3"/>
        <v>54.131614419496735</v>
      </c>
      <c r="Y15" s="10">
        <f t="shared" si="3"/>
        <v>54.825964254786541</v>
      </c>
      <c r="Z15" s="10">
        <f t="shared" si="3"/>
        <v>54.369618076232641</v>
      </c>
      <c r="AA15" s="10">
        <f t="shared" si="3"/>
        <v>57.250112729536518</v>
      </c>
      <c r="AB15" s="10">
        <f t="shared" si="3"/>
        <v>62.217476934472302</v>
      </c>
      <c r="AC15" s="10">
        <f t="shared" si="3"/>
        <v>57.323283202808831</v>
      </c>
      <c r="AD15" s="10">
        <f t="shared" si="3"/>
        <v>51.63421908241147</v>
      </c>
    </row>
    <row r="16" spans="1:30">
      <c r="A16" s="7" t="s">
        <v>40</v>
      </c>
      <c r="B16" s="10">
        <f t="shared" ref="B16:F17" si="4">B10/B$11*100</f>
        <v>56.043572185287381</v>
      </c>
      <c r="C16" s="10">
        <f t="shared" si="4"/>
        <v>56.835685313456743</v>
      </c>
      <c r="D16" s="10">
        <f t="shared" si="4"/>
        <v>58.019197576737369</v>
      </c>
      <c r="E16" s="10">
        <f t="shared" si="4"/>
        <v>58.050177451494754</v>
      </c>
      <c r="F16" s="10">
        <f t="shared" si="4"/>
        <v>59.884385076676018</v>
      </c>
      <c r="G16" s="10">
        <f t="shared" ref="G16:AD16" si="5">G10/G$11*100</f>
        <v>58.848126990499793</v>
      </c>
      <c r="H16" s="10">
        <f t="shared" si="5"/>
        <v>59.294576773106691</v>
      </c>
      <c r="I16" s="10">
        <f t="shared" si="5"/>
        <v>58.554430217799727</v>
      </c>
      <c r="J16" s="10">
        <f t="shared" si="5"/>
        <v>56.598115615745314</v>
      </c>
      <c r="K16" s="10">
        <f t="shared" si="5"/>
        <v>54.349275437217479</v>
      </c>
      <c r="L16" s="10">
        <f t="shared" si="5"/>
        <v>51.878489101375806</v>
      </c>
      <c r="M16" s="10">
        <f t="shared" si="5"/>
        <v>52.815859025944157</v>
      </c>
      <c r="N16" s="10">
        <f t="shared" si="5"/>
        <v>50.706790046996211</v>
      </c>
      <c r="O16" s="10">
        <f t="shared" si="5"/>
        <v>49.25248978036214</v>
      </c>
      <c r="P16" s="10">
        <f t="shared" si="5"/>
        <v>44.297205805941736</v>
      </c>
      <c r="Q16" s="10">
        <f t="shared" si="5"/>
        <v>45.874228463303915</v>
      </c>
      <c r="R16" s="10">
        <f t="shared" si="5"/>
        <v>43.832082298668738</v>
      </c>
      <c r="S16" s="10">
        <f t="shared" si="5"/>
        <v>45.577412714495551</v>
      </c>
      <c r="T16" s="10">
        <f t="shared" si="5"/>
        <v>45.743362364068183</v>
      </c>
      <c r="U16" s="10">
        <f t="shared" si="5"/>
        <v>44.428747702031593</v>
      </c>
      <c r="V16" s="10">
        <f t="shared" si="5"/>
        <v>45.88051730172284</v>
      </c>
      <c r="W16" s="10">
        <f t="shared" si="5"/>
        <v>46.88201483787325</v>
      </c>
      <c r="X16" s="10">
        <f t="shared" si="5"/>
        <v>45.868385580503265</v>
      </c>
      <c r="Y16" s="10">
        <f t="shared" si="5"/>
        <v>45.174035745213466</v>
      </c>
      <c r="Z16" s="10">
        <f t="shared" si="5"/>
        <v>45.630381923767359</v>
      </c>
      <c r="AA16" s="10">
        <f t="shared" si="5"/>
        <v>42.749887270463475</v>
      </c>
      <c r="AB16" s="10">
        <f t="shared" si="5"/>
        <v>37.782523065527698</v>
      </c>
      <c r="AC16" s="10">
        <f t="shared" si="5"/>
        <v>42.676716797191169</v>
      </c>
      <c r="AD16" s="10">
        <f t="shared" si="5"/>
        <v>48.365780917588523</v>
      </c>
    </row>
    <row r="17" spans="1:31">
      <c r="A17" s="7" t="s">
        <v>31</v>
      </c>
      <c r="B17" s="10">
        <f t="shared" si="4"/>
        <v>100</v>
      </c>
      <c r="C17" s="10">
        <f t="shared" si="4"/>
        <v>100</v>
      </c>
      <c r="D17" s="10">
        <f t="shared" si="4"/>
        <v>100</v>
      </c>
      <c r="E17" s="10">
        <f t="shared" si="4"/>
        <v>100</v>
      </c>
      <c r="F17" s="10">
        <f t="shared" si="4"/>
        <v>100</v>
      </c>
      <c r="G17" s="10">
        <f t="shared" ref="G17:AD17" si="6">G11/G$11*100</f>
        <v>100</v>
      </c>
      <c r="H17" s="10">
        <f t="shared" si="6"/>
        <v>100</v>
      </c>
      <c r="I17" s="10">
        <f t="shared" si="6"/>
        <v>100</v>
      </c>
      <c r="J17" s="10">
        <f t="shared" si="6"/>
        <v>100</v>
      </c>
      <c r="K17" s="10">
        <f t="shared" si="6"/>
        <v>100</v>
      </c>
      <c r="L17" s="10">
        <f t="shared" si="6"/>
        <v>100</v>
      </c>
      <c r="M17" s="10">
        <f t="shared" si="6"/>
        <v>100</v>
      </c>
      <c r="N17" s="10">
        <f t="shared" si="6"/>
        <v>100</v>
      </c>
      <c r="O17" s="10">
        <f t="shared" si="6"/>
        <v>100</v>
      </c>
      <c r="P17" s="10">
        <f t="shared" si="6"/>
        <v>100</v>
      </c>
      <c r="Q17" s="10">
        <f t="shared" si="6"/>
        <v>100</v>
      </c>
      <c r="R17" s="10">
        <f t="shared" si="6"/>
        <v>100</v>
      </c>
      <c r="S17" s="10">
        <f t="shared" si="6"/>
        <v>100</v>
      </c>
      <c r="T17" s="10">
        <f t="shared" si="6"/>
        <v>100</v>
      </c>
      <c r="U17" s="10">
        <f t="shared" si="6"/>
        <v>100</v>
      </c>
      <c r="V17" s="10">
        <f t="shared" si="6"/>
        <v>100</v>
      </c>
      <c r="W17" s="10">
        <f t="shared" si="6"/>
        <v>100</v>
      </c>
      <c r="X17" s="10">
        <f t="shared" si="6"/>
        <v>100</v>
      </c>
      <c r="Y17" s="10">
        <f t="shared" si="6"/>
        <v>100</v>
      </c>
      <c r="Z17" s="10">
        <f t="shared" si="6"/>
        <v>100</v>
      </c>
      <c r="AA17" s="10">
        <f t="shared" si="6"/>
        <v>100</v>
      </c>
      <c r="AB17" s="10">
        <f t="shared" si="6"/>
        <v>100</v>
      </c>
      <c r="AC17" s="10">
        <f t="shared" si="6"/>
        <v>100</v>
      </c>
      <c r="AD17" s="10">
        <f t="shared" si="6"/>
        <v>100</v>
      </c>
    </row>
    <row r="18" spans="1:31">
      <c r="A18" s="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</row>
    <row r="19" spans="1:31">
      <c r="A19" s="7"/>
      <c r="B19" s="98" t="s">
        <v>237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</row>
    <row r="20" spans="1:31">
      <c r="A20" s="7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1">
      <c r="A21" s="7" t="s">
        <v>39</v>
      </c>
      <c r="B21" s="93" t="s">
        <v>23</v>
      </c>
      <c r="C21" s="52">
        <f>C9/B9*100-100</f>
        <v>0.60264319581098391</v>
      </c>
      <c r="D21" s="52">
        <f t="shared" ref="D21:AC23" si="7">D9/C9*100-100</f>
        <v>5.2910686899392516</v>
      </c>
      <c r="E21" s="52">
        <f t="shared" si="7"/>
        <v>7.0889248317181455</v>
      </c>
      <c r="F21" s="52">
        <f t="shared" si="7"/>
        <v>14.793423844899948</v>
      </c>
      <c r="G21" s="52">
        <f t="shared" si="7"/>
        <v>14.624513161221003</v>
      </c>
      <c r="H21" s="52">
        <f t="shared" si="7"/>
        <v>-3.3519019953990039</v>
      </c>
      <c r="I21" s="52">
        <f t="shared" si="7"/>
        <v>9.3046469591676555</v>
      </c>
      <c r="J21" s="52">
        <f t="shared" si="7"/>
        <v>8.9360684737406899</v>
      </c>
      <c r="K21" s="52">
        <f t="shared" si="7"/>
        <v>16.62125331090192</v>
      </c>
      <c r="L21" s="52">
        <f t="shared" si="7"/>
        <v>12.083856471020056</v>
      </c>
      <c r="M21" s="52">
        <f t="shared" si="7"/>
        <v>5.4720176845353166</v>
      </c>
      <c r="N21" s="52">
        <f t="shared" si="7"/>
        <v>7.05541028751027</v>
      </c>
      <c r="O21" s="52">
        <f t="shared" si="7"/>
        <v>-4.447130381980557</v>
      </c>
      <c r="P21" s="52">
        <f t="shared" si="7"/>
        <v>-19.571234375587636</v>
      </c>
      <c r="Q21" s="52">
        <f t="shared" si="7"/>
        <v>32.685825023683407</v>
      </c>
      <c r="R21" s="52">
        <f t="shared" si="7"/>
        <v>17.655759026514929</v>
      </c>
      <c r="S21" s="52">
        <f t="shared" si="7"/>
        <v>11.137835507675575</v>
      </c>
      <c r="T21" s="52">
        <f t="shared" si="7"/>
        <v>4.5772453153369383</v>
      </c>
      <c r="U21" s="52">
        <f t="shared" si="7"/>
        <v>9.240017313395299</v>
      </c>
      <c r="V21" s="52">
        <f t="shared" si="7"/>
        <v>1.8173311624356359</v>
      </c>
      <c r="W21" s="52">
        <f t="shared" si="7"/>
        <v>-2.4873507321567132</v>
      </c>
      <c r="X21" s="52">
        <f t="shared" si="7"/>
        <v>3.9361252640670585</v>
      </c>
      <c r="Y21" s="52">
        <f t="shared" si="7"/>
        <v>3.9635092805299479</v>
      </c>
      <c r="Z21" s="52">
        <f t="shared" si="7"/>
        <v>-0.79818427216655152</v>
      </c>
      <c r="AA21" s="52">
        <f t="shared" si="7"/>
        <v>-11.825143168746706</v>
      </c>
      <c r="AB21" s="52">
        <f t="shared" si="7"/>
        <v>23.842292056615278</v>
      </c>
      <c r="AC21" s="52">
        <f t="shared" si="7"/>
        <v>-14.227817034104746</v>
      </c>
      <c r="AD21" s="52">
        <f>(POWER(AC9/B9,1/28)-1)*100</f>
        <v>4.9317528275881095</v>
      </c>
      <c r="AE21" s="52"/>
    </row>
    <row r="22" spans="1:31">
      <c r="A22" s="7" t="s">
        <v>40</v>
      </c>
      <c r="B22" s="93" t="s">
        <v>23</v>
      </c>
      <c r="C22" s="52">
        <f t="shared" ref="C22:R23" si="8">C10/B10*100-100</f>
        <v>3.8968127067923888</v>
      </c>
      <c r="D22" s="52">
        <f t="shared" si="8"/>
        <v>10.513737178215706</v>
      </c>
      <c r="E22" s="52">
        <f t="shared" si="8"/>
        <v>7.2252331531912404</v>
      </c>
      <c r="F22" s="52">
        <f t="shared" si="8"/>
        <v>23.835090644524655</v>
      </c>
      <c r="G22" s="52">
        <f t="shared" si="8"/>
        <v>9.80456646366234</v>
      </c>
      <c r="H22" s="52">
        <f t="shared" si="8"/>
        <v>-1.5506229028088683</v>
      </c>
      <c r="I22" s="52">
        <f t="shared" si="8"/>
        <v>6.0126209331524478</v>
      </c>
      <c r="J22" s="52">
        <f t="shared" si="8"/>
        <v>0.55031580743862207</v>
      </c>
      <c r="K22" s="52">
        <f t="shared" si="8"/>
        <v>6.4707716859319362</v>
      </c>
      <c r="L22" s="52">
        <f t="shared" si="8"/>
        <v>1.4950931058882304</v>
      </c>
      <c r="M22" s="52">
        <f t="shared" si="8"/>
        <v>9.5109343936972977</v>
      </c>
      <c r="N22" s="52">
        <f t="shared" si="8"/>
        <v>-1.6171625552221798</v>
      </c>
      <c r="O22" s="52">
        <f t="shared" si="8"/>
        <v>-9.8474188534513729</v>
      </c>
      <c r="P22" s="52">
        <f t="shared" si="8"/>
        <v>-34.098195712271391</v>
      </c>
      <c r="Q22" s="52">
        <f t="shared" si="8"/>
        <v>41.413167716480331</v>
      </c>
      <c r="R22" s="52">
        <f t="shared" si="8"/>
        <v>8.3308862299665805</v>
      </c>
      <c r="S22" s="52">
        <f t="shared" si="7"/>
        <v>19.269291278140827</v>
      </c>
      <c r="T22" s="52">
        <f t="shared" si="7"/>
        <v>5.2790414842580873</v>
      </c>
      <c r="U22" s="52">
        <f t="shared" si="7"/>
        <v>3.5906220166875613</v>
      </c>
      <c r="V22" s="52">
        <f t="shared" si="7"/>
        <v>7.9648759045475543</v>
      </c>
      <c r="W22" s="52">
        <f t="shared" si="7"/>
        <v>1.5198485575187277</v>
      </c>
      <c r="X22" s="52">
        <f t="shared" si="7"/>
        <v>-0.21521576889804805</v>
      </c>
      <c r="Y22" s="52">
        <f t="shared" si="7"/>
        <v>1.092996173465238</v>
      </c>
      <c r="Z22" s="52">
        <f t="shared" si="7"/>
        <v>1.0450004668138888</v>
      </c>
      <c r="AA22" s="52">
        <f t="shared" si="7"/>
        <v>-21.547720063966921</v>
      </c>
      <c r="AB22" s="52">
        <f t="shared" si="7"/>
        <v>0.71378417960133334</v>
      </c>
      <c r="AC22" s="52">
        <f t="shared" si="7"/>
        <v>5.154496157905271</v>
      </c>
      <c r="AD22" s="52">
        <f t="shared" ref="AD22:AD23" si="9">(POWER(AC10/B10,1/28)-1)*100</f>
        <v>2.9348693928086922</v>
      </c>
    </row>
    <row r="23" spans="1:31">
      <c r="A23" s="7" t="s">
        <v>31</v>
      </c>
      <c r="B23" s="93" t="s">
        <v>23</v>
      </c>
      <c r="C23" s="52">
        <f t="shared" si="8"/>
        <v>2.448813463603571</v>
      </c>
      <c r="D23" s="52">
        <f t="shared" si="7"/>
        <v>8.2594081169011417</v>
      </c>
      <c r="E23" s="52">
        <f t="shared" si="7"/>
        <v>7.1680098260671343</v>
      </c>
      <c r="F23" s="52">
        <f t="shared" si="7"/>
        <v>20.042127466654989</v>
      </c>
      <c r="G23" s="52">
        <f t="shared" si="7"/>
        <v>11.738117720364443</v>
      </c>
      <c r="H23" s="52">
        <f t="shared" si="7"/>
        <v>-2.2918829875382443</v>
      </c>
      <c r="I23" s="52">
        <f t="shared" si="7"/>
        <v>7.3526540597814005</v>
      </c>
      <c r="J23" s="52">
        <f t="shared" si="7"/>
        <v>4.0258387805135669</v>
      </c>
      <c r="K23" s="52">
        <f t="shared" si="7"/>
        <v>10.876271985246404</v>
      </c>
      <c r="L23" s="52">
        <f t="shared" si="7"/>
        <v>6.3289403043093699</v>
      </c>
      <c r="M23" s="52">
        <f t="shared" si="7"/>
        <v>7.5673466493115598</v>
      </c>
      <c r="N23" s="52">
        <f t="shared" si="7"/>
        <v>2.4749164409704036</v>
      </c>
      <c r="O23" s="52">
        <f t="shared" si="7"/>
        <v>-7.1854433191414131</v>
      </c>
      <c r="P23" s="52">
        <f t="shared" si="7"/>
        <v>-26.726124523334946</v>
      </c>
      <c r="Q23" s="52">
        <f t="shared" si="7"/>
        <v>36.551793977701493</v>
      </c>
      <c r="R23" s="52">
        <f t="shared" si="7"/>
        <v>13.378045575913859</v>
      </c>
      <c r="S23" s="52">
        <f t="shared" si="7"/>
        <v>14.702021893065748</v>
      </c>
      <c r="T23" s="52">
        <f t="shared" si="7"/>
        <v>4.8971058516606547</v>
      </c>
      <c r="U23" s="52">
        <f t="shared" si="7"/>
        <v>6.6557939514436413</v>
      </c>
      <c r="V23" s="52">
        <f t="shared" si="7"/>
        <v>4.5486083057780604</v>
      </c>
      <c r="W23" s="52">
        <f t="shared" si="7"/>
        <v>-0.64882696874265378</v>
      </c>
      <c r="X23" s="52">
        <f t="shared" si="7"/>
        <v>1.9898929450216372</v>
      </c>
      <c r="Y23" s="52">
        <f t="shared" si="7"/>
        <v>2.6468512604426166</v>
      </c>
      <c r="Z23" s="52">
        <f t="shared" si="7"/>
        <v>3.4456660670784345E-2</v>
      </c>
      <c r="AA23" s="52">
        <f t="shared" si="7"/>
        <v>-16.261592138867655</v>
      </c>
      <c r="AB23" s="52">
        <f t="shared" si="7"/>
        <v>13.954881011851541</v>
      </c>
      <c r="AC23" s="52">
        <f t="shared" si="7"/>
        <v>-6.9046900817007497</v>
      </c>
      <c r="AD23" s="52">
        <f t="shared" si="9"/>
        <v>3.9414475959657969</v>
      </c>
    </row>
    <row r="24" spans="1:31" ht="14" thickBo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1" ht="14" thickTop="1">
      <c r="A25" s="53" t="s">
        <v>202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54"/>
      <c r="W26" s="54"/>
      <c r="X26" s="54"/>
      <c r="Y26" s="54"/>
      <c r="Z26" s="54"/>
      <c r="AA26" s="54"/>
      <c r="AB26" s="54"/>
      <c r="AC26" s="54"/>
      <c r="AD26" s="47"/>
    </row>
    <row r="27" spans="1:3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</row>
    <row r="28" spans="1:3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</row>
    <row r="29" spans="1:31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</row>
    <row r="30" spans="1:3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3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</row>
    <row r="32" spans="1:3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</row>
    <row r="33" spans="1:30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</row>
    <row r="34" spans="1:30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</row>
    <row r="35" spans="1:30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</row>
    <row r="36" spans="1:30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</row>
    <row r="37" spans="1:30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</row>
    <row r="38" spans="1:30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</row>
    <row r="39" spans="1:30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</row>
    <row r="40" spans="1:30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</row>
    <row r="41" spans="1:30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</row>
    <row r="42" spans="1:30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</row>
    <row r="43" spans="1:30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</row>
    <row r="44" spans="1:30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1:30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</row>
    <row r="46" spans="1:30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1:30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1:30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</row>
    <row r="49" spans="1:30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50" spans="1:30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</row>
    <row r="51" spans="1:30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</row>
    <row r="52" spans="1:30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</row>
    <row r="53" spans="1:30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</row>
    <row r="54" spans="1:30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</row>
    <row r="55" spans="1:30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</row>
    <row r="56" spans="1:30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</row>
    <row r="57" spans="1:30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</row>
    <row r="58" spans="1:30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</row>
    <row r="59" spans="1:30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</row>
    <row r="60" spans="1:30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0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</row>
    <row r="63" spans="1:30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</row>
    <row r="64" spans="1:30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</row>
    <row r="65" spans="1:30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</row>
    <row r="66" spans="1:30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</row>
    <row r="67" spans="1:30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1:30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1:30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1:30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1:30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1:30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0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0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1:30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1:30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1:30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1:30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1:30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1:30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</row>
    <row r="84" spans="1:30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  <row r="85" spans="1:30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</row>
    <row r="86" spans="1:30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7" spans="1:30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spans="1:30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</row>
    <row r="89" spans="1:30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</row>
    <row r="90" spans="1:30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spans="1:30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</row>
    <row r="92" spans="1:30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</row>
    <row r="93" spans="1:30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</row>
    <row r="94" spans="1:30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</row>
    <row r="95" spans="1:30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</row>
    <row r="96" spans="1:30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</row>
    <row r="97" spans="1:30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spans="1:30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spans="1:30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</row>
    <row r="100" spans="1:30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</row>
    <row r="101" spans="1:30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</row>
    <row r="102" spans="1:30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</row>
    <row r="103" spans="1:30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</row>
    <row r="104" spans="1:30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</row>
    <row r="105" spans="1:30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</row>
    <row r="106" spans="1:30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</row>
    <row r="107" spans="1:30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</row>
    <row r="108" spans="1:30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</row>
    <row r="109" spans="1:30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</row>
    <row r="110" spans="1:30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</row>
    <row r="111" spans="1:30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</row>
    <row r="112" spans="1:30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</row>
    <row r="113" spans="1:30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</row>
    <row r="114" spans="1:30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</row>
    <row r="115" spans="1:30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</row>
    <row r="116" spans="1:30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</row>
    <row r="117" spans="1:30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</row>
    <row r="118" spans="1:30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</row>
    <row r="119" spans="1:30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</row>
    <row r="120" spans="1:30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</row>
    <row r="121" spans="1:30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</row>
    <row r="122" spans="1:30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</row>
    <row r="123" spans="1:30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</row>
    <row r="124" spans="1:30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</row>
    <row r="125" spans="1:30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</row>
    <row r="126" spans="1:30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</row>
    <row r="127" spans="1:30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</row>
    <row r="128" spans="1:30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</row>
    <row r="129" spans="1:30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</row>
    <row r="130" spans="1:30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</row>
    <row r="131" spans="1:30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</row>
    <row r="132" spans="1:30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</row>
    <row r="133" spans="1:30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</row>
    <row r="134" spans="1:30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</row>
    <row r="135" spans="1:30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</row>
    <row r="136" spans="1:30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</row>
    <row r="137" spans="1:30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</row>
    <row r="138" spans="1:30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</row>
    <row r="139" spans="1:30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</row>
    <row r="140" spans="1:30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</row>
    <row r="141" spans="1:30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</row>
    <row r="142" spans="1:30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</row>
    <row r="143" spans="1:30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</row>
    <row r="144" spans="1:30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</row>
    <row r="145" spans="1:30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</row>
    <row r="146" spans="1:30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</row>
    <row r="147" spans="1:30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</row>
    <row r="148" spans="1:30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</row>
    <row r="149" spans="1:30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</row>
    <row r="150" spans="1:30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</row>
    <row r="151" spans="1:30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</row>
    <row r="152" spans="1:30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</row>
    <row r="153" spans="1:30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</row>
    <row r="154" spans="1:30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</row>
    <row r="155" spans="1:30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</row>
    <row r="156" spans="1:30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</row>
    <row r="157" spans="1:30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</row>
    <row r="158" spans="1:30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</row>
    <row r="159" spans="1:30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</row>
    <row r="160" spans="1:30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</row>
    <row r="161" spans="1:30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</row>
    <row r="162" spans="1:30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</row>
    <row r="163" spans="1:30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</row>
    <row r="164" spans="1:30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</row>
    <row r="165" spans="1:30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</row>
    <row r="166" spans="1:30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</row>
    <row r="167" spans="1:30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</row>
    <row r="168" spans="1:30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</row>
    <row r="169" spans="1:30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</row>
    <row r="170" spans="1:30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</row>
    <row r="171" spans="1:30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</row>
    <row r="172" spans="1:30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</row>
    <row r="173" spans="1:30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</row>
    <row r="174" spans="1:30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</row>
    <row r="175" spans="1:30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</row>
    <row r="176" spans="1:30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</row>
    <row r="177" spans="1:30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</row>
    <row r="178" spans="1:30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</row>
    <row r="179" spans="1:30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</row>
    <row r="180" spans="1:30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</row>
    <row r="181" spans="1:30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</row>
    <row r="182" spans="1:30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</row>
    <row r="183" spans="1:30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</row>
    <row r="184" spans="1:30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</row>
    <row r="185" spans="1:30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</row>
    <row r="186" spans="1:30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</row>
    <row r="187" spans="1:30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</row>
    <row r="188" spans="1:30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</row>
    <row r="189" spans="1:30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</row>
    <row r="190" spans="1:3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</row>
    <row r="191" spans="1:30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</row>
    <row r="192" spans="1:3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</row>
    <row r="193" spans="1:30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</row>
    <row r="194" spans="1:30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</row>
    <row r="195" spans="1:30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</row>
    <row r="196" spans="1:30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</row>
    <row r="197" spans="1:30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</row>
    <row r="198" spans="1:30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</row>
    <row r="199" spans="1:30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</row>
    <row r="200" spans="1:30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</row>
    <row r="201" spans="1:30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</row>
    <row r="202" spans="1:30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</row>
    <row r="203" spans="1:30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</row>
    <row r="204" spans="1:30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</row>
    <row r="205" spans="1:30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</row>
    <row r="206" spans="1:30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</row>
    <row r="207" spans="1:30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</row>
    <row r="208" spans="1:30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</row>
    <row r="209" spans="1:30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</row>
    <row r="210" spans="1:30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</row>
    <row r="211" spans="1:30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</row>
    <row r="212" spans="1:30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</row>
    <row r="213" spans="1:30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</row>
    <row r="214" spans="1:30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</row>
  </sheetData>
  <mergeCells count="5">
    <mergeCell ref="A2:AD2"/>
    <mergeCell ref="A4:AD4"/>
    <mergeCell ref="B7:AD7"/>
    <mergeCell ref="B13:AD13"/>
    <mergeCell ref="B19:AD19"/>
  </mergeCells>
  <hyperlinks>
    <hyperlink ref="A1" location="ÍNDICE!A1" display="ÍNDICE" xr:uid="{00000000-0004-0000-15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F124"/>
  <sheetViews>
    <sheetView showGridLines="0" zoomScaleNormal="100" workbookViewId="0"/>
  </sheetViews>
  <sheetFormatPr baseColWidth="10" defaultColWidth="13.796875" defaultRowHeight="15"/>
  <cols>
    <col min="1" max="1" width="13" style="59" customWidth="1"/>
    <col min="2" max="2" width="7.59765625" style="59" customWidth="1"/>
    <col min="3" max="3" width="10.59765625" style="59" customWidth="1"/>
    <col min="4" max="4" width="59.796875" style="59" customWidth="1"/>
    <col min="5" max="5" width="50.19921875" style="59" customWidth="1"/>
    <col min="6" max="6" width="13" style="59" bestFit="1" customWidth="1"/>
    <col min="7" max="16384" width="13.796875" style="59"/>
  </cols>
  <sheetData>
    <row r="1" spans="1:6" ht="16">
      <c r="A1" s="71" t="s">
        <v>27</v>
      </c>
      <c r="B1" s="59" t="s">
        <v>189</v>
      </c>
    </row>
    <row r="2" spans="1:6">
      <c r="B2" s="59" t="s">
        <v>190</v>
      </c>
    </row>
    <row r="3" spans="1:6">
      <c r="B3" s="59" t="s">
        <v>191</v>
      </c>
    </row>
    <row r="4" spans="1:6">
      <c r="B4" s="59" t="s">
        <v>192</v>
      </c>
    </row>
    <row r="5" spans="1:6">
      <c r="B5" s="60" t="s">
        <v>162</v>
      </c>
    </row>
    <row r="6" spans="1:6">
      <c r="B6" s="59" t="s">
        <v>46</v>
      </c>
      <c r="C6" s="59" t="s">
        <v>47</v>
      </c>
      <c r="D6" s="59" t="s">
        <v>48</v>
      </c>
      <c r="E6" s="59" t="s">
        <v>49</v>
      </c>
      <c r="F6" s="59" t="s">
        <v>50</v>
      </c>
    </row>
    <row r="7" spans="1:6">
      <c r="B7" s="59">
        <v>1</v>
      </c>
      <c r="C7" s="61">
        <v>381900</v>
      </c>
      <c r="D7" s="61" t="s">
        <v>51</v>
      </c>
      <c r="E7" s="59" t="s">
        <v>52</v>
      </c>
      <c r="F7" s="59" t="s">
        <v>39</v>
      </c>
    </row>
    <row r="8" spans="1:6">
      <c r="B8" s="59">
        <v>2</v>
      </c>
      <c r="C8" s="61">
        <v>382000</v>
      </c>
      <c r="D8" s="61" t="s">
        <v>53</v>
      </c>
      <c r="E8" s="59" t="s">
        <v>52</v>
      </c>
      <c r="F8" s="59" t="s">
        <v>39</v>
      </c>
    </row>
    <row r="9" spans="1:6">
      <c r="B9" s="59">
        <v>3</v>
      </c>
      <c r="C9" s="61">
        <v>400912</v>
      </c>
      <c r="D9" s="61" t="s">
        <v>54</v>
      </c>
      <c r="E9" s="59" t="s">
        <v>55</v>
      </c>
      <c r="F9" s="59" t="s">
        <v>39</v>
      </c>
    </row>
    <row r="10" spans="1:6">
      <c r="B10" s="59">
        <v>4</v>
      </c>
      <c r="C10" s="61">
        <v>400922</v>
      </c>
      <c r="D10" s="61" t="s">
        <v>54</v>
      </c>
      <c r="E10" s="59" t="s">
        <v>55</v>
      </c>
      <c r="F10" s="59" t="s">
        <v>39</v>
      </c>
    </row>
    <row r="11" spans="1:6">
      <c r="B11" s="59">
        <v>5</v>
      </c>
      <c r="C11" s="61">
        <v>400932</v>
      </c>
      <c r="D11" s="61" t="s">
        <v>54</v>
      </c>
      <c r="E11" s="59" t="s">
        <v>55</v>
      </c>
      <c r="F11" s="59" t="s">
        <v>39</v>
      </c>
    </row>
    <row r="12" spans="1:6">
      <c r="B12" s="59">
        <v>6</v>
      </c>
      <c r="C12" s="61">
        <v>400942</v>
      </c>
      <c r="D12" s="61" t="s">
        <v>54</v>
      </c>
      <c r="E12" s="59" t="s">
        <v>55</v>
      </c>
      <c r="F12" s="59" t="s">
        <v>39</v>
      </c>
    </row>
    <row r="13" spans="1:6">
      <c r="B13" s="59">
        <v>7</v>
      </c>
      <c r="C13" s="61">
        <v>400950</v>
      </c>
      <c r="D13" s="61" t="s">
        <v>56</v>
      </c>
      <c r="E13" s="59" t="s">
        <v>55</v>
      </c>
      <c r="F13" s="59" t="s">
        <v>39</v>
      </c>
    </row>
    <row r="14" spans="1:6">
      <c r="B14" s="59">
        <v>8</v>
      </c>
      <c r="C14" s="61">
        <v>401010</v>
      </c>
      <c r="D14" s="61" t="s">
        <v>57</v>
      </c>
      <c r="E14" s="59" t="s">
        <v>58</v>
      </c>
      <c r="F14" s="59" t="s">
        <v>39</v>
      </c>
    </row>
    <row r="15" spans="1:6">
      <c r="B15" s="59">
        <v>9</v>
      </c>
      <c r="C15" s="61">
        <v>401110</v>
      </c>
      <c r="D15" s="61" t="s">
        <v>59</v>
      </c>
      <c r="E15" s="59" t="s">
        <v>60</v>
      </c>
      <c r="F15" s="59" t="s">
        <v>39</v>
      </c>
    </row>
    <row r="16" spans="1:6">
      <c r="B16" s="59">
        <v>10</v>
      </c>
      <c r="C16" s="61">
        <v>401120</v>
      </c>
      <c r="D16" s="61" t="s">
        <v>61</v>
      </c>
      <c r="E16" s="59" t="s">
        <v>60</v>
      </c>
      <c r="F16" s="59" t="s">
        <v>39</v>
      </c>
    </row>
    <row r="17" spans="2:6">
      <c r="B17" s="59">
        <v>11</v>
      </c>
      <c r="C17" s="61">
        <v>401210</v>
      </c>
      <c r="D17" s="61" t="s">
        <v>62</v>
      </c>
      <c r="E17" s="59" t="s">
        <v>60</v>
      </c>
      <c r="F17" s="59" t="s">
        <v>39</v>
      </c>
    </row>
    <row r="18" spans="2:6">
      <c r="B18" s="59">
        <v>12</v>
      </c>
      <c r="C18" s="61">
        <v>401211</v>
      </c>
      <c r="D18" s="61" t="s">
        <v>63</v>
      </c>
      <c r="E18" s="59" t="s">
        <v>60</v>
      </c>
      <c r="F18" s="59" t="s">
        <v>39</v>
      </c>
    </row>
    <row r="19" spans="2:6">
      <c r="B19" s="59">
        <v>13</v>
      </c>
      <c r="C19" s="61">
        <v>401212</v>
      </c>
      <c r="D19" s="61" t="s">
        <v>64</v>
      </c>
      <c r="E19" s="59" t="s">
        <v>60</v>
      </c>
      <c r="F19" s="59" t="s">
        <v>39</v>
      </c>
    </row>
    <row r="20" spans="2:6">
      <c r="B20" s="59">
        <v>14</v>
      </c>
      <c r="C20" s="61">
        <v>401219</v>
      </c>
      <c r="D20" s="61" t="s">
        <v>65</v>
      </c>
      <c r="E20" s="59" t="s">
        <v>60</v>
      </c>
      <c r="F20" s="59" t="s">
        <v>39</v>
      </c>
    </row>
    <row r="21" spans="2:6">
      <c r="B21" s="59">
        <v>15</v>
      </c>
      <c r="C21" s="61">
        <v>401220</v>
      </c>
      <c r="D21" s="61" t="s">
        <v>66</v>
      </c>
      <c r="E21" s="59" t="s">
        <v>60</v>
      </c>
      <c r="F21" s="59" t="s">
        <v>39</v>
      </c>
    </row>
    <row r="22" spans="2:6">
      <c r="B22" s="59">
        <v>16</v>
      </c>
      <c r="C22" s="61">
        <v>401310</v>
      </c>
      <c r="D22" s="61" t="s">
        <v>59</v>
      </c>
      <c r="E22" s="59" t="s">
        <v>60</v>
      </c>
      <c r="F22" s="59" t="s">
        <v>39</v>
      </c>
    </row>
    <row r="23" spans="2:6">
      <c r="B23" s="59">
        <v>17</v>
      </c>
      <c r="C23" s="61">
        <v>401693</v>
      </c>
      <c r="D23" s="61" t="s">
        <v>67</v>
      </c>
      <c r="E23" s="59" t="s">
        <v>58</v>
      </c>
      <c r="F23" s="59" t="s">
        <v>39</v>
      </c>
    </row>
    <row r="24" spans="2:6">
      <c r="B24" s="59">
        <v>18</v>
      </c>
      <c r="C24" s="61">
        <v>401699</v>
      </c>
      <c r="D24" s="61" t="s">
        <v>68</v>
      </c>
      <c r="E24" s="59" t="s">
        <v>52</v>
      </c>
      <c r="F24" s="59" t="s">
        <v>39</v>
      </c>
    </row>
    <row r="25" spans="2:6">
      <c r="B25" s="59">
        <v>19</v>
      </c>
      <c r="C25" s="61">
        <v>681310</v>
      </c>
      <c r="D25" s="61" t="s">
        <v>69</v>
      </c>
      <c r="E25" s="59" t="s">
        <v>55</v>
      </c>
      <c r="F25" s="59" t="s">
        <v>39</v>
      </c>
    </row>
    <row r="26" spans="2:6">
      <c r="B26" s="59">
        <v>20</v>
      </c>
      <c r="C26" s="61">
        <v>681320</v>
      </c>
      <c r="D26" s="61">
        <v>0</v>
      </c>
      <c r="E26" s="59" t="s">
        <v>55</v>
      </c>
      <c r="F26" s="59" t="s">
        <v>39</v>
      </c>
    </row>
    <row r="27" spans="2:6">
      <c r="B27" s="59">
        <v>21</v>
      </c>
      <c r="C27" s="61">
        <v>681381</v>
      </c>
      <c r="D27" s="61">
        <v>0</v>
      </c>
      <c r="E27" s="59" t="s">
        <v>55</v>
      </c>
      <c r="F27" s="59" t="s">
        <v>39</v>
      </c>
    </row>
    <row r="28" spans="2:6">
      <c r="B28" s="59">
        <v>22</v>
      </c>
      <c r="C28" s="61">
        <v>681389</v>
      </c>
      <c r="D28" s="61">
        <v>0</v>
      </c>
      <c r="E28" s="59" t="s">
        <v>55</v>
      </c>
      <c r="F28" s="59" t="s">
        <v>39</v>
      </c>
    </row>
    <row r="29" spans="2:6">
      <c r="B29" s="59">
        <v>23</v>
      </c>
      <c r="C29" s="61">
        <v>681390</v>
      </c>
      <c r="D29" s="61" t="s">
        <v>68</v>
      </c>
      <c r="E29" s="59" t="s">
        <v>55</v>
      </c>
      <c r="F29" s="59" t="s">
        <v>39</v>
      </c>
    </row>
    <row r="30" spans="2:6">
      <c r="B30" s="59">
        <v>24</v>
      </c>
      <c r="C30" s="61">
        <v>700711</v>
      </c>
      <c r="D30" s="61" t="s">
        <v>70</v>
      </c>
      <c r="E30" s="59" t="s">
        <v>71</v>
      </c>
      <c r="F30" s="59" t="s">
        <v>39</v>
      </c>
    </row>
    <row r="31" spans="2:6">
      <c r="B31" s="59">
        <v>25</v>
      </c>
      <c r="C31" s="61">
        <v>700721</v>
      </c>
      <c r="D31" s="61" t="s">
        <v>70</v>
      </c>
      <c r="E31" s="59" t="s">
        <v>71</v>
      </c>
      <c r="F31" s="59" t="s">
        <v>39</v>
      </c>
    </row>
    <row r="32" spans="2:6">
      <c r="B32" s="59">
        <v>26</v>
      </c>
      <c r="C32" s="61">
        <v>700910</v>
      </c>
      <c r="D32" s="61" t="s">
        <v>72</v>
      </c>
      <c r="E32" s="59" t="s">
        <v>71</v>
      </c>
      <c r="F32" s="59" t="s">
        <v>39</v>
      </c>
    </row>
    <row r="33" spans="2:6">
      <c r="B33" s="59">
        <v>27</v>
      </c>
      <c r="C33" s="61">
        <v>731511</v>
      </c>
      <c r="D33" s="61" t="e">
        <v>#N/A</v>
      </c>
      <c r="E33" s="59" t="s">
        <v>52</v>
      </c>
      <c r="F33" s="59" t="s">
        <v>39</v>
      </c>
    </row>
    <row r="34" spans="2:6">
      <c r="B34" s="59">
        <v>28</v>
      </c>
      <c r="C34" s="61">
        <v>731816</v>
      </c>
      <c r="D34" s="61" t="s">
        <v>73</v>
      </c>
      <c r="E34" s="59" t="s">
        <v>55</v>
      </c>
      <c r="F34" s="59" t="s">
        <v>39</v>
      </c>
    </row>
    <row r="35" spans="2:6">
      <c r="B35" s="59">
        <v>29</v>
      </c>
      <c r="C35" s="61">
        <v>732010</v>
      </c>
      <c r="D35" s="61" t="s">
        <v>74</v>
      </c>
      <c r="E35" s="59" t="s">
        <v>55</v>
      </c>
      <c r="F35" s="59" t="s">
        <v>39</v>
      </c>
    </row>
    <row r="36" spans="2:6">
      <c r="B36" s="59">
        <v>30</v>
      </c>
      <c r="C36" s="61">
        <v>732020</v>
      </c>
      <c r="D36" s="61" t="s">
        <v>75</v>
      </c>
      <c r="E36" s="59" t="s">
        <v>55</v>
      </c>
      <c r="F36" s="59" t="s">
        <v>39</v>
      </c>
    </row>
    <row r="37" spans="2:6">
      <c r="B37" s="59">
        <v>31</v>
      </c>
      <c r="C37" s="61">
        <v>830120</v>
      </c>
      <c r="D37" s="61" t="s">
        <v>76</v>
      </c>
      <c r="E37" s="59" t="s">
        <v>71</v>
      </c>
      <c r="F37" s="59" t="s">
        <v>39</v>
      </c>
    </row>
    <row r="38" spans="2:6">
      <c r="B38" s="59">
        <v>32</v>
      </c>
      <c r="C38" s="61">
        <v>830210</v>
      </c>
      <c r="D38" s="61" t="s">
        <v>77</v>
      </c>
      <c r="E38" s="59" t="s">
        <v>71</v>
      </c>
      <c r="F38" s="59" t="s">
        <v>39</v>
      </c>
    </row>
    <row r="39" spans="2:6">
      <c r="B39" s="59">
        <v>33</v>
      </c>
      <c r="C39" s="61">
        <v>830230</v>
      </c>
      <c r="D39" s="61" t="s">
        <v>78</v>
      </c>
      <c r="E39" s="59" t="s">
        <v>71</v>
      </c>
      <c r="F39" s="59" t="s">
        <v>39</v>
      </c>
    </row>
    <row r="40" spans="2:6">
      <c r="B40" s="59">
        <v>34</v>
      </c>
      <c r="C40" s="61">
        <v>840734</v>
      </c>
      <c r="D40" s="61" t="s">
        <v>79</v>
      </c>
      <c r="E40" s="59" t="s">
        <v>58</v>
      </c>
      <c r="F40" s="59" t="s">
        <v>39</v>
      </c>
    </row>
    <row r="41" spans="2:6">
      <c r="B41" s="59">
        <v>35</v>
      </c>
      <c r="C41" s="61">
        <v>840820</v>
      </c>
      <c r="D41" s="61" t="s">
        <v>80</v>
      </c>
      <c r="E41" s="59" t="s">
        <v>58</v>
      </c>
      <c r="F41" s="59" t="s">
        <v>39</v>
      </c>
    </row>
    <row r="42" spans="2:6">
      <c r="B42" s="59">
        <v>36</v>
      </c>
      <c r="C42" s="61">
        <v>840991</v>
      </c>
      <c r="D42" s="61" t="s">
        <v>81</v>
      </c>
      <c r="E42" s="59" t="s">
        <v>58</v>
      </c>
      <c r="F42" s="59" t="s">
        <v>39</v>
      </c>
    </row>
    <row r="43" spans="2:6">
      <c r="B43" s="59">
        <v>37</v>
      </c>
      <c r="C43" s="61">
        <v>840999</v>
      </c>
      <c r="D43" s="61" t="s">
        <v>68</v>
      </c>
      <c r="E43" s="59" t="s">
        <v>58</v>
      </c>
      <c r="F43" s="59" t="s">
        <v>39</v>
      </c>
    </row>
    <row r="44" spans="2:6">
      <c r="B44" s="59">
        <v>38</v>
      </c>
      <c r="C44" s="61">
        <v>841330</v>
      </c>
      <c r="D44" s="61" t="s">
        <v>82</v>
      </c>
      <c r="E44" s="59" t="s">
        <v>58</v>
      </c>
      <c r="F44" s="59" t="s">
        <v>39</v>
      </c>
    </row>
    <row r="45" spans="2:6">
      <c r="B45" s="59">
        <v>39</v>
      </c>
      <c r="C45" s="61">
        <v>841391</v>
      </c>
      <c r="D45" s="61" t="s">
        <v>83</v>
      </c>
      <c r="E45" s="59" t="s">
        <v>58</v>
      </c>
      <c r="F45" s="59" t="s">
        <v>39</v>
      </c>
    </row>
    <row r="46" spans="2:6">
      <c r="B46" s="59">
        <v>40</v>
      </c>
      <c r="C46" s="61">
        <v>841430</v>
      </c>
      <c r="D46" s="61" t="s">
        <v>84</v>
      </c>
      <c r="E46" s="59" t="s">
        <v>85</v>
      </c>
      <c r="F46" s="59" t="s">
        <v>39</v>
      </c>
    </row>
    <row r="47" spans="2:6">
      <c r="B47" s="59">
        <v>41</v>
      </c>
      <c r="C47" s="61">
        <v>841459</v>
      </c>
      <c r="D47" s="61" t="s">
        <v>65</v>
      </c>
      <c r="E47" s="59" t="s">
        <v>58</v>
      </c>
      <c r="F47" s="59" t="s">
        <v>39</v>
      </c>
    </row>
    <row r="48" spans="2:6">
      <c r="B48" s="59">
        <v>42</v>
      </c>
      <c r="C48" s="61">
        <v>841520</v>
      </c>
      <c r="D48" s="61" t="s">
        <v>86</v>
      </c>
      <c r="E48" s="59" t="s">
        <v>85</v>
      </c>
      <c r="F48" s="59" t="s">
        <v>39</v>
      </c>
    </row>
    <row r="49" spans="2:6">
      <c r="B49" s="59">
        <v>43</v>
      </c>
      <c r="C49" s="61">
        <v>841583</v>
      </c>
      <c r="D49" s="61" t="s">
        <v>87</v>
      </c>
      <c r="E49" s="59" t="s">
        <v>85</v>
      </c>
      <c r="F49" s="59" t="s">
        <v>39</v>
      </c>
    </row>
    <row r="50" spans="2:6">
      <c r="B50" s="59">
        <v>44</v>
      </c>
      <c r="C50" s="61">
        <v>841590</v>
      </c>
      <c r="D50" s="61" t="s">
        <v>88</v>
      </c>
      <c r="E50" s="59" t="s">
        <v>85</v>
      </c>
      <c r="F50" s="59" t="s">
        <v>39</v>
      </c>
    </row>
    <row r="51" spans="2:6">
      <c r="B51" s="59">
        <v>45</v>
      </c>
      <c r="C51" s="61">
        <v>842123</v>
      </c>
      <c r="D51" s="61" t="s">
        <v>89</v>
      </c>
      <c r="E51" s="59" t="s">
        <v>58</v>
      </c>
      <c r="F51" s="59" t="s">
        <v>39</v>
      </c>
    </row>
    <row r="52" spans="2:6">
      <c r="B52" s="59">
        <v>46</v>
      </c>
      <c r="C52" s="61">
        <v>842131</v>
      </c>
      <c r="D52" s="61" t="s">
        <v>90</v>
      </c>
      <c r="E52" s="59" t="s">
        <v>58</v>
      </c>
      <c r="F52" s="59" t="s">
        <v>39</v>
      </c>
    </row>
    <row r="53" spans="2:6">
      <c r="B53" s="59">
        <v>47</v>
      </c>
      <c r="C53" s="61">
        <v>842139</v>
      </c>
      <c r="D53" s="61" t="s">
        <v>65</v>
      </c>
      <c r="E53" s="59" t="s">
        <v>55</v>
      </c>
      <c r="F53" s="59" t="s">
        <v>39</v>
      </c>
    </row>
    <row r="54" spans="2:6">
      <c r="B54" s="59">
        <v>48</v>
      </c>
      <c r="C54" s="61">
        <v>842549</v>
      </c>
      <c r="D54" s="61" t="s">
        <v>65</v>
      </c>
      <c r="E54" s="59" t="s">
        <v>52</v>
      </c>
      <c r="F54" s="59" t="s">
        <v>39</v>
      </c>
    </row>
    <row r="55" spans="2:6">
      <c r="B55" s="59">
        <v>49</v>
      </c>
      <c r="C55" s="61">
        <v>842691</v>
      </c>
      <c r="D55" s="61" t="s">
        <v>91</v>
      </c>
      <c r="E55" s="59" t="s">
        <v>52</v>
      </c>
      <c r="F55" s="59" t="s">
        <v>39</v>
      </c>
    </row>
    <row r="56" spans="2:6">
      <c r="B56" s="59">
        <v>50</v>
      </c>
      <c r="C56" s="61">
        <v>843110</v>
      </c>
      <c r="D56" s="61" t="s">
        <v>92</v>
      </c>
      <c r="E56" s="59" t="s">
        <v>52</v>
      </c>
      <c r="F56" s="59" t="s">
        <v>39</v>
      </c>
    </row>
    <row r="57" spans="2:6">
      <c r="B57" s="59">
        <v>51</v>
      </c>
      <c r="C57" s="61">
        <v>848210</v>
      </c>
      <c r="D57" s="61" t="s">
        <v>93</v>
      </c>
      <c r="E57" s="59" t="s">
        <v>55</v>
      </c>
      <c r="F57" s="59" t="s">
        <v>39</v>
      </c>
    </row>
    <row r="58" spans="2:6">
      <c r="B58" s="59">
        <v>52</v>
      </c>
      <c r="C58" s="61">
        <v>848220</v>
      </c>
      <c r="D58" s="61" t="s">
        <v>94</v>
      </c>
      <c r="E58" s="59" t="s">
        <v>55</v>
      </c>
      <c r="F58" s="59" t="s">
        <v>39</v>
      </c>
    </row>
    <row r="59" spans="2:6">
      <c r="B59" s="59">
        <v>53</v>
      </c>
      <c r="C59" s="61">
        <v>848240</v>
      </c>
      <c r="D59" s="61" t="s">
        <v>95</v>
      </c>
      <c r="E59" s="59" t="s">
        <v>55</v>
      </c>
      <c r="F59" s="59" t="s">
        <v>39</v>
      </c>
    </row>
    <row r="60" spans="2:6">
      <c r="B60" s="59">
        <v>54</v>
      </c>
      <c r="C60" s="61">
        <v>848250</v>
      </c>
      <c r="D60" s="61" t="s">
        <v>96</v>
      </c>
      <c r="E60" s="59" t="s">
        <v>55</v>
      </c>
      <c r="F60" s="59" t="s">
        <v>39</v>
      </c>
    </row>
    <row r="61" spans="2:6">
      <c r="B61" s="59">
        <v>55</v>
      </c>
      <c r="C61" s="61">
        <v>848310</v>
      </c>
      <c r="D61" s="61" t="s">
        <v>97</v>
      </c>
      <c r="E61" s="59" t="s">
        <v>58</v>
      </c>
      <c r="F61" s="59" t="s">
        <v>39</v>
      </c>
    </row>
    <row r="62" spans="2:6">
      <c r="B62" s="59">
        <v>56</v>
      </c>
      <c r="C62" s="61">
        <v>850132</v>
      </c>
      <c r="D62" s="61" t="s">
        <v>98</v>
      </c>
      <c r="E62" s="59" t="s">
        <v>85</v>
      </c>
      <c r="F62" s="59" t="s">
        <v>39</v>
      </c>
    </row>
    <row r="63" spans="2:6">
      <c r="B63" s="59">
        <v>57</v>
      </c>
      <c r="C63" s="61">
        <v>850710</v>
      </c>
      <c r="D63" s="61" t="s">
        <v>99</v>
      </c>
      <c r="E63" s="59" t="s">
        <v>85</v>
      </c>
      <c r="F63" s="59" t="s">
        <v>39</v>
      </c>
    </row>
    <row r="64" spans="2:6">
      <c r="B64" s="59">
        <v>58</v>
      </c>
      <c r="C64" s="61">
        <v>850730</v>
      </c>
      <c r="D64" s="61" t="s">
        <v>163</v>
      </c>
      <c r="E64" s="59" t="s">
        <v>85</v>
      </c>
      <c r="F64" s="59" t="s">
        <v>39</v>
      </c>
    </row>
    <row r="65" spans="2:6">
      <c r="B65" s="59">
        <v>59</v>
      </c>
      <c r="C65" s="61">
        <v>850740</v>
      </c>
      <c r="D65" s="61" t="s">
        <v>101</v>
      </c>
      <c r="E65" s="59" t="s">
        <v>85</v>
      </c>
      <c r="F65" s="59" t="s">
        <v>39</v>
      </c>
    </row>
    <row r="66" spans="2:6">
      <c r="B66" s="59">
        <v>60</v>
      </c>
      <c r="C66" s="61">
        <v>850760</v>
      </c>
      <c r="D66" s="61" t="e">
        <v>#N/A</v>
      </c>
      <c r="E66" s="59" t="s">
        <v>85</v>
      </c>
      <c r="F66" s="59" t="s">
        <v>39</v>
      </c>
    </row>
    <row r="67" spans="2:6">
      <c r="B67" s="59">
        <v>61</v>
      </c>
      <c r="C67" s="61">
        <v>850790</v>
      </c>
      <c r="D67" s="61" t="s">
        <v>88</v>
      </c>
      <c r="E67" s="59" t="s">
        <v>85</v>
      </c>
      <c r="F67" s="59" t="s">
        <v>39</v>
      </c>
    </row>
    <row r="68" spans="2:6">
      <c r="B68" s="59">
        <v>62</v>
      </c>
      <c r="C68" s="61">
        <v>851110</v>
      </c>
      <c r="D68" s="61" t="s">
        <v>164</v>
      </c>
      <c r="E68" s="59" t="s">
        <v>85</v>
      </c>
      <c r="F68" s="59" t="s">
        <v>39</v>
      </c>
    </row>
    <row r="69" spans="2:6">
      <c r="B69" s="59">
        <v>63</v>
      </c>
      <c r="C69" s="61">
        <v>851120</v>
      </c>
      <c r="D69" s="61" t="s">
        <v>103</v>
      </c>
      <c r="E69" s="59" t="s">
        <v>85</v>
      </c>
      <c r="F69" s="59" t="s">
        <v>39</v>
      </c>
    </row>
    <row r="70" spans="2:6">
      <c r="B70" s="59">
        <v>64</v>
      </c>
      <c r="C70" s="61">
        <v>851130</v>
      </c>
      <c r="D70" s="61" t="s">
        <v>104</v>
      </c>
      <c r="E70" s="59" t="s">
        <v>85</v>
      </c>
      <c r="F70" s="59" t="s">
        <v>39</v>
      </c>
    </row>
    <row r="71" spans="2:6">
      <c r="B71" s="59">
        <v>65</v>
      </c>
      <c r="C71" s="61">
        <v>851140</v>
      </c>
      <c r="D71" s="61" t="s">
        <v>105</v>
      </c>
      <c r="E71" s="59" t="s">
        <v>85</v>
      </c>
      <c r="F71" s="59" t="s">
        <v>39</v>
      </c>
    </row>
    <row r="72" spans="2:6">
      <c r="B72" s="59">
        <v>66</v>
      </c>
      <c r="C72" s="61">
        <v>851150</v>
      </c>
      <c r="D72" s="61" t="s">
        <v>106</v>
      </c>
      <c r="E72" s="59" t="s">
        <v>85</v>
      </c>
      <c r="F72" s="59" t="s">
        <v>39</v>
      </c>
    </row>
    <row r="73" spans="2:6">
      <c r="B73" s="59">
        <v>67</v>
      </c>
      <c r="C73" s="61">
        <v>851180</v>
      </c>
      <c r="D73" s="61" t="s">
        <v>107</v>
      </c>
      <c r="E73" s="59" t="s">
        <v>85</v>
      </c>
      <c r="F73" s="59" t="s">
        <v>39</v>
      </c>
    </row>
    <row r="74" spans="2:6">
      <c r="B74" s="59">
        <v>68</v>
      </c>
      <c r="C74" s="61">
        <v>851190</v>
      </c>
      <c r="D74" s="61" t="s">
        <v>88</v>
      </c>
      <c r="E74" s="59" t="s">
        <v>85</v>
      </c>
      <c r="F74" s="59" t="s">
        <v>39</v>
      </c>
    </row>
    <row r="75" spans="2:6">
      <c r="B75" s="59">
        <v>69</v>
      </c>
      <c r="C75" s="61">
        <v>851220</v>
      </c>
      <c r="D75" s="61" t="s">
        <v>108</v>
      </c>
      <c r="E75" s="59" t="s">
        <v>85</v>
      </c>
      <c r="F75" s="59" t="s">
        <v>39</v>
      </c>
    </row>
    <row r="76" spans="2:6">
      <c r="B76" s="59">
        <v>70</v>
      </c>
      <c r="C76" s="61">
        <v>851230</v>
      </c>
      <c r="D76" s="61" t="s">
        <v>109</v>
      </c>
      <c r="E76" s="59" t="s">
        <v>85</v>
      </c>
      <c r="F76" s="59" t="s">
        <v>39</v>
      </c>
    </row>
    <row r="77" spans="2:6">
      <c r="B77" s="59">
        <v>71</v>
      </c>
      <c r="C77" s="61">
        <v>851240</v>
      </c>
      <c r="D77" s="61" t="s">
        <v>110</v>
      </c>
      <c r="E77" s="59" t="s">
        <v>85</v>
      </c>
      <c r="F77" s="59" t="s">
        <v>39</v>
      </c>
    </row>
    <row r="78" spans="2:6">
      <c r="B78" s="59">
        <v>72</v>
      </c>
      <c r="C78" s="61">
        <v>851290</v>
      </c>
      <c r="D78" s="61" t="s">
        <v>88</v>
      </c>
      <c r="E78" s="59" t="s">
        <v>85</v>
      </c>
      <c r="F78" s="59" t="s">
        <v>39</v>
      </c>
    </row>
    <row r="79" spans="2:6">
      <c r="B79" s="59">
        <v>73</v>
      </c>
      <c r="C79" s="61">
        <v>851712</v>
      </c>
      <c r="D79" s="61">
        <v>0</v>
      </c>
      <c r="E79" s="59" t="s">
        <v>85</v>
      </c>
      <c r="F79" s="59" t="s">
        <v>39</v>
      </c>
    </row>
    <row r="80" spans="2:6">
      <c r="B80" s="59">
        <v>74</v>
      </c>
      <c r="C80" s="61">
        <v>851981</v>
      </c>
      <c r="D80" s="61">
        <v>0</v>
      </c>
      <c r="E80" s="59" t="s">
        <v>85</v>
      </c>
      <c r="F80" s="59" t="s">
        <v>39</v>
      </c>
    </row>
    <row r="81" spans="2:6">
      <c r="B81" s="59">
        <v>75</v>
      </c>
      <c r="C81" s="61">
        <v>851991</v>
      </c>
      <c r="D81" s="61" t="s">
        <v>111</v>
      </c>
      <c r="E81" s="59" t="s">
        <v>85</v>
      </c>
      <c r="F81" s="59" t="s">
        <v>39</v>
      </c>
    </row>
    <row r="82" spans="2:6">
      <c r="B82" s="59">
        <v>76</v>
      </c>
      <c r="C82" s="61">
        <v>851993</v>
      </c>
      <c r="D82" s="61" t="s">
        <v>112</v>
      </c>
      <c r="E82" s="59" t="s">
        <v>85</v>
      </c>
      <c r="F82" s="59" t="s">
        <v>39</v>
      </c>
    </row>
    <row r="83" spans="2:6">
      <c r="B83" s="59">
        <v>77</v>
      </c>
      <c r="C83" s="61">
        <v>852520</v>
      </c>
      <c r="D83" s="61" t="s">
        <v>113</v>
      </c>
      <c r="E83" s="59" t="s">
        <v>85</v>
      </c>
      <c r="F83" s="59" t="s">
        <v>39</v>
      </c>
    </row>
    <row r="84" spans="2:6">
      <c r="B84" s="59">
        <v>78</v>
      </c>
      <c r="C84" s="61">
        <v>852560</v>
      </c>
      <c r="D84" s="61">
        <v>0</v>
      </c>
      <c r="E84" s="59" t="s">
        <v>85</v>
      </c>
      <c r="F84" s="59" t="s">
        <v>39</v>
      </c>
    </row>
    <row r="85" spans="2:6">
      <c r="B85" s="59">
        <v>79</v>
      </c>
      <c r="C85" s="61">
        <v>852721</v>
      </c>
      <c r="D85" s="61" t="s">
        <v>114</v>
      </c>
      <c r="E85" s="59" t="s">
        <v>85</v>
      </c>
      <c r="F85" s="59" t="s">
        <v>39</v>
      </c>
    </row>
    <row r="86" spans="2:6">
      <c r="B86" s="59">
        <v>80</v>
      </c>
      <c r="C86" s="61">
        <v>852729</v>
      </c>
      <c r="D86" s="61" t="s">
        <v>65</v>
      </c>
      <c r="E86" s="59" t="s">
        <v>85</v>
      </c>
      <c r="F86" s="59" t="s">
        <v>39</v>
      </c>
    </row>
    <row r="87" spans="2:6">
      <c r="B87" s="59">
        <v>81</v>
      </c>
      <c r="C87" s="61">
        <v>853180</v>
      </c>
      <c r="D87" s="61" t="s">
        <v>115</v>
      </c>
      <c r="E87" s="59" t="s">
        <v>85</v>
      </c>
      <c r="F87" s="59" t="s">
        <v>39</v>
      </c>
    </row>
    <row r="88" spans="2:6">
      <c r="B88" s="59">
        <v>82</v>
      </c>
      <c r="C88" s="61">
        <v>853641</v>
      </c>
      <c r="D88" s="61" t="s">
        <v>116</v>
      </c>
      <c r="E88" s="59" t="s">
        <v>85</v>
      </c>
      <c r="F88" s="59" t="s">
        <v>39</v>
      </c>
    </row>
    <row r="89" spans="2:6">
      <c r="B89" s="59">
        <v>83</v>
      </c>
      <c r="C89" s="61">
        <v>853690</v>
      </c>
      <c r="D89" s="61" t="s">
        <v>117</v>
      </c>
      <c r="E89" s="59" t="s">
        <v>85</v>
      </c>
      <c r="F89" s="59" t="s">
        <v>39</v>
      </c>
    </row>
    <row r="90" spans="2:6">
      <c r="B90" s="59">
        <v>84</v>
      </c>
      <c r="C90" s="61">
        <v>853910</v>
      </c>
      <c r="D90" s="61" t="s">
        <v>118</v>
      </c>
      <c r="E90" s="59" t="s">
        <v>85</v>
      </c>
      <c r="F90" s="59" t="s">
        <v>39</v>
      </c>
    </row>
    <row r="91" spans="2:6">
      <c r="B91" s="59">
        <v>85</v>
      </c>
      <c r="C91" s="61">
        <v>853921</v>
      </c>
      <c r="D91" s="61" t="s">
        <v>119</v>
      </c>
      <c r="E91" s="59" t="s">
        <v>85</v>
      </c>
      <c r="F91" s="59" t="s">
        <v>39</v>
      </c>
    </row>
    <row r="92" spans="2:6">
      <c r="B92" s="59">
        <v>86</v>
      </c>
      <c r="C92" s="61">
        <v>854430</v>
      </c>
      <c r="D92" s="61" t="s">
        <v>120</v>
      </c>
      <c r="E92" s="59" t="s">
        <v>85</v>
      </c>
      <c r="F92" s="59" t="s">
        <v>39</v>
      </c>
    </row>
    <row r="93" spans="2:6">
      <c r="B93" s="59">
        <v>87</v>
      </c>
      <c r="C93" s="61">
        <v>870710</v>
      </c>
      <c r="D93" s="61" t="s">
        <v>121</v>
      </c>
      <c r="E93" s="59" t="s">
        <v>71</v>
      </c>
      <c r="F93" s="59" t="s">
        <v>39</v>
      </c>
    </row>
    <row r="94" spans="2:6">
      <c r="B94" s="59">
        <v>88</v>
      </c>
      <c r="C94" s="61">
        <v>870790</v>
      </c>
      <c r="D94" s="61" t="s">
        <v>68</v>
      </c>
      <c r="E94" s="59" t="s">
        <v>71</v>
      </c>
      <c r="F94" s="59" t="s">
        <v>39</v>
      </c>
    </row>
    <row r="95" spans="2:6">
      <c r="B95" s="59">
        <v>89</v>
      </c>
      <c r="C95" s="61">
        <v>870810</v>
      </c>
      <c r="D95" s="61" t="s">
        <v>122</v>
      </c>
      <c r="E95" s="59" t="s">
        <v>71</v>
      </c>
      <c r="F95" s="59" t="s">
        <v>39</v>
      </c>
    </row>
    <row r="96" spans="2:6">
      <c r="B96" s="59">
        <v>90</v>
      </c>
      <c r="C96" s="61">
        <v>870821</v>
      </c>
      <c r="D96" s="61" t="s">
        <v>123</v>
      </c>
      <c r="E96" s="59" t="s">
        <v>71</v>
      </c>
      <c r="F96" s="59" t="s">
        <v>39</v>
      </c>
    </row>
    <row r="97" spans="2:6">
      <c r="B97" s="59">
        <v>91</v>
      </c>
      <c r="C97" s="61">
        <v>870829</v>
      </c>
      <c r="D97" s="61" t="s">
        <v>65</v>
      </c>
      <c r="E97" s="59" t="s">
        <v>71</v>
      </c>
      <c r="F97" s="59" t="s">
        <v>39</v>
      </c>
    </row>
    <row r="98" spans="2:6">
      <c r="B98" s="59">
        <v>92</v>
      </c>
      <c r="C98" s="61">
        <v>870830</v>
      </c>
      <c r="D98" s="61">
        <v>0</v>
      </c>
      <c r="E98" s="59" t="s">
        <v>55</v>
      </c>
      <c r="F98" s="59" t="s">
        <v>39</v>
      </c>
    </row>
    <row r="99" spans="2:6">
      <c r="B99" s="59">
        <v>93</v>
      </c>
      <c r="C99" s="61">
        <v>870831</v>
      </c>
      <c r="D99" s="61" t="s">
        <v>124</v>
      </c>
      <c r="E99" s="59" t="s">
        <v>55</v>
      </c>
      <c r="F99" s="59" t="s">
        <v>39</v>
      </c>
    </row>
    <row r="100" spans="2:6">
      <c r="B100" s="59">
        <v>94</v>
      </c>
      <c r="C100" s="61">
        <v>870839</v>
      </c>
      <c r="D100" s="61" t="s">
        <v>65</v>
      </c>
      <c r="E100" s="59" t="s">
        <v>55</v>
      </c>
      <c r="F100" s="59" t="s">
        <v>39</v>
      </c>
    </row>
    <row r="101" spans="2:6">
      <c r="B101" s="59">
        <v>95</v>
      </c>
      <c r="C101" s="61">
        <v>870840</v>
      </c>
      <c r="D101" s="61" t="s">
        <v>125</v>
      </c>
      <c r="E101" s="59" t="s">
        <v>55</v>
      </c>
      <c r="F101" s="59" t="s">
        <v>39</v>
      </c>
    </row>
    <row r="102" spans="2:6">
      <c r="B102" s="59">
        <v>96</v>
      </c>
      <c r="C102" s="61">
        <v>870850</v>
      </c>
      <c r="D102" s="61" t="s">
        <v>126</v>
      </c>
      <c r="E102" s="59" t="s">
        <v>55</v>
      </c>
      <c r="F102" s="59" t="s">
        <v>39</v>
      </c>
    </row>
    <row r="103" spans="2:6">
      <c r="B103" s="59">
        <v>97</v>
      </c>
      <c r="C103" s="61">
        <v>870860</v>
      </c>
      <c r="D103" s="61" t="s">
        <v>127</v>
      </c>
      <c r="E103" s="59" t="s">
        <v>55</v>
      </c>
      <c r="F103" s="59" t="s">
        <v>39</v>
      </c>
    </row>
    <row r="104" spans="2:6">
      <c r="B104" s="59">
        <v>98</v>
      </c>
      <c r="C104" s="61">
        <v>870870</v>
      </c>
      <c r="D104" s="61" t="s">
        <v>128</v>
      </c>
      <c r="E104" s="59" t="s">
        <v>55</v>
      </c>
      <c r="F104" s="59" t="s">
        <v>39</v>
      </c>
    </row>
    <row r="105" spans="2:6">
      <c r="B105" s="59">
        <v>99</v>
      </c>
      <c r="C105" s="61">
        <v>870880</v>
      </c>
      <c r="D105" s="61" t="s">
        <v>129</v>
      </c>
      <c r="E105" s="59" t="s">
        <v>55</v>
      </c>
      <c r="F105" s="59" t="s">
        <v>39</v>
      </c>
    </row>
    <row r="106" spans="2:6">
      <c r="B106" s="59">
        <v>100</v>
      </c>
      <c r="C106" s="61">
        <v>870891</v>
      </c>
      <c r="D106" s="61" t="s">
        <v>130</v>
      </c>
      <c r="E106" s="59" t="s">
        <v>52</v>
      </c>
      <c r="F106" s="59" t="s">
        <v>39</v>
      </c>
    </row>
    <row r="107" spans="2:6">
      <c r="B107" s="59">
        <v>101</v>
      </c>
      <c r="C107" s="61">
        <v>870892</v>
      </c>
      <c r="D107" s="61" t="s">
        <v>131</v>
      </c>
      <c r="E107" s="59" t="s">
        <v>55</v>
      </c>
      <c r="F107" s="59" t="s">
        <v>39</v>
      </c>
    </row>
    <row r="108" spans="2:6">
      <c r="B108" s="59">
        <v>102</v>
      </c>
      <c r="C108" s="61">
        <v>870893</v>
      </c>
      <c r="D108" s="61" t="s">
        <v>132</v>
      </c>
      <c r="E108" s="59" t="s">
        <v>55</v>
      </c>
      <c r="F108" s="59" t="s">
        <v>39</v>
      </c>
    </row>
    <row r="109" spans="2:6">
      <c r="B109" s="59">
        <v>103</v>
      </c>
      <c r="C109" s="61">
        <v>870894</v>
      </c>
      <c r="D109" s="61" t="s">
        <v>133</v>
      </c>
      <c r="E109" s="59" t="s">
        <v>55</v>
      </c>
      <c r="F109" s="59" t="s">
        <v>39</v>
      </c>
    </row>
    <row r="110" spans="2:6">
      <c r="B110" s="59">
        <v>104</v>
      </c>
      <c r="C110" s="61">
        <v>870895</v>
      </c>
      <c r="D110" s="61" t="s">
        <v>65</v>
      </c>
      <c r="E110" s="59" t="s">
        <v>71</v>
      </c>
      <c r="F110" s="59" t="s">
        <v>39</v>
      </c>
    </row>
    <row r="111" spans="2:6">
      <c r="B111" s="59">
        <v>105</v>
      </c>
      <c r="C111" s="61">
        <v>870899</v>
      </c>
      <c r="D111" s="61" t="s">
        <v>88</v>
      </c>
      <c r="E111" s="59" t="s">
        <v>52</v>
      </c>
      <c r="F111" s="59" t="s">
        <v>39</v>
      </c>
    </row>
    <row r="112" spans="2:6">
      <c r="B112" s="59">
        <v>106</v>
      </c>
      <c r="C112" s="61">
        <v>871690</v>
      </c>
      <c r="D112" s="61" t="s">
        <v>134</v>
      </c>
      <c r="E112" s="59" t="s">
        <v>55</v>
      </c>
      <c r="F112" s="59" t="s">
        <v>39</v>
      </c>
    </row>
    <row r="113" spans="2:6">
      <c r="B113" s="59">
        <v>107</v>
      </c>
      <c r="C113" s="61">
        <v>871899</v>
      </c>
      <c r="D113" s="61" t="e">
        <v>#N/A</v>
      </c>
      <c r="E113" s="59" t="s">
        <v>55</v>
      </c>
      <c r="F113" s="59" t="s">
        <v>39</v>
      </c>
    </row>
    <row r="114" spans="2:6">
      <c r="B114" s="59">
        <v>108</v>
      </c>
      <c r="C114" s="61">
        <v>902910</v>
      </c>
      <c r="D114" s="61" t="s">
        <v>135</v>
      </c>
      <c r="E114" s="59" t="s">
        <v>85</v>
      </c>
      <c r="F114" s="59" t="s">
        <v>39</v>
      </c>
    </row>
    <row r="115" spans="2:6">
      <c r="B115" s="59">
        <v>109</v>
      </c>
      <c r="C115" s="61">
        <v>902920</v>
      </c>
      <c r="D115" s="61" t="s">
        <v>136</v>
      </c>
      <c r="E115" s="59" t="s">
        <v>85</v>
      </c>
      <c r="F115" s="59" t="s">
        <v>39</v>
      </c>
    </row>
    <row r="116" spans="2:6">
      <c r="B116" s="59">
        <v>110</v>
      </c>
      <c r="C116" s="61">
        <v>902990</v>
      </c>
      <c r="D116" s="61" t="s">
        <v>137</v>
      </c>
      <c r="E116" s="59" t="s">
        <v>85</v>
      </c>
      <c r="F116" s="59" t="s">
        <v>39</v>
      </c>
    </row>
    <row r="117" spans="2:6">
      <c r="B117" s="59">
        <v>111</v>
      </c>
      <c r="C117" s="61">
        <v>910400</v>
      </c>
      <c r="D117" s="61" t="s">
        <v>138</v>
      </c>
      <c r="E117" s="59" t="s">
        <v>85</v>
      </c>
      <c r="F117" s="59" t="s">
        <v>39</v>
      </c>
    </row>
    <row r="118" spans="2:6">
      <c r="B118" s="59">
        <v>112</v>
      </c>
      <c r="C118" s="61">
        <v>940120</v>
      </c>
      <c r="D118" s="61" t="s">
        <v>139</v>
      </c>
      <c r="E118" s="59" t="s">
        <v>71</v>
      </c>
      <c r="F118" s="59" t="s">
        <v>39</v>
      </c>
    </row>
    <row r="119" spans="2:6">
      <c r="B119" s="59">
        <v>113</v>
      </c>
      <c r="C119" s="61">
        <v>940190</v>
      </c>
      <c r="D119" s="61" t="s">
        <v>88</v>
      </c>
      <c r="E119" s="59" t="s">
        <v>71</v>
      </c>
      <c r="F119" s="59" t="s">
        <v>39</v>
      </c>
    </row>
    <row r="120" spans="2:6">
      <c r="B120" s="59">
        <v>114</v>
      </c>
      <c r="C120" s="61">
        <v>940340</v>
      </c>
      <c r="D120" s="61" t="s">
        <v>140</v>
      </c>
      <c r="E120" s="59" t="s">
        <v>71</v>
      </c>
      <c r="F120" s="59" t="s">
        <v>39</v>
      </c>
    </row>
    <row r="121" spans="2:6">
      <c r="B121" s="59">
        <v>115</v>
      </c>
      <c r="C121" s="61">
        <v>940350</v>
      </c>
      <c r="D121" s="61" t="s">
        <v>141</v>
      </c>
      <c r="E121" s="59" t="s">
        <v>71</v>
      </c>
      <c r="F121" s="59" t="s">
        <v>39</v>
      </c>
    </row>
    <row r="122" spans="2:6">
      <c r="B122" s="59">
        <v>116</v>
      </c>
      <c r="C122" s="61">
        <v>940390</v>
      </c>
      <c r="D122" s="61" t="s">
        <v>88</v>
      </c>
      <c r="E122" s="59" t="s">
        <v>71</v>
      </c>
      <c r="F122" s="59" t="s">
        <v>39</v>
      </c>
    </row>
    <row r="123" spans="2:6">
      <c r="B123" s="59">
        <v>117</v>
      </c>
      <c r="C123" s="61">
        <v>980200</v>
      </c>
      <c r="D123" s="61" t="s">
        <v>142</v>
      </c>
      <c r="E123" s="59" t="s">
        <v>58</v>
      </c>
      <c r="F123" s="59" t="s">
        <v>39</v>
      </c>
    </row>
    <row r="124" spans="2:6">
      <c r="C124" s="61"/>
      <c r="D124" s="61"/>
    </row>
  </sheetData>
  <hyperlinks>
    <hyperlink ref="A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2"/>
  <sheetViews>
    <sheetView showGridLines="0" zoomScaleNormal="100" workbookViewId="0"/>
  </sheetViews>
  <sheetFormatPr baseColWidth="10" defaultColWidth="13.796875" defaultRowHeight="15"/>
  <cols>
    <col min="1" max="1" width="13" style="59" customWidth="1"/>
    <col min="2" max="2" width="7.59765625" style="59" customWidth="1"/>
    <col min="3" max="3" width="10.59765625" style="59" customWidth="1"/>
    <col min="4" max="4" width="59.796875" style="59" customWidth="1"/>
    <col min="5" max="5" width="50.19921875" style="59" customWidth="1"/>
    <col min="6" max="6" width="12" style="59" bestFit="1" customWidth="1"/>
    <col min="7" max="16384" width="13.796875" style="59"/>
  </cols>
  <sheetData>
    <row r="1" spans="1:6" ht="16">
      <c r="A1" s="71" t="s">
        <v>27</v>
      </c>
      <c r="B1" s="59" t="s">
        <v>189</v>
      </c>
    </row>
    <row r="3" spans="1:6">
      <c r="B3" s="60" t="s">
        <v>165</v>
      </c>
    </row>
    <row r="4" spans="1:6">
      <c r="B4" s="59" t="s">
        <v>46</v>
      </c>
      <c r="C4" s="59" t="s">
        <v>47</v>
      </c>
      <c r="D4" s="59" t="s">
        <v>48</v>
      </c>
      <c r="E4" s="59" t="s">
        <v>49</v>
      </c>
      <c r="F4" s="59" t="s">
        <v>50</v>
      </c>
    </row>
    <row r="5" spans="1:6">
      <c r="B5" s="59">
        <v>1</v>
      </c>
      <c r="C5" s="61">
        <v>870120</v>
      </c>
      <c r="D5" s="61" t="s">
        <v>143</v>
      </c>
      <c r="E5" s="59" t="s">
        <v>144</v>
      </c>
      <c r="F5" s="59" t="s">
        <v>166</v>
      </c>
    </row>
    <row r="6" spans="1:6">
      <c r="B6" s="59">
        <v>2</v>
      </c>
      <c r="C6" s="61">
        <v>870210</v>
      </c>
      <c r="D6" s="61" t="s">
        <v>145</v>
      </c>
      <c r="E6" s="59" t="s">
        <v>146</v>
      </c>
      <c r="F6" s="59" t="s">
        <v>166</v>
      </c>
    </row>
    <row r="7" spans="1:6">
      <c r="B7" s="59">
        <v>3</v>
      </c>
      <c r="C7" s="61">
        <v>870290</v>
      </c>
      <c r="D7" s="61" t="s">
        <v>65</v>
      </c>
      <c r="E7" s="59" t="s">
        <v>146</v>
      </c>
      <c r="F7" s="59" t="s">
        <v>166</v>
      </c>
    </row>
    <row r="8" spans="1:6">
      <c r="B8" s="59">
        <v>4</v>
      </c>
      <c r="C8" s="61">
        <v>870322</v>
      </c>
      <c r="D8" s="61" t="s">
        <v>147</v>
      </c>
      <c r="E8" s="59" t="s">
        <v>148</v>
      </c>
      <c r="F8" s="59" t="s">
        <v>166</v>
      </c>
    </row>
    <row r="9" spans="1:6">
      <c r="B9" s="59">
        <v>5</v>
      </c>
      <c r="C9" s="61">
        <v>870323</v>
      </c>
      <c r="D9" s="61" t="s">
        <v>149</v>
      </c>
      <c r="E9" s="59" t="s">
        <v>150</v>
      </c>
      <c r="F9" s="59" t="s">
        <v>166</v>
      </c>
    </row>
    <row r="10" spans="1:6">
      <c r="B10" s="59">
        <v>6</v>
      </c>
      <c r="C10" s="61">
        <v>870324</v>
      </c>
      <c r="D10" s="61" t="s">
        <v>151</v>
      </c>
      <c r="E10" s="59" t="s">
        <v>152</v>
      </c>
      <c r="F10" s="59" t="s">
        <v>166</v>
      </c>
    </row>
    <row r="11" spans="1:6">
      <c r="B11" s="59">
        <v>7</v>
      </c>
      <c r="C11" s="61">
        <v>870331</v>
      </c>
      <c r="D11" s="61" t="s">
        <v>153</v>
      </c>
      <c r="E11" s="59" t="s">
        <v>148</v>
      </c>
      <c r="F11" s="59" t="s">
        <v>166</v>
      </c>
    </row>
    <row r="12" spans="1:6">
      <c r="B12" s="59">
        <v>8</v>
      </c>
      <c r="C12" s="61">
        <v>870332</v>
      </c>
      <c r="D12" s="61" t="s">
        <v>149</v>
      </c>
      <c r="E12" s="59" t="s">
        <v>148</v>
      </c>
      <c r="F12" s="59" t="s">
        <v>166</v>
      </c>
    </row>
    <row r="13" spans="1:6">
      <c r="B13" s="59">
        <v>9</v>
      </c>
      <c r="C13" s="61">
        <v>870333</v>
      </c>
      <c r="D13" s="61" t="s">
        <v>154</v>
      </c>
      <c r="E13" s="59" t="s">
        <v>152</v>
      </c>
      <c r="F13" s="59" t="s">
        <v>166</v>
      </c>
    </row>
    <row r="14" spans="1:6">
      <c r="B14" s="59">
        <v>10</v>
      </c>
      <c r="C14" s="61">
        <v>870390</v>
      </c>
      <c r="D14" s="61" t="s">
        <v>65</v>
      </c>
      <c r="E14" s="59" t="s">
        <v>148</v>
      </c>
      <c r="F14" s="59" t="s">
        <v>166</v>
      </c>
    </row>
    <row r="15" spans="1:6">
      <c r="B15" s="59">
        <v>11</v>
      </c>
      <c r="C15" s="61">
        <v>870421</v>
      </c>
      <c r="D15" s="61" t="s">
        <v>155</v>
      </c>
      <c r="E15" s="59" t="s">
        <v>148</v>
      </c>
      <c r="F15" s="59" t="s">
        <v>166</v>
      </c>
    </row>
    <row r="16" spans="1:6">
      <c r="B16" s="59">
        <v>12</v>
      </c>
      <c r="C16" s="61">
        <v>870422</v>
      </c>
      <c r="D16" s="61" t="s">
        <v>156</v>
      </c>
      <c r="E16" s="59" t="s">
        <v>157</v>
      </c>
      <c r="F16" s="59" t="s">
        <v>166</v>
      </c>
    </row>
    <row r="17" spans="2:6">
      <c r="B17" s="59">
        <v>13</v>
      </c>
      <c r="C17" s="61">
        <v>870423</v>
      </c>
      <c r="D17" s="61" t="s">
        <v>158</v>
      </c>
      <c r="E17" s="59" t="s">
        <v>157</v>
      </c>
      <c r="F17" s="59" t="s">
        <v>166</v>
      </c>
    </row>
    <row r="18" spans="2:6">
      <c r="B18" s="59">
        <v>14</v>
      </c>
      <c r="C18" s="61">
        <v>870431</v>
      </c>
      <c r="D18" s="61" t="s">
        <v>155</v>
      </c>
      <c r="E18" s="59" t="s">
        <v>148</v>
      </c>
      <c r="F18" s="59" t="s">
        <v>166</v>
      </c>
    </row>
    <row r="19" spans="2:6">
      <c r="B19" s="59">
        <v>15</v>
      </c>
      <c r="C19" s="61">
        <v>870432</v>
      </c>
      <c r="D19" s="61" t="s">
        <v>159</v>
      </c>
      <c r="E19" s="59" t="s">
        <v>157</v>
      </c>
      <c r="F19" s="59" t="s">
        <v>166</v>
      </c>
    </row>
    <row r="20" spans="2:6">
      <c r="B20" s="59">
        <v>16</v>
      </c>
      <c r="C20" s="61">
        <v>870490</v>
      </c>
      <c r="D20" s="61" t="s">
        <v>65</v>
      </c>
      <c r="E20" s="59" t="s">
        <v>157</v>
      </c>
      <c r="F20" s="59" t="s">
        <v>166</v>
      </c>
    </row>
    <row r="21" spans="2:6">
      <c r="B21" s="59">
        <v>17</v>
      </c>
      <c r="C21" s="61">
        <v>870600</v>
      </c>
      <c r="D21" s="61" t="s">
        <v>160</v>
      </c>
      <c r="E21" s="59" t="s">
        <v>161</v>
      </c>
      <c r="F21" s="59" t="s">
        <v>166</v>
      </c>
    </row>
    <row r="22" spans="2:6">
      <c r="C22" s="61"/>
      <c r="D22" s="61"/>
    </row>
  </sheetData>
  <hyperlinks>
    <hyperlink ref="A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V73"/>
  <sheetViews>
    <sheetView showGridLines="0" zoomScaleNormal="100" zoomScalePageLayoutView="80" workbookViewId="0"/>
  </sheetViews>
  <sheetFormatPr baseColWidth="10" defaultColWidth="221.796875" defaultRowHeight="12.75" customHeight="1"/>
  <cols>
    <col min="1" max="1" width="8" style="22" customWidth="1"/>
    <col min="2" max="2" width="28.59765625" style="20" bestFit="1" customWidth="1"/>
    <col min="3" max="31" width="9" style="20" customWidth="1"/>
    <col min="32" max="33" width="16.59765625" style="19" customWidth="1"/>
    <col min="34" max="48" width="17.3984375" style="19" customWidth="1"/>
    <col min="49" max="77" width="7.3984375" style="20" customWidth="1"/>
    <col min="78" max="16384" width="221.796875" style="20"/>
  </cols>
  <sheetData>
    <row r="1" spans="1:32" s="2" customFormat="1" ht="13">
      <c r="A1" s="1" t="s">
        <v>0</v>
      </c>
    </row>
    <row r="2" spans="1:32" s="2" customFormat="1" ht="13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2" s="2" customFormat="1" ht="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3"/>
    </row>
    <row r="4" spans="1:32" s="2" customFormat="1" ht="13">
      <c r="A4" s="96" t="s">
        <v>203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2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2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2" s="2" customFormat="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2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2" s="2" customFormat="1" ht="13">
      <c r="A9" s="7">
        <v>1</v>
      </c>
      <c r="B9" s="8" t="s">
        <v>3</v>
      </c>
      <c r="C9" s="12">
        <v>44747.886995000001</v>
      </c>
      <c r="D9" s="12">
        <v>46377.567763999999</v>
      </c>
      <c r="E9" s="12">
        <v>49874.487958000005</v>
      </c>
      <c r="F9" s="12">
        <v>52344.898761999997</v>
      </c>
      <c r="G9" s="12">
        <v>64852.766454000011</v>
      </c>
      <c r="H9" s="12">
        <v>65435.417573999992</v>
      </c>
      <c r="I9" s="12">
        <v>58551.526932999994</v>
      </c>
      <c r="J9" s="12">
        <v>60243.178688999993</v>
      </c>
      <c r="K9" s="12">
        <v>60990.190266999998</v>
      </c>
      <c r="L9" s="12">
        <v>68266.83785500002</v>
      </c>
      <c r="M9" s="12">
        <v>72022.873252000019</v>
      </c>
      <c r="N9" s="12">
        <v>71569.568996000016</v>
      </c>
      <c r="O9" s="12">
        <v>70428.654773999995</v>
      </c>
      <c r="P9" s="12">
        <v>56502.788218000002</v>
      </c>
      <c r="Q9" s="12">
        <v>38312.007793999997</v>
      </c>
      <c r="R9" s="12">
        <v>54449.990779</v>
      </c>
      <c r="S9" s="12">
        <v>58321.665466999984</v>
      </c>
      <c r="T9" s="12">
        <v>66278.384908000007</v>
      </c>
      <c r="U9" s="12">
        <v>63707.435057000002</v>
      </c>
      <c r="V9" s="12">
        <v>64866.856190999984</v>
      </c>
      <c r="W9" s="12">
        <v>63756.516300999996</v>
      </c>
      <c r="X9" s="12">
        <v>65837.573351999992</v>
      </c>
      <c r="Y9" s="12">
        <v>62786.662366000004</v>
      </c>
      <c r="Z9" s="12">
        <v>59935.804450999989</v>
      </c>
      <c r="AA9" s="12">
        <v>58848.747617000015</v>
      </c>
      <c r="AB9" s="12">
        <v>44491.913946999994</v>
      </c>
      <c r="AC9" s="12">
        <v>42726.950154000013</v>
      </c>
      <c r="AD9" s="12">
        <v>47379.938368999996</v>
      </c>
      <c r="AE9" s="12">
        <f>SUM(C9:AD9)</f>
        <v>1633909.091244</v>
      </c>
    </row>
    <row r="10" spans="1:32" s="2" customFormat="1" ht="13">
      <c r="A10" s="7">
        <v>2</v>
      </c>
      <c r="B10" s="8" t="s">
        <v>6</v>
      </c>
      <c r="C10" s="12">
        <v>1705.1051630000004</v>
      </c>
      <c r="D10" s="12">
        <v>1310.5874580000002</v>
      </c>
      <c r="E10" s="12">
        <v>1508.0260199999998</v>
      </c>
      <c r="F10" s="12">
        <v>1775.5546969999998</v>
      </c>
      <c r="G10" s="12">
        <v>2239.7499050000001</v>
      </c>
      <c r="H10" s="12">
        <v>3106.9066030000004</v>
      </c>
      <c r="I10" s="12">
        <v>3691.1475029999997</v>
      </c>
      <c r="J10" s="12">
        <v>5505.8219880000042</v>
      </c>
      <c r="K10" s="12">
        <v>7275.7113079999999</v>
      </c>
      <c r="L10" s="12">
        <v>11728.246836999997</v>
      </c>
      <c r="M10" s="12">
        <v>17546.650220999993</v>
      </c>
      <c r="N10" s="12">
        <v>22106.557719</v>
      </c>
      <c r="O10" s="12">
        <v>26483.857271999997</v>
      </c>
      <c r="P10" s="12">
        <v>25992.069799999994</v>
      </c>
      <c r="Q10" s="12">
        <v>25413.330520999993</v>
      </c>
      <c r="R10" s="12">
        <v>32045.777735000003</v>
      </c>
      <c r="S10" s="12">
        <v>41070.184758000018</v>
      </c>
      <c r="T10" s="12">
        <v>54647.224253</v>
      </c>
      <c r="U10" s="12">
        <v>61058.821777000012</v>
      </c>
      <c r="V10" s="12">
        <v>68628.904311000006</v>
      </c>
      <c r="W10" s="12">
        <v>67436.840530999994</v>
      </c>
      <c r="X10" s="12">
        <v>63746.713243999991</v>
      </c>
      <c r="Y10" s="12">
        <v>72994.531801000019</v>
      </c>
      <c r="Z10" s="12">
        <v>75054.333058999997</v>
      </c>
      <c r="AA10" s="12">
        <v>64597.545718999994</v>
      </c>
      <c r="AB10" s="12">
        <v>60803.081035000003</v>
      </c>
      <c r="AC10" s="12">
        <v>78329.642168999984</v>
      </c>
      <c r="AD10" s="12">
        <v>37345.616689000024</v>
      </c>
      <c r="AE10" s="12">
        <f t="shared" ref="AE10:AE25" si="0">SUM(C10:AD10)</f>
        <v>935148.54009600019</v>
      </c>
    </row>
    <row r="11" spans="1:32" s="2" customFormat="1" ht="13">
      <c r="A11" s="5">
        <v>3</v>
      </c>
      <c r="B11" s="8" t="s">
        <v>4</v>
      </c>
      <c r="C11" s="12">
        <v>40368.626577999996</v>
      </c>
      <c r="D11" s="12">
        <v>36608.982580999997</v>
      </c>
      <c r="E11" s="12">
        <v>37959.498152</v>
      </c>
      <c r="F11" s="12">
        <v>39233.753948999998</v>
      </c>
      <c r="G11" s="12">
        <v>45060.753561999998</v>
      </c>
      <c r="H11" s="12">
        <v>50045.29348600001</v>
      </c>
      <c r="I11" s="12">
        <v>46754.270836000003</v>
      </c>
      <c r="J11" s="12">
        <v>50936.781167999987</v>
      </c>
      <c r="K11" s="12">
        <v>48178.315043000002</v>
      </c>
      <c r="L11" s="12">
        <v>50781.827193000005</v>
      </c>
      <c r="M11" s="12">
        <v>54630.134260000013</v>
      </c>
      <c r="N11" s="12">
        <v>61902.848123999996</v>
      </c>
      <c r="O11" s="12">
        <v>61200.191643000013</v>
      </c>
      <c r="P11" s="12">
        <v>57367.704308</v>
      </c>
      <c r="Q11" s="12">
        <v>35529.250200000009</v>
      </c>
      <c r="R11" s="12">
        <v>47892.488935999994</v>
      </c>
      <c r="S11" s="12">
        <v>47788.030045000014</v>
      </c>
      <c r="T11" s="12">
        <v>59419.768250000008</v>
      </c>
      <c r="U11" s="12">
        <v>57363.606324000008</v>
      </c>
      <c r="V11" s="12">
        <v>53415.413413999995</v>
      </c>
      <c r="W11" s="12">
        <v>54001.427890000014</v>
      </c>
      <c r="X11" s="12">
        <v>57608.818318000005</v>
      </c>
      <c r="Y11" s="12">
        <v>55893.758765999999</v>
      </c>
      <c r="Z11" s="12">
        <v>57000.511336999989</v>
      </c>
      <c r="AA11" s="12">
        <v>53180.15124799998</v>
      </c>
      <c r="AB11" s="12">
        <v>42948.091937999998</v>
      </c>
      <c r="AC11" s="12">
        <v>46218.31840400002</v>
      </c>
      <c r="AD11" s="12">
        <v>47588.275197999988</v>
      </c>
      <c r="AE11" s="12">
        <f t="shared" si="0"/>
        <v>1396876.8911509998</v>
      </c>
    </row>
    <row r="12" spans="1:32" s="2" customFormat="1" ht="13">
      <c r="A12" s="7">
        <v>4</v>
      </c>
      <c r="B12" s="8" t="s">
        <v>5</v>
      </c>
      <c r="C12" s="12">
        <v>2790.6055379999998</v>
      </c>
      <c r="D12" s="12">
        <v>2770.5586699999999</v>
      </c>
      <c r="E12" s="12">
        <v>3014.8982099999994</v>
      </c>
      <c r="F12" s="12">
        <v>3345.8472930000007</v>
      </c>
      <c r="G12" s="12">
        <v>5610.4204669999999</v>
      </c>
      <c r="H12" s="12">
        <v>9081.1951289999997</v>
      </c>
      <c r="I12" s="12">
        <v>12032.998084999999</v>
      </c>
      <c r="J12" s="12">
        <v>12740.257200000002</v>
      </c>
      <c r="K12" s="12">
        <v>15360.953066999999</v>
      </c>
      <c r="L12" s="12">
        <v>20266.001598000003</v>
      </c>
      <c r="M12" s="12">
        <v>17834.654427999994</v>
      </c>
      <c r="N12" s="12">
        <v>18121.341500999999</v>
      </c>
      <c r="O12" s="12">
        <v>19088.034232999995</v>
      </c>
      <c r="P12" s="12">
        <v>20247.118963999998</v>
      </c>
      <c r="Q12" s="12">
        <v>17098.926306999998</v>
      </c>
      <c r="R12" s="12">
        <v>19759.423092000005</v>
      </c>
      <c r="S12" s="12">
        <v>23611.853259000003</v>
      </c>
      <c r="T12" s="12">
        <v>23939.178080000005</v>
      </c>
      <c r="U12" s="12">
        <v>27339.325315000002</v>
      </c>
      <c r="V12" s="12">
        <v>30881.81728000001</v>
      </c>
      <c r="W12" s="12">
        <v>33773.117998000002</v>
      </c>
      <c r="X12" s="12">
        <v>32690.879546000004</v>
      </c>
      <c r="Y12" s="12">
        <v>29553.928704999995</v>
      </c>
      <c r="Z12" s="12">
        <v>27163.334938</v>
      </c>
      <c r="AA12" s="12">
        <v>29338.017432000001</v>
      </c>
      <c r="AB12" s="12">
        <v>26551.220111999995</v>
      </c>
      <c r="AC12" s="12">
        <v>29977.728593</v>
      </c>
      <c r="AD12" s="12">
        <v>31912.103628000001</v>
      </c>
      <c r="AE12" s="12">
        <f t="shared" si="0"/>
        <v>545895.73866799998</v>
      </c>
    </row>
    <row r="13" spans="1:32" s="2" customFormat="1" ht="13">
      <c r="A13" s="7">
        <v>5</v>
      </c>
      <c r="B13" s="8" t="s">
        <v>7</v>
      </c>
      <c r="C13" s="12">
        <v>9963.865993999998</v>
      </c>
      <c r="D13" s="12">
        <v>10845.685155000001</v>
      </c>
      <c r="E13" s="12">
        <v>12619.735511999999</v>
      </c>
      <c r="F13" s="12">
        <v>15137.433700999998</v>
      </c>
      <c r="G13" s="12">
        <v>17952.555410000001</v>
      </c>
      <c r="H13" s="12">
        <v>19286.323571999998</v>
      </c>
      <c r="I13" s="12">
        <v>19629.315642999998</v>
      </c>
      <c r="J13" s="12">
        <v>23179.086482000002</v>
      </c>
      <c r="K13" s="12">
        <v>26454.731652000009</v>
      </c>
      <c r="L13" s="12">
        <v>27975.951238000001</v>
      </c>
      <c r="M13" s="12">
        <v>28685.818325</v>
      </c>
      <c r="N13" s="12">
        <v>28343.883338</v>
      </c>
      <c r="O13" s="12">
        <v>27818.359205999997</v>
      </c>
      <c r="P13" s="12">
        <v>27825.375399999997</v>
      </c>
      <c r="Q13" s="12">
        <v>17649.038297999999</v>
      </c>
      <c r="R13" s="12">
        <v>25294.605964999995</v>
      </c>
      <c r="S13" s="12">
        <v>29868.420237999999</v>
      </c>
      <c r="T13" s="12">
        <v>35340.094631</v>
      </c>
      <c r="U13" s="12">
        <v>37647.348318000004</v>
      </c>
      <c r="V13" s="12">
        <v>38759.798067000003</v>
      </c>
      <c r="W13" s="12">
        <v>39644.103612000006</v>
      </c>
      <c r="X13" s="12">
        <v>33694.279202999998</v>
      </c>
      <c r="Y13" s="12">
        <v>32006.077348999999</v>
      </c>
      <c r="Z13" s="12">
        <v>30047.469734999995</v>
      </c>
      <c r="AA13" s="12">
        <v>29037.65739700001</v>
      </c>
      <c r="AB13" s="12">
        <v>22018.525276999997</v>
      </c>
      <c r="AC13" s="12">
        <v>25554.403234999998</v>
      </c>
      <c r="AD13" s="12">
        <v>28588.959706000001</v>
      </c>
      <c r="AE13" s="12">
        <f t="shared" si="0"/>
        <v>720868.9016590002</v>
      </c>
    </row>
    <row r="14" spans="1:32" s="2" customFormat="1" ht="13">
      <c r="A14" s="5"/>
      <c r="B14" s="8" t="s">
        <v>8</v>
      </c>
      <c r="C14" s="12">
        <v>21315.982306000002</v>
      </c>
      <c r="D14" s="12">
        <v>26022.872774000003</v>
      </c>
      <c r="E14" s="12">
        <v>28942.637267999991</v>
      </c>
      <c r="F14" s="12">
        <v>31407.823206999998</v>
      </c>
      <c r="G14" s="12">
        <v>37058.936717999997</v>
      </c>
      <c r="H14" s="12">
        <v>45998.358360999991</v>
      </c>
      <c r="I14" s="12">
        <v>46607.474649999989</v>
      </c>
      <c r="J14" s="12">
        <v>48240.468110000016</v>
      </c>
      <c r="K14" s="12">
        <v>47956.774252000003</v>
      </c>
      <c r="L14" s="12">
        <v>49923.310110999999</v>
      </c>
      <c r="M14" s="12">
        <v>52401.021913000004</v>
      </c>
      <c r="N14" s="12">
        <v>59629.304060999988</v>
      </c>
      <c r="O14" s="12">
        <v>61643.294330000004</v>
      </c>
      <c r="P14" s="12">
        <v>58584.170287999994</v>
      </c>
      <c r="Q14" s="12">
        <v>48645.846676000001</v>
      </c>
      <c r="R14" s="12">
        <v>69878.463923000003</v>
      </c>
      <c r="S14" s="12">
        <v>77494.243760000012</v>
      </c>
      <c r="T14" s="12">
        <v>86291.417474999995</v>
      </c>
      <c r="U14" s="12">
        <v>94676.968653000018</v>
      </c>
      <c r="V14" s="12">
        <v>105128.91325099999</v>
      </c>
      <c r="W14" s="12">
        <v>112458.07468399999</v>
      </c>
      <c r="X14" s="12">
        <v>113664.10450100001</v>
      </c>
      <c r="Y14" s="12">
        <v>119759.07451999999</v>
      </c>
      <c r="Z14" s="12">
        <v>131462.877435</v>
      </c>
      <c r="AA14" s="12">
        <v>139759.31408400001</v>
      </c>
      <c r="AB14" s="12">
        <v>115992.70924499999</v>
      </c>
      <c r="AC14" s="12">
        <v>131734.83722400002</v>
      </c>
      <c r="AD14" s="12">
        <v>134129.23358899995</v>
      </c>
      <c r="AE14" s="12">
        <f t="shared" si="0"/>
        <v>2096808.507369</v>
      </c>
    </row>
    <row r="15" spans="1:32" s="2" customFormat="1" ht="13">
      <c r="A15" s="5"/>
      <c r="B15" s="8" t="s">
        <v>233</v>
      </c>
      <c r="C15" s="12">
        <v>19788.642075000003</v>
      </c>
      <c r="D15" s="12">
        <v>24397.625962000002</v>
      </c>
      <c r="E15" s="12">
        <v>26938.481509000001</v>
      </c>
      <c r="F15" s="12">
        <v>29286.822016000006</v>
      </c>
      <c r="G15" s="12">
        <v>34667.812468000004</v>
      </c>
      <c r="H15" s="12">
        <v>43113.186980999999</v>
      </c>
      <c r="I15" s="12">
        <v>43171.194776999997</v>
      </c>
      <c r="J15" s="12">
        <v>44160.836552000008</v>
      </c>
      <c r="K15" s="12">
        <v>43743.815558000009</v>
      </c>
      <c r="L15" s="12">
        <v>46163.751051999992</v>
      </c>
      <c r="M15" s="12">
        <v>47737.336407999996</v>
      </c>
      <c r="N15" s="12">
        <v>54871.354661999998</v>
      </c>
      <c r="O15" s="12">
        <v>57756.658593</v>
      </c>
      <c r="P15" s="12">
        <v>55086.092922000011</v>
      </c>
      <c r="Q15" s="12">
        <v>46418.543640999997</v>
      </c>
      <c r="R15" s="12">
        <v>66782.559344999987</v>
      </c>
      <c r="S15" s="12">
        <v>73752.645589000022</v>
      </c>
      <c r="T15" s="12">
        <v>82421.483126000006</v>
      </c>
      <c r="U15" s="12">
        <v>91163.084415999998</v>
      </c>
      <c r="V15" s="12">
        <v>101604.24811300001</v>
      </c>
      <c r="W15" s="12">
        <v>109022.207792</v>
      </c>
      <c r="X15" s="12">
        <v>110084.74395300001</v>
      </c>
      <c r="Y15" s="12">
        <v>116139.27155099998</v>
      </c>
      <c r="Z15" s="12">
        <v>127732.02609399997</v>
      </c>
      <c r="AA15" s="12">
        <v>136297.00295299999</v>
      </c>
      <c r="AB15" s="12">
        <v>113214.82601299998</v>
      </c>
      <c r="AC15" s="12">
        <v>127845.70976400003</v>
      </c>
      <c r="AD15" s="12">
        <v>129611.033024</v>
      </c>
      <c r="AE15" s="12">
        <f t="shared" si="0"/>
        <v>2002972.9969089997</v>
      </c>
    </row>
    <row r="16" spans="1:32" s="2" customFormat="1" ht="13">
      <c r="A16" s="7"/>
      <c r="B16" s="8" t="s">
        <v>9</v>
      </c>
      <c r="C16" s="12">
        <f>SUM(C17:C22)</f>
        <v>40.960105000000006</v>
      </c>
      <c r="D16" s="12">
        <f t="shared" ref="D16:AD16" si="1">SUM(D17:D22)</f>
        <v>46.759975000000011</v>
      </c>
      <c r="E16" s="12">
        <f t="shared" si="1"/>
        <v>58.227231000000025</v>
      </c>
      <c r="F16" s="12">
        <f t="shared" si="1"/>
        <v>60.700382999999988</v>
      </c>
      <c r="G16" s="12">
        <f t="shared" si="1"/>
        <v>97.817323999999999</v>
      </c>
      <c r="H16" s="12">
        <f t="shared" si="1"/>
        <v>128.476798</v>
      </c>
      <c r="I16" s="12">
        <f t="shared" si="1"/>
        <v>111.672276</v>
      </c>
      <c r="J16" s="12">
        <f t="shared" si="1"/>
        <v>142.99244900000005</v>
      </c>
      <c r="K16" s="12">
        <f t="shared" si="1"/>
        <v>227.73730100000003</v>
      </c>
      <c r="L16" s="12">
        <f t="shared" si="1"/>
        <v>409.13141399999995</v>
      </c>
      <c r="M16" s="12">
        <f t="shared" si="1"/>
        <v>585.73926500000016</v>
      </c>
      <c r="N16" s="12">
        <f t="shared" si="1"/>
        <v>709.81001000000003</v>
      </c>
      <c r="O16" s="12">
        <f t="shared" si="1"/>
        <v>774.65060300000005</v>
      </c>
      <c r="P16" s="12">
        <f t="shared" si="1"/>
        <v>732.6973089999999</v>
      </c>
      <c r="Q16" s="12">
        <f t="shared" si="1"/>
        <v>597.38131499999997</v>
      </c>
      <c r="R16" s="12">
        <f t="shared" si="1"/>
        <v>912.70619499999998</v>
      </c>
      <c r="S16" s="12">
        <f t="shared" si="1"/>
        <v>1094.1679040000001</v>
      </c>
      <c r="T16" s="12">
        <f t="shared" si="1"/>
        <v>1210.7151310000002</v>
      </c>
      <c r="U16" s="12">
        <f t="shared" si="1"/>
        <v>1391.7308739999999</v>
      </c>
      <c r="V16" s="12">
        <f t="shared" si="1"/>
        <v>1383.5084960000002</v>
      </c>
      <c r="W16" s="12">
        <f t="shared" si="1"/>
        <v>1414.4454230000001</v>
      </c>
      <c r="X16" s="12">
        <f t="shared" si="1"/>
        <v>1434.2332859999997</v>
      </c>
      <c r="Y16" s="12">
        <f t="shared" si="1"/>
        <v>1394.5009359999999</v>
      </c>
      <c r="Z16" s="12">
        <f t="shared" si="1"/>
        <v>1444.8975979999998</v>
      </c>
      <c r="AA16" s="12">
        <f t="shared" si="1"/>
        <v>1236.261315</v>
      </c>
      <c r="AB16" s="12">
        <f t="shared" si="1"/>
        <v>1041.9629769999999</v>
      </c>
      <c r="AC16" s="12">
        <f t="shared" si="1"/>
        <v>1589.898101</v>
      </c>
      <c r="AD16" s="12">
        <f t="shared" si="1"/>
        <v>1914.7014100000001</v>
      </c>
      <c r="AE16" s="12">
        <f t="shared" si="0"/>
        <v>22188.483403999999</v>
      </c>
      <c r="AF16" s="55"/>
    </row>
    <row r="17" spans="1:31" s="2" customFormat="1" ht="13">
      <c r="A17" s="7"/>
      <c r="B17" s="8" t="s">
        <v>197</v>
      </c>
      <c r="C17" s="12">
        <v>29.790934</v>
      </c>
      <c r="D17" s="12">
        <v>32.461343000000006</v>
      </c>
      <c r="E17" s="12">
        <v>39.713399000000017</v>
      </c>
      <c r="F17" s="12">
        <v>41.629508999999985</v>
      </c>
      <c r="G17" s="12">
        <v>53.496939999999988</v>
      </c>
      <c r="H17" s="12">
        <v>54.207063000000005</v>
      </c>
      <c r="I17" s="12">
        <v>50.967545000000001</v>
      </c>
      <c r="J17" s="12">
        <v>59.554077000000007</v>
      </c>
      <c r="K17" s="12">
        <v>87.534820999999994</v>
      </c>
      <c r="L17" s="12">
        <v>157.77057499999995</v>
      </c>
      <c r="M17" s="12">
        <v>190.80767400000005</v>
      </c>
      <c r="N17" s="12">
        <v>189.85037500000004</v>
      </c>
      <c r="O17" s="12">
        <v>189.54237399999997</v>
      </c>
      <c r="P17" s="12">
        <v>176.2283809999999</v>
      </c>
      <c r="Q17" s="12">
        <v>147.58816900000002</v>
      </c>
      <c r="R17" s="12">
        <v>216.13215000000005</v>
      </c>
      <c r="S17" s="12">
        <v>224.59528699999998</v>
      </c>
      <c r="T17" s="12">
        <v>200.45040299999999</v>
      </c>
      <c r="U17" s="12">
        <v>218.37521100000004</v>
      </c>
      <c r="V17" s="12">
        <v>246.23872100000006</v>
      </c>
      <c r="W17" s="12">
        <v>215.582908</v>
      </c>
      <c r="X17" s="12">
        <v>212.79091100000002</v>
      </c>
      <c r="Y17" s="12">
        <v>224.57262600000004</v>
      </c>
      <c r="Z17" s="12">
        <v>258.96513300000004</v>
      </c>
      <c r="AA17" s="12">
        <v>256.84320699999995</v>
      </c>
      <c r="AB17" s="12">
        <v>229.95392300000003</v>
      </c>
      <c r="AC17" s="12">
        <v>263.26392299999986</v>
      </c>
      <c r="AD17" s="12">
        <v>320.51323099999996</v>
      </c>
      <c r="AE17" s="12">
        <f t="shared" si="0"/>
        <v>4589.4208129999997</v>
      </c>
    </row>
    <row r="18" spans="1:31" s="2" customFormat="1" ht="13">
      <c r="A18" s="7"/>
      <c r="B18" s="8" t="s">
        <v>198</v>
      </c>
      <c r="C18" s="12">
        <v>0.23272100000000001</v>
      </c>
      <c r="D18" s="12">
        <v>0.21168400000000001</v>
      </c>
      <c r="E18" s="12">
        <v>0.47347499999999992</v>
      </c>
      <c r="F18" s="12">
        <v>0.32436699999999996</v>
      </c>
      <c r="G18" s="12">
        <v>0.72136900000000004</v>
      </c>
      <c r="H18" s="12">
        <v>1.0960239999999999</v>
      </c>
      <c r="I18" s="12">
        <v>5.6156239999999995</v>
      </c>
      <c r="J18" s="12">
        <v>1.6104159999999998</v>
      </c>
      <c r="K18" s="12">
        <v>1.0025789999999999</v>
      </c>
      <c r="L18" s="12">
        <v>0.69775300000000007</v>
      </c>
      <c r="M18" s="12">
        <v>0.87383800000000011</v>
      </c>
      <c r="N18" s="12">
        <v>4.8577809999999992</v>
      </c>
      <c r="O18" s="12">
        <v>18.540264000000001</v>
      </c>
      <c r="P18" s="12">
        <v>18.218879999999999</v>
      </c>
      <c r="Q18" s="12">
        <v>2.1426939999999997</v>
      </c>
      <c r="R18" s="12">
        <v>1.5451280000000001</v>
      </c>
      <c r="S18" s="12">
        <v>2.1231559999999994</v>
      </c>
      <c r="T18" s="12">
        <v>2.5653830000000002</v>
      </c>
      <c r="U18" s="12">
        <v>13.605273</v>
      </c>
      <c r="V18" s="12">
        <v>37.126906000000005</v>
      </c>
      <c r="W18" s="12">
        <v>38.292668000000006</v>
      </c>
      <c r="X18" s="12">
        <v>37.213189999999997</v>
      </c>
      <c r="Y18" s="12">
        <v>41.078510999999999</v>
      </c>
      <c r="Z18" s="12">
        <v>55.761574000000003</v>
      </c>
      <c r="AA18" s="12">
        <v>57.175699999999999</v>
      </c>
      <c r="AB18" s="12">
        <v>40.012286999999993</v>
      </c>
      <c r="AC18" s="12">
        <v>52.055277999999994</v>
      </c>
      <c r="AD18" s="12">
        <v>52.278200000000005</v>
      </c>
      <c r="AE18" s="12">
        <f t="shared" si="0"/>
        <v>487.45272300000005</v>
      </c>
    </row>
    <row r="19" spans="1:31" s="2" customFormat="1" ht="13">
      <c r="A19" s="7"/>
      <c r="B19" s="8" t="s">
        <v>199</v>
      </c>
      <c r="C19" s="12">
        <v>1.2301169999999999</v>
      </c>
      <c r="D19" s="12">
        <v>0.69638099999999992</v>
      </c>
      <c r="E19" s="12">
        <v>0.409966</v>
      </c>
      <c r="F19" s="12">
        <v>0.47742900000000005</v>
      </c>
      <c r="G19" s="12">
        <v>1.0835239999999999</v>
      </c>
      <c r="H19" s="12">
        <v>0.91060999999999992</v>
      </c>
      <c r="I19" s="12">
        <v>1.7787090000000001</v>
      </c>
      <c r="J19" s="12">
        <v>0.84720000000000006</v>
      </c>
      <c r="K19" s="12">
        <v>0.46399999999999991</v>
      </c>
      <c r="L19" s="12">
        <v>0.40687900000000005</v>
      </c>
      <c r="M19" s="12">
        <v>9.4320000000000001E-2</v>
      </c>
      <c r="N19" s="12">
        <v>0.60283799999999987</v>
      </c>
      <c r="O19" s="12">
        <v>0.82201399999999991</v>
      </c>
      <c r="P19" s="12">
        <v>1.2799499999999999</v>
      </c>
      <c r="Q19" s="12">
        <v>2.5138069999999999</v>
      </c>
      <c r="R19" s="12">
        <v>8.8534599999999983</v>
      </c>
      <c r="S19" s="12">
        <v>4.5826219999999998</v>
      </c>
      <c r="T19" s="12">
        <v>1.6528210000000001</v>
      </c>
      <c r="U19" s="12">
        <v>3.0737389999999998</v>
      </c>
      <c r="V19" s="12">
        <v>1.7605130000000002</v>
      </c>
      <c r="W19" s="12">
        <v>2.3678020000000002</v>
      </c>
      <c r="X19" s="12">
        <v>2.8488929999999995</v>
      </c>
      <c r="Y19" s="12">
        <v>1.1208930000000001</v>
      </c>
      <c r="Z19" s="12">
        <v>1.382441</v>
      </c>
      <c r="AA19" s="12">
        <v>1.4645630000000001</v>
      </c>
      <c r="AB19" s="12">
        <v>2.1897009999999999</v>
      </c>
      <c r="AC19" s="12">
        <v>5.4867110000000006</v>
      </c>
      <c r="AD19" s="12">
        <v>1.386833</v>
      </c>
      <c r="AE19" s="12">
        <f t="shared" si="0"/>
        <v>51.788735999999993</v>
      </c>
    </row>
    <row r="20" spans="1:31" s="2" customFormat="1" ht="13">
      <c r="A20" s="7"/>
      <c r="B20" s="8" t="s">
        <v>200</v>
      </c>
      <c r="C20" s="12">
        <v>6.8882289999999999</v>
      </c>
      <c r="D20" s="12">
        <v>11.548526000000001</v>
      </c>
      <c r="E20" s="12">
        <v>16.706241000000002</v>
      </c>
      <c r="F20" s="12">
        <v>17.546786000000001</v>
      </c>
      <c r="G20" s="12">
        <v>41.463737999999999</v>
      </c>
      <c r="H20" s="12">
        <v>70.643821999999986</v>
      </c>
      <c r="I20" s="12">
        <v>52.490559999999995</v>
      </c>
      <c r="J20" s="12">
        <v>75.587403000000009</v>
      </c>
      <c r="K20" s="12">
        <v>98.969302000000013</v>
      </c>
      <c r="L20" s="12">
        <v>173.79538699999998</v>
      </c>
      <c r="M20" s="12">
        <v>271.159604</v>
      </c>
      <c r="N20" s="12">
        <v>385.70434000000006</v>
      </c>
      <c r="O20" s="12">
        <v>395.43892499999998</v>
      </c>
      <c r="P20" s="12">
        <v>339.15382199999999</v>
      </c>
      <c r="Q20" s="12">
        <v>276.01946900000002</v>
      </c>
      <c r="R20" s="12">
        <v>399.99272399999995</v>
      </c>
      <c r="S20" s="12">
        <v>499.96137299999998</v>
      </c>
      <c r="T20" s="12">
        <v>583.25671000000011</v>
      </c>
      <c r="U20" s="12">
        <v>656.59114399999987</v>
      </c>
      <c r="V20" s="12">
        <v>600.90299700000003</v>
      </c>
      <c r="W20" s="12">
        <v>636.71199599999989</v>
      </c>
      <c r="X20" s="12">
        <v>588.95169499999986</v>
      </c>
      <c r="Y20" s="12">
        <v>575.10365899999977</v>
      </c>
      <c r="Z20" s="12">
        <v>608.09285399999999</v>
      </c>
      <c r="AA20" s="12">
        <v>458.96641400000004</v>
      </c>
      <c r="AB20" s="12">
        <v>407.89952099999999</v>
      </c>
      <c r="AC20" s="12">
        <v>729.68883900000014</v>
      </c>
      <c r="AD20" s="12">
        <v>898.00471500000003</v>
      </c>
      <c r="AE20" s="12">
        <f t="shared" si="0"/>
        <v>9877.2407949999979</v>
      </c>
    </row>
    <row r="21" spans="1:31" s="2" customFormat="1" ht="13">
      <c r="A21" s="7"/>
      <c r="B21" s="8" t="s">
        <v>201</v>
      </c>
      <c r="C21" s="12">
        <v>2.3185999999999998E-2</v>
      </c>
      <c r="D21" s="12">
        <v>0</v>
      </c>
      <c r="E21" s="12">
        <v>2.062E-3</v>
      </c>
      <c r="F21" s="12">
        <v>0.131744</v>
      </c>
      <c r="G21" s="12">
        <v>0.17055000000000001</v>
      </c>
      <c r="H21" s="12">
        <v>5.6743000000000002E-2</v>
      </c>
      <c r="I21" s="12">
        <v>9.7333000000000003E-2</v>
      </c>
      <c r="J21" s="12">
        <v>3.4951780000000001</v>
      </c>
      <c r="K21" s="12">
        <v>38.898223000000002</v>
      </c>
      <c r="L21" s="12">
        <v>73.465192000000002</v>
      </c>
      <c r="M21" s="12">
        <v>121.18968599999999</v>
      </c>
      <c r="N21" s="12">
        <v>126.902608</v>
      </c>
      <c r="O21" s="12">
        <v>169.53714400000004</v>
      </c>
      <c r="P21" s="12">
        <v>196.18812300000002</v>
      </c>
      <c r="Q21" s="12">
        <v>167.492064</v>
      </c>
      <c r="R21" s="12">
        <v>283.06495599999994</v>
      </c>
      <c r="S21" s="12">
        <v>360.78328900000008</v>
      </c>
      <c r="T21" s="12">
        <v>419.50492500000007</v>
      </c>
      <c r="U21" s="12">
        <v>495.50755299999997</v>
      </c>
      <c r="V21" s="12">
        <v>495.40272300000004</v>
      </c>
      <c r="W21" s="12">
        <v>515.63644600000009</v>
      </c>
      <c r="X21" s="12">
        <v>588.24614899999995</v>
      </c>
      <c r="Y21" s="12">
        <v>536.59545300000002</v>
      </c>
      <c r="Z21" s="12">
        <v>515.419892</v>
      </c>
      <c r="AA21" s="12">
        <v>456.62419700000004</v>
      </c>
      <c r="AB21" s="12">
        <v>356.79614099999992</v>
      </c>
      <c r="AC21" s="12">
        <v>536.97053000000005</v>
      </c>
      <c r="AD21" s="12">
        <v>640.26470099999995</v>
      </c>
      <c r="AE21" s="12">
        <f t="shared" si="0"/>
        <v>7098.4667910000007</v>
      </c>
    </row>
    <row r="22" spans="1:31" s="2" customFormat="1" ht="13">
      <c r="A22" s="7"/>
      <c r="B22" s="8" t="s">
        <v>207</v>
      </c>
      <c r="C22" s="12">
        <v>2.794918</v>
      </c>
      <c r="D22" s="12">
        <v>1.8420410000000003</v>
      </c>
      <c r="E22" s="12">
        <v>0.92208800000000002</v>
      </c>
      <c r="F22" s="12">
        <v>0.59054799999999996</v>
      </c>
      <c r="G22" s="12">
        <v>0.88120299999999996</v>
      </c>
      <c r="H22" s="12">
        <v>1.5625359999999999</v>
      </c>
      <c r="I22" s="12">
        <v>0.72250499999999995</v>
      </c>
      <c r="J22" s="12">
        <v>1.8981749999999999</v>
      </c>
      <c r="K22" s="12">
        <v>0.86837599999999993</v>
      </c>
      <c r="L22" s="12">
        <v>2.9956279999999991</v>
      </c>
      <c r="M22" s="12">
        <v>1.6141429999999999</v>
      </c>
      <c r="N22" s="12">
        <v>1.8920679999999996</v>
      </c>
      <c r="O22" s="12">
        <v>0.76988199999999996</v>
      </c>
      <c r="P22" s="12">
        <v>1.6281530000000002</v>
      </c>
      <c r="Q22" s="12">
        <v>1.6251119999999999</v>
      </c>
      <c r="R22" s="12">
        <v>3.1177769999999994</v>
      </c>
      <c r="S22" s="12">
        <v>2.1221770000000006</v>
      </c>
      <c r="T22" s="12">
        <v>3.2848890000000006</v>
      </c>
      <c r="U22" s="12">
        <v>4.5779540000000001</v>
      </c>
      <c r="V22" s="12">
        <v>2.0766359999999993</v>
      </c>
      <c r="W22" s="12">
        <v>5.8536029999999988</v>
      </c>
      <c r="X22" s="12">
        <v>4.1824480000000008</v>
      </c>
      <c r="Y22" s="12">
        <v>16.029794000000003</v>
      </c>
      <c r="Z22" s="12">
        <v>5.2757039999999984</v>
      </c>
      <c r="AA22" s="12">
        <v>5.1872340000000001</v>
      </c>
      <c r="AB22" s="12">
        <v>5.1114039999999994</v>
      </c>
      <c r="AC22" s="12">
        <v>2.4328200000000004</v>
      </c>
      <c r="AD22" s="12">
        <v>2.25373</v>
      </c>
      <c r="AE22" s="12">
        <f t="shared" si="0"/>
        <v>84.113546000000014</v>
      </c>
    </row>
    <row r="23" spans="1:31" s="2" customFormat="1" ht="13">
      <c r="A23" s="7"/>
      <c r="B23" s="8" t="s">
        <v>10</v>
      </c>
      <c r="C23" s="13">
        <f>SUM(C9:C14)</f>
        <v>120892.07257400001</v>
      </c>
      <c r="D23" s="13">
        <f t="shared" ref="D23:AD23" si="2">SUM(D9:D14)</f>
        <v>123936.25440199999</v>
      </c>
      <c r="E23" s="13">
        <f t="shared" si="2"/>
        <v>133919.28311999998</v>
      </c>
      <c r="F23" s="13">
        <f t="shared" si="2"/>
        <v>143245.311609</v>
      </c>
      <c r="G23" s="13">
        <f t="shared" si="2"/>
        <v>172775.182516</v>
      </c>
      <c r="H23" s="13">
        <f t="shared" si="2"/>
        <v>192953.494725</v>
      </c>
      <c r="I23" s="13">
        <f t="shared" si="2"/>
        <v>187266.73364999998</v>
      </c>
      <c r="J23" s="13">
        <f t="shared" si="2"/>
        <v>200845.59363700001</v>
      </c>
      <c r="K23" s="13">
        <f t="shared" si="2"/>
        <v>206216.67558900002</v>
      </c>
      <c r="L23" s="13">
        <f t="shared" si="2"/>
        <v>228942.17483200002</v>
      </c>
      <c r="M23" s="13">
        <f t="shared" si="2"/>
        <v>243121.15239900004</v>
      </c>
      <c r="N23" s="13">
        <f t="shared" si="2"/>
        <v>261673.50373900001</v>
      </c>
      <c r="O23" s="13">
        <f t="shared" si="2"/>
        <v>266662.39145799994</v>
      </c>
      <c r="P23" s="13">
        <f t="shared" si="2"/>
        <v>246519.22697799999</v>
      </c>
      <c r="Q23" s="13">
        <f t="shared" si="2"/>
        <v>182648.39979599998</v>
      </c>
      <c r="R23" s="13">
        <f t="shared" si="2"/>
        <v>249320.75042999999</v>
      </c>
      <c r="S23" s="13">
        <f t="shared" si="2"/>
        <v>278154.39752700005</v>
      </c>
      <c r="T23" s="13">
        <f t="shared" si="2"/>
        <v>325916.06759700004</v>
      </c>
      <c r="U23" s="13">
        <f t="shared" si="2"/>
        <v>341793.50544400001</v>
      </c>
      <c r="V23" s="13">
        <f t="shared" si="2"/>
        <v>361681.702514</v>
      </c>
      <c r="W23" s="13">
        <f t="shared" si="2"/>
        <v>371070.08101600001</v>
      </c>
      <c r="X23" s="13">
        <f t="shared" si="2"/>
        <v>367242.36816400004</v>
      </c>
      <c r="Y23" s="13">
        <f t="shared" si="2"/>
        <v>372994.03350699996</v>
      </c>
      <c r="Z23" s="13">
        <f t="shared" si="2"/>
        <v>380664.33095500001</v>
      </c>
      <c r="AA23" s="13">
        <f t="shared" si="2"/>
        <v>374761.43349700002</v>
      </c>
      <c r="AB23" s="13">
        <f t="shared" si="2"/>
        <v>312805.541554</v>
      </c>
      <c r="AC23" s="13">
        <f t="shared" si="2"/>
        <v>354541.87977900007</v>
      </c>
      <c r="AD23" s="13">
        <f t="shared" si="2"/>
        <v>326944.12717899994</v>
      </c>
      <c r="AE23" s="12">
        <f t="shared" si="0"/>
        <v>7329507.6701869993</v>
      </c>
    </row>
    <row r="24" spans="1:31" s="2" customFormat="1" ht="13">
      <c r="A24" s="7"/>
      <c r="B24" s="8" t="s">
        <v>11</v>
      </c>
      <c r="C24" s="13">
        <f>C25-C23</f>
        <v>15105.359789000024</v>
      </c>
      <c r="D24" s="13">
        <f t="shared" ref="D24:AD24" si="3">D25-D23</f>
        <v>15313.126400000037</v>
      </c>
      <c r="E24" s="13">
        <f t="shared" si="3"/>
        <v>16780.474548000027</v>
      </c>
      <c r="F24" s="13">
        <f t="shared" si="3"/>
        <v>18033.16500399998</v>
      </c>
      <c r="G24" s="13">
        <f t="shared" si="3"/>
        <v>20377.793034999981</v>
      </c>
      <c r="H24" s="13">
        <f t="shared" si="3"/>
        <v>23047.221695999993</v>
      </c>
      <c r="I24" s="13">
        <f t="shared" si="3"/>
        <v>23845.76555500002</v>
      </c>
      <c r="J24" s="13">
        <f t="shared" si="3"/>
        <v>25643.646265999996</v>
      </c>
      <c r="K24" s="13">
        <f t="shared" si="3"/>
        <v>29313.319534999988</v>
      </c>
      <c r="L24" s="13">
        <f t="shared" si="3"/>
        <v>31983.478192999959</v>
      </c>
      <c r="M24" s="13">
        <f t="shared" si="3"/>
        <v>34190.961905999953</v>
      </c>
      <c r="N24" s="13">
        <f t="shared" si="3"/>
        <v>36466.324665999971</v>
      </c>
      <c r="O24" s="13">
        <f t="shared" si="3"/>
        <v>38792.035006000078</v>
      </c>
      <c r="P24" s="13">
        <f t="shared" si="3"/>
        <v>37105.922812999954</v>
      </c>
      <c r="Q24" s="13">
        <f t="shared" si="3"/>
        <v>25742.169861000031</v>
      </c>
      <c r="R24" s="13">
        <f t="shared" si="3"/>
        <v>34508.671329000063</v>
      </c>
      <c r="S24" s="13">
        <f t="shared" si="3"/>
        <v>43373.612542999908</v>
      </c>
      <c r="T24" s="13">
        <f t="shared" si="3"/>
        <v>42571.867602000013</v>
      </c>
      <c r="U24" s="13">
        <f t="shared" si="3"/>
        <v>44560.684229000006</v>
      </c>
      <c r="V24" s="13">
        <f t="shared" si="3"/>
        <v>50326.519504999858</v>
      </c>
      <c r="W24" s="13">
        <f t="shared" si="3"/>
        <v>59568.750453000073</v>
      </c>
      <c r="X24" s="13">
        <f t="shared" si="3"/>
        <v>60604.560949999839</v>
      </c>
      <c r="Y24" s="13">
        <f t="shared" si="3"/>
        <v>63350.493512000074</v>
      </c>
      <c r="Z24" s="13">
        <f t="shared" si="3"/>
        <v>67152.415216999943</v>
      </c>
      <c r="AA24" s="13">
        <f t="shared" si="3"/>
        <v>73218.97839299991</v>
      </c>
      <c r="AB24" s="13">
        <f t="shared" si="3"/>
        <v>62649.229315000004</v>
      </c>
      <c r="AC24" s="13">
        <f t="shared" si="3"/>
        <v>72975.142411999987</v>
      </c>
      <c r="AD24" s="13">
        <f t="shared" si="3"/>
        <v>71121.640230000077</v>
      </c>
      <c r="AE24" s="12">
        <f t="shared" si="0"/>
        <v>1137723.3299629996</v>
      </c>
    </row>
    <row r="25" spans="1:31" s="2" customFormat="1" ht="13">
      <c r="A25" s="7"/>
      <c r="B25" s="8" t="s">
        <v>12</v>
      </c>
      <c r="C25" s="13">
        <v>135997.43236300003</v>
      </c>
      <c r="D25" s="13">
        <v>139249.38080200003</v>
      </c>
      <c r="E25" s="13">
        <v>150699.75766800001</v>
      </c>
      <c r="F25" s="13">
        <v>161278.47661299998</v>
      </c>
      <c r="G25" s="13">
        <v>193152.97555099998</v>
      </c>
      <c r="H25" s="13">
        <v>216000.71642099999</v>
      </c>
      <c r="I25" s="13">
        <v>211112.499205</v>
      </c>
      <c r="J25" s="13">
        <v>226489.23990300001</v>
      </c>
      <c r="K25" s="13">
        <v>235529.99512400001</v>
      </c>
      <c r="L25" s="13">
        <v>260925.65302499998</v>
      </c>
      <c r="M25" s="13">
        <v>277312.114305</v>
      </c>
      <c r="N25" s="13">
        <v>298139.82840499998</v>
      </c>
      <c r="O25" s="13">
        <v>305454.42646400002</v>
      </c>
      <c r="P25" s="13">
        <v>283625.14979099995</v>
      </c>
      <c r="Q25" s="13">
        <v>208390.56965700001</v>
      </c>
      <c r="R25" s="13">
        <v>283829.42175900005</v>
      </c>
      <c r="S25" s="13">
        <v>321528.01006999996</v>
      </c>
      <c r="T25" s="13">
        <v>368487.93519900006</v>
      </c>
      <c r="U25" s="13">
        <v>386354.18967300002</v>
      </c>
      <c r="V25" s="13">
        <v>412008.22201899986</v>
      </c>
      <c r="W25" s="13">
        <v>430638.83146900008</v>
      </c>
      <c r="X25" s="13">
        <v>427846.92911399988</v>
      </c>
      <c r="Y25" s="13">
        <v>436344.52701900003</v>
      </c>
      <c r="Z25" s="13">
        <v>447816.74617199996</v>
      </c>
      <c r="AA25" s="13">
        <v>447980.41188999993</v>
      </c>
      <c r="AB25" s="13">
        <v>375454.770869</v>
      </c>
      <c r="AC25" s="13">
        <v>427517.02219100005</v>
      </c>
      <c r="AD25" s="13">
        <v>398065.76740900002</v>
      </c>
      <c r="AE25" s="12">
        <f t="shared" si="0"/>
        <v>8467231.0001499988</v>
      </c>
    </row>
    <row r="26" spans="1:31" s="2" customFormat="1" ht="13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31" s="2" customFormat="1" ht="13">
      <c r="A27" s="5"/>
      <c r="B27" s="98" t="s">
        <v>21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1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31" s="2" customFormat="1" ht="13">
      <c r="A29" s="7">
        <v>1</v>
      </c>
      <c r="B29" s="8" t="s">
        <v>3</v>
      </c>
      <c r="C29" s="9">
        <f>C9/C$25*100</f>
        <v>32.90347929184454</v>
      </c>
      <c r="D29" s="9">
        <f t="shared" ref="D29:AE38" si="4">D9/D$25*100</f>
        <v>33.305403224697052</v>
      </c>
      <c r="E29" s="9">
        <f t="shared" si="4"/>
        <v>33.09526752383789</v>
      </c>
      <c r="F29" s="9">
        <f t="shared" si="4"/>
        <v>32.456220979570375</v>
      </c>
      <c r="G29" s="9">
        <f t="shared" si="4"/>
        <v>33.575856788639705</v>
      </c>
      <c r="H29" s="9">
        <f t="shared" si="4"/>
        <v>30.294074324486008</v>
      </c>
      <c r="I29" s="9">
        <f t="shared" si="4"/>
        <v>27.734751449341594</v>
      </c>
      <c r="J29" s="9">
        <f t="shared" si="4"/>
        <v>26.598693480891512</v>
      </c>
      <c r="K29" s="9">
        <f t="shared" si="4"/>
        <v>25.894871791123826</v>
      </c>
      <c r="L29" s="9">
        <f t="shared" si="4"/>
        <v>26.163329309923849</v>
      </c>
      <c r="M29" s="9">
        <f t="shared" si="4"/>
        <v>25.971773152609597</v>
      </c>
      <c r="N29" s="9">
        <f t="shared" si="4"/>
        <v>24.005370023483838</v>
      </c>
      <c r="O29" s="9">
        <f t="shared" si="4"/>
        <v>23.057009056734202</v>
      </c>
      <c r="P29" s="9">
        <f t="shared" si="4"/>
        <v>19.921642442370235</v>
      </c>
      <c r="Q29" s="9">
        <f t="shared" si="4"/>
        <v>18.384712828924819</v>
      </c>
      <c r="R29" s="9">
        <f t="shared" si="4"/>
        <v>19.184054437187122</v>
      </c>
      <c r="S29" s="9">
        <f t="shared" si="4"/>
        <v>18.138906608572842</v>
      </c>
      <c r="T29" s="9">
        <f t="shared" si="4"/>
        <v>17.986582076888542</v>
      </c>
      <c r="U29" s="9">
        <f t="shared" si="4"/>
        <v>16.489386360976258</v>
      </c>
      <c r="V29" s="9">
        <f t="shared" si="4"/>
        <v>15.744068376385128</v>
      </c>
      <c r="W29" s="9">
        <f t="shared" si="4"/>
        <v>14.805101547278735</v>
      </c>
      <c r="X29" s="9">
        <f t="shared" si="4"/>
        <v>15.388114036096672</v>
      </c>
      <c r="Y29" s="9">
        <f t="shared" si="4"/>
        <v>14.389240262721581</v>
      </c>
      <c r="Z29" s="9">
        <f t="shared" si="4"/>
        <v>13.384002488370436</v>
      </c>
      <c r="AA29" s="9">
        <f t="shared" si="4"/>
        <v>13.136455535794751</v>
      </c>
      <c r="AB29" s="9">
        <f t="shared" si="4"/>
        <v>11.850139457283305</v>
      </c>
      <c r="AC29" s="9">
        <f t="shared" si="4"/>
        <v>9.9942102737867273</v>
      </c>
      <c r="AD29" s="9">
        <f t="shared" si="4"/>
        <v>11.902540295638786</v>
      </c>
      <c r="AE29" s="9">
        <f t="shared" si="4"/>
        <v>19.296852669013695</v>
      </c>
    </row>
    <row r="30" spans="1:31" s="2" customFormat="1" ht="13">
      <c r="A30" s="7">
        <v>2</v>
      </c>
      <c r="B30" s="8" t="s">
        <v>6</v>
      </c>
      <c r="C30" s="9">
        <f t="shared" ref="C30:R45" si="5">C10/C$25*100</f>
        <v>1.2537774672456961</v>
      </c>
      <c r="D30" s="9">
        <f t="shared" si="5"/>
        <v>0.94118009749970566</v>
      </c>
      <c r="E30" s="9">
        <f t="shared" si="5"/>
        <v>1.0006824452380776</v>
      </c>
      <c r="F30" s="9">
        <f t="shared" si="5"/>
        <v>1.1009247695590398</v>
      </c>
      <c r="G30" s="9">
        <f t="shared" si="5"/>
        <v>1.1595730785978071</v>
      </c>
      <c r="H30" s="9">
        <f t="shared" si="5"/>
        <v>1.4383779158141445</v>
      </c>
      <c r="I30" s="9">
        <f t="shared" si="5"/>
        <v>1.7484267946710843</v>
      </c>
      <c r="J30" s="9">
        <f t="shared" si="5"/>
        <v>2.4309419689685998</v>
      </c>
      <c r="K30" s="9">
        <f t="shared" si="5"/>
        <v>3.089080566646953</v>
      </c>
      <c r="L30" s="9">
        <f t="shared" si="5"/>
        <v>4.4948615442868256</v>
      </c>
      <c r="M30" s="9">
        <f t="shared" si="5"/>
        <v>6.3274012622836304</v>
      </c>
      <c r="N30" s="9">
        <f t="shared" si="5"/>
        <v>7.4148287524234924</v>
      </c>
      <c r="O30" s="9">
        <f t="shared" si="5"/>
        <v>8.6703137939699531</v>
      </c>
      <c r="P30" s="9">
        <f t="shared" si="5"/>
        <v>9.1642330798778762</v>
      </c>
      <c r="Q30" s="9">
        <f t="shared" si="5"/>
        <v>12.195048251381531</v>
      </c>
      <c r="R30" s="9">
        <f t="shared" si="5"/>
        <v>11.290505944168858</v>
      </c>
      <c r="S30" s="9">
        <f t="shared" si="4"/>
        <v>12.773439162907957</v>
      </c>
      <c r="T30" s="9">
        <f t="shared" si="4"/>
        <v>14.830125774263964</v>
      </c>
      <c r="U30" s="9">
        <f t="shared" si="4"/>
        <v>15.803846162164978</v>
      </c>
      <c r="V30" s="9">
        <f t="shared" si="4"/>
        <v>16.657168629958839</v>
      </c>
      <c r="W30" s="9">
        <f t="shared" si="4"/>
        <v>15.659721233442575</v>
      </c>
      <c r="X30" s="9">
        <f t="shared" si="4"/>
        <v>14.899420541829967</v>
      </c>
      <c r="Y30" s="9">
        <f t="shared" si="4"/>
        <v>16.728646122750973</v>
      </c>
      <c r="Z30" s="9">
        <f t="shared" si="4"/>
        <v>16.760055022634795</v>
      </c>
      <c r="AA30" s="9">
        <f t="shared" si="4"/>
        <v>14.419725506851336</v>
      </c>
      <c r="AB30" s="9">
        <f t="shared" si="4"/>
        <v>16.194515492310742</v>
      </c>
      <c r="AC30" s="9">
        <f t="shared" si="4"/>
        <v>18.321993769409485</v>
      </c>
      <c r="AD30" s="9">
        <f t="shared" si="4"/>
        <v>9.381770487847195</v>
      </c>
      <c r="AE30" s="9">
        <f t="shared" si="4"/>
        <v>11.044325353582934</v>
      </c>
    </row>
    <row r="31" spans="1:31" s="2" customFormat="1" ht="13">
      <c r="A31" s="5">
        <v>3</v>
      </c>
      <c r="B31" s="8" t="s">
        <v>4</v>
      </c>
      <c r="C31" s="9">
        <f t="shared" si="5"/>
        <v>29.683374073011422</v>
      </c>
      <c r="D31" s="9">
        <f t="shared" si="4"/>
        <v>26.290230067920117</v>
      </c>
      <c r="E31" s="9">
        <f t="shared" si="4"/>
        <v>25.188824945310728</v>
      </c>
      <c r="F31" s="9">
        <f t="shared" si="4"/>
        <v>24.326714123884237</v>
      </c>
      <c r="G31" s="9">
        <f t="shared" si="4"/>
        <v>23.329049647543322</v>
      </c>
      <c r="H31" s="9">
        <f t="shared" si="4"/>
        <v>23.169040508392737</v>
      </c>
      <c r="I31" s="9">
        <f t="shared" si="4"/>
        <v>22.146614251674148</v>
      </c>
      <c r="J31" s="9">
        <f t="shared" si="4"/>
        <v>22.489713502422902</v>
      </c>
      <c r="K31" s="9">
        <f t="shared" si="4"/>
        <v>20.455277901073899</v>
      </c>
      <c r="L31" s="9">
        <f t="shared" si="4"/>
        <v>19.462182657883186</v>
      </c>
      <c r="M31" s="9">
        <f t="shared" si="4"/>
        <v>19.699872974144721</v>
      </c>
      <c r="N31" s="9">
        <f t="shared" si="4"/>
        <v>20.763025341220008</v>
      </c>
      <c r="O31" s="9">
        <f t="shared" si="4"/>
        <v>20.035784830969831</v>
      </c>
      <c r="P31" s="9">
        <f t="shared" si="4"/>
        <v>20.226592863952153</v>
      </c>
      <c r="Q31" s="9">
        <f t="shared" si="4"/>
        <v>17.049356052185711</v>
      </c>
      <c r="R31" s="9">
        <f t="shared" si="4"/>
        <v>16.873687244680919</v>
      </c>
      <c r="S31" s="9">
        <f t="shared" si="4"/>
        <v>14.86278910338047</v>
      </c>
      <c r="T31" s="9">
        <f t="shared" si="4"/>
        <v>16.12529545042246</v>
      </c>
      <c r="U31" s="9">
        <f t="shared" si="4"/>
        <v>14.847414071671139</v>
      </c>
      <c r="V31" s="9">
        <f t="shared" si="4"/>
        <v>12.964647441316529</v>
      </c>
      <c r="W31" s="9">
        <f t="shared" si="4"/>
        <v>12.539841729040024</v>
      </c>
      <c r="X31" s="9">
        <f t="shared" si="4"/>
        <v>13.464819868474532</v>
      </c>
      <c r="Y31" s="9">
        <f t="shared" si="4"/>
        <v>12.809547342750601</v>
      </c>
      <c r="Z31" s="9">
        <f t="shared" si="4"/>
        <v>12.728535014433543</v>
      </c>
      <c r="AA31" s="9">
        <f t="shared" si="4"/>
        <v>11.87108852006194</v>
      </c>
      <c r="AB31" s="9">
        <f t="shared" si="4"/>
        <v>11.438952244126636</v>
      </c>
      <c r="AC31" s="9">
        <f t="shared" si="4"/>
        <v>10.810872083439813</v>
      </c>
      <c r="AD31" s="9">
        <f t="shared" si="4"/>
        <v>11.954877584111506</v>
      </c>
      <c r="AE31" s="9">
        <f t="shared" si="4"/>
        <v>16.497446344929692</v>
      </c>
    </row>
    <row r="32" spans="1:31" s="2" customFormat="1" ht="13">
      <c r="A32" s="7">
        <v>4</v>
      </c>
      <c r="B32" s="8" t="s">
        <v>5</v>
      </c>
      <c r="C32" s="9">
        <f t="shared" si="5"/>
        <v>2.0519545770183396</v>
      </c>
      <c r="D32" s="9">
        <f t="shared" si="4"/>
        <v>1.9896380537156446</v>
      </c>
      <c r="E32" s="9">
        <f t="shared" si="4"/>
        <v>2.0005992422642036</v>
      </c>
      <c r="F32" s="9">
        <f t="shared" si="4"/>
        <v>2.0745776890171261</v>
      </c>
      <c r="G32" s="9">
        <f t="shared" si="4"/>
        <v>2.9046513267504013</v>
      </c>
      <c r="H32" s="9">
        <f t="shared" si="4"/>
        <v>4.2042430596851057</v>
      </c>
      <c r="I32" s="9">
        <f t="shared" si="4"/>
        <v>5.6998037209134651</v>
      </c>
      <c r="J32" s="9">
        <f t="shared" si="4"/>
        <v>5.6251048418266372</v>
      </c>
      <c r="K32" s="9">
        <f t="shared" si="4"/>
        <v>6.5218670169431645</v>
      </c>
      <c r="L32" s="9">
        <f t="shared" si="4"/>
        <v>7.7669640232952721</v>
      </c>
      <c r="M32" s="9">
        <f t="shared" si="4"/>
        <v>6.4312568791656393</v>
      </c>
      <c r="N32" s="9">
        <f t="shared" si="4"/>
        <v>6.0781350810947519</v>
      </c>
      <c r="O32" s="9">
        <f t="shared" si="4"/>
        <v>6.2490612606164531</v>
      </c>
      <c r="P32" s="9">
        <f t="shared" si="4"/>
        <v>7.1386895622337656</v>
      </c>
      <c r="Q32" s="9">
        <f t="shared" si="4"/>
        <v>8.2052303686985155</v>
      </c>
      <c r="R32" s="9">
        <f t="shared" si="4"/>
        <v>6.9617247463435135</v>
      </c>
      <c r="S32" s="9">
        <f t="shared" si="4"/>
        <v>7.3436380406980595</v>
      </c>
      <c r="T32" s="9">
        <f t="shared" si="4"/>
        <v>6.4965975255259778</v>
      </c>
      <c r="U32" s="9">
        <f t="shared" si="4"/>
        <v>7.0762336855048176</v>
      </c>
      <c r="V32" s="9">
        <f t="shared" si="4"/>
        <v>7.4954371368287616</v>
      </c>
      <c r="W32" s="9">
        <f t="shared" si="4"/>
        <v>7.8425621495378754</v>
      </c>
      <c r="X32" s="9">
        <f t="shared" si="4"/>
        <v>7.6407886375852687</v>
      </c>
      <c r="Y32" s="9">
        <f t="shared" si="4"/>
        <v>6.7730719362759668</v>
      </c>
      <c r="Z32" s="9">
        <f t="shared" si="4"/>
        <v>6.0657255831087111</v>
      </c>
      <c r="AA32" s="9">
        <f t="shared" si="4"/>
        <v>6.5489509481507975</v>
      </c>
      <c r="AB32" s="9">
        <f t="shared" si="4"/>
        <v>7.0717492950073568</v>
      </c>
      <c r="AC32" s="9">
        <f t="shared" si="4"/>
        <v>7.0120549678620678</v>
      </c>
      <c r="AD32" s="9">
        <f t="shared" si="4"/>
        <v>8.0167917567278071</v>
      </c>
      <c r="AE32" s="9">
        <f t="shared" si="4"/>
        <v>6.4471577385609216</v>
      </c>
    </row>
    <row r="33" spans="1:31" s="2" customFormat="1" ht="13">
      <c r="A33" s="7">
        <v>5</v>
      </c>
      <c r="B33" s="8" t="s">
        <v>7</v>
      </c>
      <c r="C33" s="9">
        <f t="shared" si="5"/>
        <v>7.3265103766112016</v>
      </c>
      <c r="D33" s="9">
        <f t="shared" si="4"/>
        <v>7.7886774738492957</v>
      </c>
      <c r="E33" s="9">
        <f t="shared" si="4"/>
        <v>8.3740914433332954</v>
      </c>
      <c r="F33" s="9">
        <f t="shared" si="4"/>
        <v>9.3858982419107448</v>
      </c>
      <c r="G33" s="9">
        <f t="shared" si="4"/>
        <v>9.294475199663605</v>
      </c>
      <c r="H33" s="9">
        <f t="shared" si="4"/>
        <v>8.928823890754904</v>
      </c>
      <c r="I33" s="9">
        <f t="shared" si="4"/>
        <v>9.298035747252948</v>
      </c>
      <c r="J33" s="9">
        <f t="shared" si="4"/>
        <v>10.234078445372088</v>
      </c>
      <c r="K33" s="9">
        <f t="shared" si="4"/>
        <v>11.23200110375425</v>
      </c>
      <c r="L33" s="9">
        <f t="shared" si="4"/>
        <v>10.721809417228727</v>
      </c>
      <c r="M33" s="9">
        <f t="shared" si="4"/>
        <v>10.344235554545621</v>
      </c>
      <c r="N33" s="9">
        <f t="shared" si="4"/>
        <v>9.5069093886701435</v>
      </c>
      <c r="O33" s="9">
        <f t="shared" si="4"/>
        <v>9.1072044782689012</v>
      </c>
      <c r="P33" s="9">
        <f t="shared" si="4"/>
        <v>9.8106163788733802</v>
      </c>
      <c r="Q33" s="9">
        <f t="shared" si="4"/>
        <v>8.4692115996656625</v>
      </c>
      <c r="R33" s="9">
        <f t="shared" si="4"/>
        <v>8.9119041317984582</v>
      </c>
      <c r="S33" s="9">
        <f t="shared" si="4"/>
        <v>9.2895235570603436</v>
      </c>
      <c r="T33" s="9">
        <f t="shared" si="4"/>
        <v>9.5905703430737184</v>
      </c>
      <c r="U33" s="9">
        <f t="shared" si="4"/>
        <v>9.7442578142775496</v>
      </c>
      <c r="V33" s="9">
        <f t="shared" si="4"/>
        <v>9.4075302373972001</v>
      </c>
      <c r="W33" s="9">
        <f t="shared" si="4"/>
        <v>9.2058822184626479</v>
      </c>
      <c r="X33" s="9">
        <f t="shared" si="4"/>
        <v>7.8753116851335747</v>
      </c>
      <c r="Y33" s="9">
        <f t="shared" si="4"/>
        <v>7.3350472773562121</v>
      </c>
      <c r="Z33" s="9">
        <f t="shared" si="4"/>
        <v>6.7097691169099773</v>
      </c>
      <c r="AA33" s="9">
        <f t="shared" si="4"/>
        <v>6.4819033659288898</v>
      </c>
      <c r="AB33" s="9">
        <f t="shared" si="4"/>
        <v>5.8644947368860274</v>
      </c>
      <c r="AC33" s="9">
        <f t="shared" si="4"/>
        <v>5.9774001755614679</v>
      </c>
      <c r="AD33" s="9">
        <f t="shared" si="4"/>
        <v>7.1819689223931045</v>
      </c>
      <c r="AE33" s="9">
        <f t="shared" si="4"/>
        <v>8.513632161992863</v>
      </c>
    </row>
    <row r="34" spans="1:31" s="2" customFormat="1" ht="13">
      <c r="A34" s="5"/>
      <c r="B34" s="8" t="s">
        <v>8</v>
      </c>
      <c r="C34" s="9">
        <f t="shared" si="5"/>
        <v>15.673812318091462</v>
      </c>
      <c r="D34" s="9">
        <f t="shared" si="4"/>
        <v>18.687963008612702</v>
      </c>
      <c r="E34" s="9">
        <f t="shared" si="4"/>
        <v>19.205496887236038</v>
      </c>
      <c r="F34" s="9">
        <f t="shared" si="4"/>
        <v>19.474280676872631</v>
      </c>
      <c r="G34" s="9">
        <f t="shared" si="4"/>
        <v>19.186314170042376</v>
      </c>
      <c r="H34" s="9">
        <f t="shared" si="4"/>
        <v>21.295465646209287</v>
      </c>
      <c r="I34" s="9">
        <f t="shared" si="4"/>
        <v>22.077079673402935</v>
      </c>
      <c r="J34" s="9">
        <f t="shared" si="4"/>
        <v>21.299231756290173</v>
      </c>
      <c r="K34" s="9">
        <f t="shared" si="4"/>
        <v>20.361217358643469</v>
      </c>
      <c r="L34" s="9">
        <f t="shared" si="4"/>
        <v>19.133155185096619</v>
      </c>
      <c r="M34" s="9">
        <f t="shared" si="4"/>
        <v>18.896045001253377</v>
      </c>
      <c r="N34" s="9">
        <f t="shared" si="4"/>
        <v>20.000448910166465</v>
      </c>
      <c r="O34" s="9">
        <f t="shared" si="4"/>
        <v>20.180848267152253</v>
      </c>
      <c r="P34" s="9">
        <f t="shared" si="4"/>
        <v>20.655492057446239</v>
      </c>
      <c r="Q34" s="9">
        <f t="shared" si="4"/>
        <v>23.343593117514157</v>
      </c>
      <c r="R34" s="9">
        <f t="shared" si="4"/>
        <v>24.619880310482365</v>
      </c>
      <c r="S34" s="9">
        <f t="shared" si="4"/>
        <v>24.101864015868703</v>
      </c>
      <c r="T34" s="9">
        <f t="shared" si="4"/>
        <v>23.417704959159312</v>
      </c>
      <c r="U34" s="9">
        <f t="shared" si="4"/>
        <v>24.505226339885716</v>
      </c>
      <c r="V34" s="9">
        <f t="shared" si="4"/>
        <v>25.516217306496358</v>
      </c>
      <c r="W34" s="9">
        <f t="shared" si="4"/>
        <v>26.114243878189463</v>
      </c>
      <c r="X34" s="9">
        <f t="shared" si="4"/>
        <v>26.566535077481923</v>
      </c>
      <c r="Y34" s="9">
        <f t="shared" si="4"/>
        <v>27.445989832430108</v>
      </c>
      <c r="Z34" s="9">
        <f t="shared" si="4"/>
        <v>29.356400482733847</v>
      </c>
      <c r="AA34" s="9">
        <f t="shared" si="4"/>
        <v>31.197639533917265</v>
      </c>
      <c r="AB34" s="9">
        <f t="shared" si="4"/>
        <v>30.893923381645088</v>
      </c>
      <c r="AC34" s="9">
        <f t="shared" si="4"/>
        <v>30.813939652944477</v>
      </c>
      <c r="AD34" s="9">
        <f t="shared" si="4"/>
        <v>33.695244497421548</v>
      </c>
      <c r="AE34" s="9">
        <f t="shared" si="4"/>
        <v>24.763804215709417</v>
      </c>
    </row>
    <row r="35" spans="1:31" s="2" customFormat="1" ht="13">
      <c r="A35" s="5"/>
      <c r="B35" s="8" t="s">
        <v>233</v>
      </c>
      <c r="C35" s="9">
        <f t="shared" si="5"/>
        <v>14.550746827470087</v>
      </c>
      <c r="D35" s="9">
        <f t="shared" si="4"/>
        <v>17.520814686200442</v>
      </c>
      <c r="E35" s="9">
        <f t="shared" si="4"/>
        <v>17.875597098402096</v>
      </c>
      <c r="F35" s="9">
        <f t="shared" si="4"/>
        <v>18.159163349661327</v>
      </c>
      <c r="G35" s="9">
        <f t="shared" si="4"/>
        <v>17.948370906067836</v>
      </c>
      <c r="H35" s="9">
        <f t="shared" si="4"/>
        <v>19.959742585746561</v>
      </c>
      <c r="I35" s="9">
        <f t="shared" si="4"/>
        <v>20.449378857041889</v>
      </c>
      <c r="J35" s="9">
        <f t="shared" si="4"/>
        <v>19.497984350564757</v>
      </c>
      <c r="K35" s="9">
        <f t="shared" si="4"/>
        <v>18.572503062707622</v>
      </c>
      <c r="L35" s="9">
        <f t="shared" si="4"/>
        <v>17.692300667568674</v>
      </c>
      <c r="M35" s="9">
        <f t="shared" si="4"/>
        <v>17.214298959726072</v>
      </c>
      <c r="N35" s="9">
        <f t="shared" si="4"/>
        <v>18.404570417697261</v>
      </c>
      <c r="O35" s="9">
        <f t="shared" si="4"/>
        <v>18.908437262344613</v>
      </c>
      <c r="P35" s="9">
        <f t="shared" si="4"/>
        <v>19.422146788672411</v>
      </c>
      <c r="Q35" s="9">
        <f t="shared" si="4"/>
        <v>22.274781300037951</v>
      </c>
      <c r="R35" s="9">
        <f t="shared" si="4"/>
        <v>23.529117922702582</v>
      </c>
      <c r="S35" s="9">
        <f t="shared" si="4"/>
        <v>22.938171256974879</v>
      </c>
      <c r="T35" s="9">
        <f t="shared" si="4"/>
        <v>22.367484862561021</v>
      </c>
      <c r="U35" s="9">
        <f t="shared" si="4"/>
        <v>23.595728182256291</v>
      </c>
      <c r="V35" s="9">
        <f t="shared" si="4"/>
        <v>24.660733131756409</v>
      </c>
      <c r="W35" s="9">
        <f t="shared" si="4"/>
        <v>25.316390400768601</v>
      </c>
      <c r="X35" s="9">
        <f t="shared" si="4"/>
        <v>25.729936681085285</v>
      </c>
      <c r="Y35" s="9">
        <f t="shared" si="4"/>
        <v>26.616415323101521</v>
      </c>
      <c r="Z35" s="9">
        <f t="shared" si="4"/>
        <v>28.523280378831554</v>
      </c>
      <c r="AA35" s="9">
        <f t="shared" si="4"/>
        <v>30.424768435292044</v>
      </c>
      <c r="AB35" s="9">
        <f t="shared" si="4"/>
        <v>30.154051778583419</v>
      </c>
      <c r="AC35" s="9">
        <f t="shared" si="4"/>
        <v>29.904238457874293</v>
      </c>
      <c r="AD35" s="9">
        <f t="shared" si="4"/>
        <v>32.560205783992664</v>
      </c>
      <c r="AE35" s="9">
        <f t="shared" si="4"/>
        <v>23.655584651859819</v>
      </c>
    </row>
    <row r="36" spans="1:31" s="2" customFormat="1" ht="13">
      <c r="A36" s="7"/>
      <c r="B36" s="8" t="s">
        <v>9</v>
      </c>
      <c r="C36" s="9">
        <f t="shared" si="5"/>
        <v>3.011829288855292E-2</v>
      </c>
      <c r="D36" s="9">
        <f t="shared" si="4"/>
        <v>3.358002364584188E-2</v>
      </c>
      <c r="E36" s="9">
        <f t="shared" si="4"/>
        <v>3.8637906192442506E-2</v>
      </c>
      <c r="F36" s="9">
        <f t="shared" si="4"/>
        <v>3.7637001709567977E-2</v>
      </c>
      <c r="G36" s="9">
        <f t="shared" si="4"/>
        <v>5.0642411136023309E-2</v>
      </c>
      <c r="H36" s="9">
        <f t="shared" si="4"/>
        <v>5.9479801793615367E-2</v>
      </c>
      <c r="I36" s="9">
        <f t="shared" si="4"/>
        <v>5.2897046087053826E-2</v>
      </c>
      <c r="J36" s="9">
        <f t="shared" si="4"/>
        <v>6.3134323317628846E-2</v>
      </c>
      <c r="K36" s="9">
        <f t="shared" si="4"/>
        <v>9.6691421778403494E-2</v>
      </c>
      <c r="L36" s="9">
        <f t="shared" si="4"/>
        <v>0.15679999618925933</v>
      </c>
      <c r="M36" s="9">
        <f t="shared" si="4"/>
        <v>0.21122022255247691</v>
      </c>
      <c r="N36" s="9">
        <f t="shared" si="4"/>
        <v>0.23807956615436765</v>
      </c>
      <c r="O36" s="9">
        <f t="shared" si="4"/>
        <v>0.25360595096542105</v>
      </c>
      <c r="P36" s="9">
        <f t="shared" si="4"/>
        <v>0.25833298264978122</v>
      </c>
      <c r="Q36" s="9">
        <f t="shared" si="4"/>
        <v>0.28666427467579669</v>
      </c>
      <c r="R36" s="9">
        <f t="shared" si="4"/>
        <v>0.32156856373226173</v>
      </c>
      <c r="S36" s="9">
        <f t="shared" si="4"/>
        <v>0.34030251478301643</v>
      </c>
      <c r="T36" s="9">
        <f t="shared" si="4"/>
        <v>0.32856303160812023</v>
      </c>
      <c r="U36" s="9">
        <f t="shared" si="4"/>
        <v>0.36022150430875982</v>
      </c>
      <c r="V36" s="9">
        <f t="shared" si="4"/>
        <v>0.33579633173830192</v>
      </c>
      <c r="W36" s="9">
        <f t="shared" si="4"/>
        <v>0.32845282859769703</v>
      </c>
      <c r="X36" s="9">
        <f t="shared" si="4"/>
        <v>0.33522112428621592</v>
      </c>
      <c r="Y36" s="9">
        <f t="shared" si="4"/>
        <v>0.3195871266054125</v>
      </c>
      <c r="Z36" s="9">
        <f t="shared" si="4"/>
        <v>0.32265376637903476</v>
      </c>
      <c r="AA36" s="9">
        <f t="shared" si="4"/>
        <v>0.2759632524521094</v>
      </c>
      <c r="AB36" s="9">
        <f t="shared" si="4"/>
        <v>0.27752023887946586</v>
      </c>
      <c r="AC36" s="9">
        <f t="shared" si="4"/>
        <v>0.37189118057846304</v>
      </c>
      <c r="AD36" s="9">
        <f t="shared" si="4"/>
        <v>0.48100127334805581</v>
      </c>
      <c r="AE36" s="9">
        <f t="shared" si="4"/>
        <v>0.26205123497406557</v>
      </c>
    </row>
    <row r="37" spans="1:31" s="2" customFormat="1" ht="13">
      <c r="A37" s="7"/>
      <c r="B37" s="8" t="s">
        <v>197</v>
      </c>
      <c r="C37" s="9">
        <f t="shared" si="5"/>
        <v>2.1905512098554174E-2</v>
      </c>
      <c r="D37" s="9">
        <f t="shared" si="4"/>
        <v>2.3311660571156929E-2</v>
      </c>
      <c r="E37" s="9">
        <f t="shared" si="4"/>
        <v>2.6352662814157178E-2</v>
      </c>
      <c r="F37" s="9">
        <f t="shared" si="4"/>
        <v>2.5812191356378678E-2</v>
      </c>
      <c r="G37" s="9">
        <f t="shared" si="4"/>
        <v>2.7696668843641341E-2</v>
      </c>
      <c r="H37" s="9">
        <f t="shared" si="4"/>
        <v>2.5095779263225579E-2</v>
      </c>
      <c r="I37" s="9">
        <f t="shared" si="4"/>
        <v>2.4142362575371796E-2</v>
      </c>
      <c r="J37" s="9">
        <f t="shared" si="4"/>
        <v>2.6294439870744243E-2</v>
      </c>
      <c r="K37" s="9">
        <f t="shared" si="4"/>
        <v>3.716504174082598E-2</v>
      </c>
      <c r="L37" s="9">
        <f t="shared" si="4"/>
        <v>6.0465720089577984E-2</v>
      </c>
      <c r="M37" s="9">
        <f t="shared" si="4"/>
        <v>6.8806108409004238E-2</v>
      </c>
      <c r="N37" s="9">
        <f t="shared" si="4"/>
        <v>6.3678300217608938E-2</v>
      </c>
      <c r="O37" s="9">
        <f t="shared" si="4"/>
        <v>6.2052587089399688E-2</v>
      </c>
      <c r="P37" s="9">
        <f t="shared" si="4"/>
        <v>6.2134257533177341E-2</v>
      </c>
      <c r="Q37" s="9">
        <f t="shared" si="4"/>
        <v>7.0822863646336026E-2</v>
      </c>
      <c r="R37" s="9">
        <f t="shared" si="4"/>
        <v>7.6148606673876879E-2</v>
      </c>
      <c r="S37" s="9">
        <f t="shared" si="4"/>
        <v>6.9852479400193873E-2</v>
      </c>
      <c r="T37" s="9">
        <f t="shared" si="4"/>
        <v>5.4398091186282062E-2</v>
      </c>
      <c r="U37" s="9">
        <f t="shared" si="4"/>
        <v>5.6522024825155136E-2</v>
      </c>
      <c r="V37" s="9">
        <f t="shared" si="4"/>
        <v>5.9765487152983243E-2</v>
      </c>
      <c r="W37" s="9">
        <f t="shared" si="4"/>
        <v>5.0061186369236871E-2</v>
      </c>
      <c r="X37" s="9">
        <f t="shared" si="4"/>
        <v>4.9735290011466191E-2</v>
      </c>
      <c r="Y37" s="9">
        <f t="shared" si="4"/>
        <v>5.1466813972487688E-2</v>
      </c>
      <c r="Z37" s="9">
        <f t="shared" si="4"/>
        <v>5.7828371809154108E-2</v>
      </c>
      <c r="AA37" s="9">
        <f t="shared" si="4"/>
        <v>5.7333579813544824E-2</v>
      </c>
      <c r="AB37" s="9">
        <f t="shared" si="4"/>
        <v>6.1246770807510474E-2</v>
      </c>
      <c r="AC37" s="9">
        <f t="shared" si="4"/>
        <v>6.1579752228528226E-2</v>
      </c>
      <c r="AD37" s="9">
        <f t="shared" si="4"/>
        <v>8.0517657442942772E-2</v>
      </c>
      <c r="AE37" s="9">
        <f t="shared" si="4"/>
        <v>5.4202144867887707E-2</v>
      </c>
    </row>
    <row r="38" spans="1:31" s="2" customFormat="1" ht="13">
      <c r="A38" s="7"/>
      <c r="B38" s="8" t="s">
        <v>198</v>
      </c>
      <c r="C38" s="9">
        <f t="shared" si="5"/>
        <v>1.7112161307489138E-4</v>
      </c>
      <c r="D38" s="9">
        <f t="shared" si="4"/>
        <v>1.5201791116112426E-4</v>
      </c>
      <c r="E38" s="9">
        <f t="shared" si="4"/>
        <v>3.1418431411355804E-4</v>
      </c>
      <c r="F38" s="9">
        <f t="shared" si="4"/>
        <v>2.0112231142804218E-4</v>
      </c>
      <c r="G38" s="9">
        <f t="shared" si="4"/>
        <v>3.7347030142413222E-4</v>
      </c>
      <c r="H38" s="9">
        <f t="shared" si="4"/>
        <v>5.0741683553668184E-4</v>
      </c>
      <c r="I38" s="9">
        <f t="shared" si="4"/>
        <v>2.6600149309714575E-3</v>
      </c>
      <c r="J38" s="9">
        <f t="shared" si="4"/>
        <v>7.1103421985508144E-4</v>
      </c>
      <c r="K38" s="9">
        <f t="shared" si="4"/>
        <v>4.2566935029747261E-4</v>
      </c>
      <c r="L38" s="9">
        <f t="shared" si="4"/>
        <v>2.6741448834589925E-4</v>
      </c>
      <c r="M38" s="9">
        <f t="shared" si="4"/>
        <v>3.1510992665791543E-4</v>
      </c>
      <c r="N38" s="9">
        <f t="shared" si="4"/>
        <v>1.6293633178728064E-3</v>
      </c>
      <c r="O38" s="9">
        <f t="shared" si="4"/>
        <v>6.0697316501927018E-3</v>
      </c>
      <c r="P38" s="9">
        <f t="shared" si="4"/>
        <v>6.4235770394216723E-3</v>
      </c>
      <c r="Q38" s="9">
        <f t="shared" si="4"/>
        <v>1.028210635215769E-3</v>
      </c>
      <c r="R38" s="9">
        <f t="shared" si="4"/>
        <v>5.4438612826825626E-4</v>
      </c>
      <c r="S38" s="9">
        <f t="shared" si="4"/>
        <v>6.6033313848388097E-4</v>
      </c>
      <c r="T38" s="9">
        <f t="shared" si="4"/>
        <v>6.9619185730316463E-4</v>
      </c>
      <c r="U38" s="9">
        <f t="shared" si="4"/>
        <v>3.5214508768534759E-3</v>
      </c>
      <c r="V38" s="9">
        <f t="shared" ref="D38:AE45" si="6">V18/V$25*100</f>
        <v>9.0112051206317646E-3</v>
      </c>
      <c r="W38" s="9">
        <f t="shared" si="6"/>
        <v>8.892061096621412E-3</v>
      </c>
      <c r="X38" s="9">
        <f t="shared" si="6"/>
        <v>8.6977812548666295E-3</v>
      </c>
      <c r="Y38" s="9">
        <f t="shared" si="6"/>
        <v>9.4142377081336218E-3</v>
      </c>
      <c r="Z38" s="9">
        <f t="shared" si="6"/>
        <v>1.2451873333603026E-2</v>
      </c>
      <c r="AA38" s="9">
        <f t="shared" si="6"/>
        <v>1.276299107784188E-2</v>
      </c>
      <c r="AB38" s="9">
        <f t="shared" si="6"/>
        <v>1.0657019194985989E-2</v>
      </c>
      <c r="AC38" s="9">
        <f t="shared" si="6"/>
        <v>1.217618838501908E-2</v>
      </c>
      <c r="AD38" s="9">
        <f t="shared" si="6"/>
        <v>1.3133055962153561E-2</v>
      </c>
      <c r="AE38" s="9">
        <f t="shared" si="6"/>
        <v>5.7569319059721496E-3</v>
      </c>
    </row>
    <row r="39" spans="1:31" s="2" customFormat="1" ht="13">
      <c r="A39" s="7"/>
      <c r="B39" s="8" t="s">
        <v>199</v>
      </c>
      <c r="C39" s="9">
        <f t="shared" si="5"/>
        <v>9.0451487107242635E-4</v>
      </c>
      <c r="D39" s="9">
        <f t="shared" si="6"/>
        <v>5.000962991642961E-4</v>
      </c>
      <c r="E39" s="9">
        <f t="shared" si="6"/>
        <v>2.7204157879482331E-4</v>
      </c>
      <c r="F39" s="9">
        <f t="shared" si="6"/>
        <v>2.960277217558468E-4</v>
      </c>
      <c r="G39" s="9">
        <f t="shared" si="6"/>
        <v>5.6096676580263559E-4</v>
      </c>
      <c r="H39" s="9">
        <f t="shared" si="6"/>
        <v>4.2157730543132066E-4</v>
      </c>
      <c r="I39" s="9">
        <f t="shared" si="6"/>
        <v>8.4254082856211727E-4</v>
      </c>
      <c r="J39" s="9">
        <f t="shared" si="6"/>
        <v>3.740575050553553E-4</v>
      </c>
      <c r="K39" s="9">
        <f t="shared" si="6"/>
        <v>1.9700250906714314E-4</v>
      </c>
      <c r="L39" s="9">
        <f t="shared" si="6"/>
        <v>1.5593675642195897E-4</v>
      </c>
      <c r="M39" s="9">
        <f t="shared" si="6"/>
        <v>3.4012217690664152E-5</v>
      </c>
      <c r="N39" s="9">
        <f t="shared" si="6"/>
        <v>2.0219975413049841E-4</v>
      </c>
      <c r="O39" s="9">
        <f t="shared" si="6"/>
        <v>2.6911183102363065E-4</v>
      </c>
      <c r="P39" s="9">
        <f t="shared" si="6"/>
        <v>4.5128226496951351E-4</v>
      </c>
      <c r="Q39" s="9">
        <f t="shared" si="6"/>
        <v>1.2062959490621839E-3</v>
      </c>
      <c r="R39" s="9">
        <f t="shared" si="6"/>
        <v>3.1192890240665334E-3</v>
      </c>
      <c r="S39" s="9">
        <f t="shared" si="6"/>
        <v>1.4252636960003316E-3</v>
      </c>
      <c r="T39" s="9">
        <f t="shared" si="6"/>
        <v>4.4854141536748075E-4</v>
      </c>
      <c r="U39" s="9">
        <f t="shared" si="6"/>
        <v>7.9557542849516684E-4</v>
      </c>
      <c r="V39" s="9">
        <f t="shared" si="6"/>
        <v>4.2730045322222085E-4</v>
      </c>
      <c r="W39" s="9">
        <f t="shared" si="6"/>
        <v>5.4983476337303982E-4</v>
      </c>
      <c r="X39" s="9">
        <f t="shared" si="6"/>
        <v>6.6586734790865154E-4</v>
      </c>
      <c r="Y39" s="9">
        <f t="shared" si="6"/>
        <v>2.5688256196489259E-4</v>
      </c>
      <c r="Z39" s="9">
        <f t="shared" si="6"/>
        <v>3.087068565026428E-4</v>
      </c>
      <c r="AA39" s="9">
        <f t="shared" si="6"/>
        <v>3.269256782503291E-4</v>
      </c>
      <c r="AB39" s="9">
        <f t="shared" si="6"/>
        <v>5.8321299125641121E-4</v>
      </c>
      <c r="AC39" s="9">
        <f t="shared" si="6"/>
        <v>1.2833900675769409E-3</v>
      </c>
      <c r="AD39" s="9">
        <f t="shared" si="6"/>
        <v>3.4839293241085783E-4</v>
      </c>
      <c r="AE39" s="9">
        <f t="shared" si="6"/>
        <v>6.1163721645343737E-4</v>
      </c>
    </row>
    <row r="40" spans="1:31" s="2" customFormat="1" ht="13">
      <c r="A40" s="7"/>
      <c r="B40" s="8" t="s">
        <v>200</v>
      </c>
      <c r="C40" s="9">
        <f t="shared" si="5"/>
        <v>5.0649698897359758E-3</v>
      </c>
      <c r="D40" s="9">
        <f t="shared" si="6"/>
        <v>8.2934128205718605E-3</v>
      </c>
      <c r="E40" s="9">
        <f t="shared" si="6"/>
        <v>1.1085778277629871E-2</v>
      </c>
      <c r="F40" s="9">
        <f t="shared" si="6"/>
        <v>1.0879806387373594E-2</v>
      </c>
      <c r="G40" s="9">
        <f t="shared" si="6"/>
        <v>2.146678707988733E-2</v>
      </c>
      <c r="H40" s="9">
        <f t="shared" si="6"/>
        <v>3.2705364672175628E-2</v>
      </c>
      <c r="I40" s="9">
        <f t="shared" si="6"/>
        <v>2.4863785989776586E-2</v>
      </c>
      <c r="J40" s="9">
        <f t="shared" si="6"/>
        <v>3.3373507294374036E-2</v>
      </c>
      <c r="K40" s="9">
        <f t="shared" si="6"/>
        <v>4.2019829341861714E-2</v>
      </c>
      <c r="L40" s="9">
        <f t="shared" si="6"/>
        <v>6.6607244241848523E-2</v>
      </c>
      <c r="M40" s="9">
        <f t="shared" si="6"/>
        <v>9.7781377016139592E-2</v>
      </c>
      <c r="N40" s="9">
        <f t="shared" si="6"/>
        <v>0.12937028308611301</v>
      </c>
      <c r="O40" s="9">
        <f t="shared" si="6"/>
        <v>0.12945922230614826</v>
      </c>
      <c r="P40" s="9">
        <f t="shared" si="6"/>
        <v>0.11957819052715124</v>
      </c>
      <c r="Q40" s="9">
        <f t="shared" si="6"/>
        <v>0.13245295574282159</v>
      </c>
      <c r="R40" s="9">
        <f t="shared" si="6"/>
        <v>0.1409271531897896</v>
      </c>
      <c r="S40" s="9">
        <f t="shared" si="6"/>
        <v>0.15549543347441278</v>
      </c>
      <c r="T40" s="9">
        <f t="shared" si="6"/>
        <v>0.15828380098388167</v>
      </c>
      <c r="U40" s="9">
        <f t="shared" si="6"/>
        <v>0.16994539247930021</v>
      </c>
      <c r="V40" s="9">
        <f t="shared" si="6"/>
        <v>0.14584733140890796</v>
      </c>
      <c r="W40" s="9">
        <f t="shared" si="6"/>
        <v>0.14785289887306277</v>
      </c>
      <c r="X40" s="9">
        <f t="shared" si="6"/>
        <v>0.13765476737664595</v>
      </c>
      <c r="Y40" s="9">
        <f t="shared" si="6"/>
        <v>0.13180036035491691</v>
      </c>
      <c r="Z40" s="9">
        <f t="shared" si="6"/>
        <v>0.13579055700753995</v>
      </c>
      <c r="AA40" s="9">
        <f t="shared" si="6"/>
        <v>0.1024523398386217</v>
      </c>
      <c r="AB40" s="9">
        <f t="shared" si="6"/>
        <v>0.10864145368452924</v>
      </c>
      <c r="AC40" s="9">
        <f t="shared" si="6"/>
        <v>0.17068065155871151</v>
      </c>
      <c r="AD40" s="9">
        <f t="shared" si="6"/>
        <v>0.22559204747624745</v>
      </c>
      <c r="AE40" s="9">
        <f t="shared" si="6"/>
        <v>0.11665254904259753</v>
      </c>
    </row>
    <row r="41" spans="1:31" s="2" customFormat="1" ht="13">
      <c r="A41" s="7"/>
      <c r="B41" s="8" t="s">
        <v>201</v>
      </c>
      <c r="C41" s="9">
        <f t="shared" si="5"/>
        <v>1.7048851288686584E-5</v>
      </c>
      <c r="D41" s="9">
        <f t="shared" si="6"/>
        <v>0</v>
      </c>
      <c r="E41" s="9">
        <f t="shared" si="6"/>
        <v>1.3682835539408773E-6</v>
      </c>
      <c r="F41" s="9">
        <f t="shared" si="6"/>
        <v>8.1687279522195503E-5</v>
      </c>
      <c r="G41" s="9">
        <f t="shared" si="6"/>
        <v>8.829788902473733E-5</v>
      </c>
      <c r="H41" s="9">
        <f t="shared" si="6"/>
        <v>2.6269820276616151E-5</v>
      </c>
      <c r="I41" s="9">
        <f t="shared" si="6"/>
        <v>4.6104802115712322E-5</v>
      </c>
      <c r="J41" s="9">
        <f t="shared" si="6"/>
        <v>1.5431982559069482E-3</v>
      </c>
      <c r="K41" s="9">
        <f t="shared" si="6"/>
        <v>1.6515188640632023E-2</v>
      </c>
      <c r="L41" s="9">
        <f t="shared" si="6"/>
        <v>2.8155603386747531E-2</v>
      </c>
      <c r="M41" s="9">
        <f t="shared" si="6"/>
        <v>4.370154773213776E-2</v>
      </c>
      <c r="N41" s="9">
        <f t="shared" si="6"/>
        <v>4.2564795411236561E-2</v>
      </c>
      <c r="O41" s="9">
        <f t="shared" si="6"/>
        <v>5.5503253288091151E-2</v>
      </c>
      <c r="P41" s="9">
        <f t="shared" si="6"/>
        <v>6.917162428810307E-2</v>
      </c>
      <c r="Q41" s="9">
        <f t="shared" si="6"/>
        <v>8.0374109191065218E-2</v>
      </c>
      <c r="R41" s="9">
        <f t="shared" si="6"/>
        <v>9.9730660142890615E-2</v>
      </c>
      <c r="S41" s="9">
        <f t="shared" si="6"/>
        <v>0.11220897641902297</v>
      </c>
      <c r="T41" s="9">
        <f t="shared" si="6"/>
        <v>0.11384495526928136</v>
      </c>
      <c r="U41" s="9">
        <f t="shared" si="6"/>
        <v>0.12825214951580685</v>
      </c>
      <c r="V41" s="9">
        <f t="shared" si="6"/>
        <v>0.12024097979703775</v>
      </c>
      <c r="W41" s="9">
        <f t="shared" si="6"/>
        <v>0.11973756389804774</v>
      </c>
      <c r="X41" s="9">
        <f t="shared" si="6"/>
        <v>0.13748986120296816</v>
      </c>
      <c r="Y41" s="9">
        <f t="shared" si="6"/>
        <v>0.12297517667195003</v>
      </c>
      <c r="Z41" s="9">
        <f t="shared" si="6"/>
        <v>0.11509616297422577</v>
      </c>
      <c r="AA41" s="9">
        <f t="shared" si="6"/>
        <v>0.10192950068364207</v>
      </c>
      <c r="AB41" s="9">
        <f t="shared" si="6"/>
        <v>9.5030392122647911E-2</v>
      </c>
      <c r="AC41" s="9">
        <f t="shared" si="6"/>
        <v>0.12560214029562075</v>
      </c>
      <c r="AD41" s="9">
        <f t="shared" si="6"/>
        <v>0.16084394927186696</v>
      </c>
      <c r="AE41" s="9">
        <f t="shared" si="6"/>
        <v>8.3834571076119802E-2</v>
      </c>
    </row>
    <row r="42" spans="1:31" s="2" customFormat="1" ht="13">
      <c r="A42" s="7"/>
      <c r="B42" s="8" t="s">
        <v>207</v>
      </c>
      <c r="C42" s="9">
        <f t="shared" si="5"/>
        <v>2.0551255648267636E-3</v>
      </c>
      <c r="D42" s="9">
        <f t="shared" si="6"/>
        <v>1.322836043787667E-3</v>
      </c>
      <c r="E42" s="9">
        <f t="shared" si="6"/>
        <v>6.118709241931307E-4</v>
      </c>
      <c r="F42" s="9">
        <f t="shared" si="6"/>
        <v>3.6616665310961795E-4</v>
      </c>
      <c r="G42" s="9">
        <f t="shared" si="6"/>
        <v>4.5622025624312879E-4</v>
      </c>
      <c r="H42" s="9">
        <f t="shared" si="6"/>
        <v>7.2339389696954141E-4</v>
      </c>
      <c r="I42" s="9">
        <f t="shared" si="6"/>
        <v>3.4223696025615903E-4</v>
      </c>
      <c r="J42" s="9">
        <f t="shared" si="6"/>
        <v>8.3808617169316461E-4</v>
      </c>
      <c r="K42" s="9">
        <f t="shared" si="6"/>
        <v>3.686901957191584E-4</v>
      </c>
      <c r="L42" s="9">
        <f t="shared" si="6"/>
        <v>1.1480772263174062E-3</v>
      </c>
      <c r="M42" s="9">
        <f t="shared" si="6"/>
        <v>5.8206725084671007E-4</v>
      </c>
      <c r="N42" s="9">
        <f t="shared" si="6"/>
        <v>6.3462436740581039E-4</v>
      </c>
      <c r="O42" s="9">
        <f t="shared" si="6"/>
        <v>2.5204480056560452E-4</v>
      </c>
      <c r="P42" s="9">
        <f t="shared" si="6"/>
        <v>5.7405099695840341E-4</v>
      </c>
      <c r="Q42" s="9">
        <f t="shared" si="6"/>
        <v>7.7983951129595224E-4</v>
      </c>
      <c r="R42" s="9">
        <f t="shared" si="6"/>
        <v>1.0984685733698559E-3</v>
      </c>
      <c r="S42" s="9">
        <f t="shared" si="6"/>
        <v>6.6002865490256382E-4</v>
      </c>
      <c r="T42" s="9">
        <f t="shared" si="6"/>
        <v>8.9145089600450899E-4</v>
      </c>
      <c r="U42" s="9">
        <f t="shared" si="6"/>
        <v>1.1849111831489802E-3</v>
      </c>
      <c r="V42" s="9">
        <f t="shared" si="6"/>
        <v>5.0402780551894787E-4</v>
      </c>
      <c r="W42" s="9">
        <f t="shared" si="6"/>
        <v>1.3592835973551482E-3</v>
      </c>
      <c r="X42" s="9">
        <f t="shared" si="6"/>
        <v>9.775570923603817E-4</v>
      </c>
      <c r="Y42" s="9">
        <f t="shared" si="6"/>
        <v>3.6736553359593316E-3</v>
      </c>
      <c r="Z42" s="9">
        <f t="shared" si="6"/>
        <v>1.1780943980093314E-3</v>
      </c>
      <c r="AA42" s="9">
        <f t="shared" si="6"/>
        <v>1.1579153602085861E-3</v>
      </c>
      <c r="AB42" s="9">
        <f t="shared" si="6"/>
        <v>1.36139007853583E-3</v>
      </c>
      <c r="AC42" s="9">
        <f t="shared" si="6"/>
        <v>5.6905804300655405E-4</v>
      </c>
      <c r="AD42" s="9">
        <f t="shared" si="6"/>
        <v>5.6617026243413774E-4</v>
      </c>
      <c r="AE42" s="9">
        <f t="shared" si="6"/>
        <v>9.9340086503497938E-4</v>
      </c>
    </row>
    <row r="43" spans="1:31" s="2" customFormat="1" ht="13">
      <c r="A43" s="7"/>
      <c r="B43" s="8" t="s">
        <v>10</v>
      </c>
      <c r="C43" s="9">
        <f t="shared" si="5"/>
        <v>88.892908103822663</v>
      </c>
      <c r="D43" s="9">
        <f t="shared" si="6"/>
        <v>89.003091926294516</v>
      </c>
      <c r="E43" s="9">
        <f t="shared" si="6"/>
        <v>88.864962487220225</v>
      </c>
      <c r="F43" s="9">
        <f t="shared" si="6"/>
        <v>88.818616480814143</v>
      </c>
      <c r="G43" s="9">
        <f t="shared" si="6"/>
        <v>89.449920211237213</v>
      </c>
      <c r="H43" s="9">
        <f t="shared" si="6"/>
        <v>89.330025345342193</v>
      </c>
      <c r="I43" s="9">
        <f t="shared" si="6"/>
        <v>88.704711637256167</v>
      </c>
      <c r="J43" s="9">
        <f t="shared" si="6"/>
        <v>88.677763995771912</v>
      </c>
      <c r="K43" s="9">
        <f t="shared" si="6"/>
        <v>87.554315738185565</v>
      </c>
      <c r="L43" s="9">
        <f t="shared" si="6"/>
        <v>87.742302137714475</v>
      </c>
      <c r="M43" s="9">
        <f t="shared" si="6"/>
        <v>87.670584824002589</v>
      </c>
      <c r="N43" s="9">
        <f t="shared" si="6"/>
        <v>87.768717497058702</v>
      </c>
      <c r="O43" s="9">
        <f t="shared" si="6"/>
        <v>87.30022168771157</v>
      </c>
      <c r="P43" s="9">
        <f t="shared" si="6"/>
        <v>86.91726638475366</v>
      </c>
      <c r="Q43" s="9">
        <f t="shared" si="6"/>
        <v>87.647152218370394</v>
      </c>
      <c r="R43" s="9">
        <f t="shared" si="6"/>
        <v>87.841756814661238</v>
      </c>
      <c r="S43" s="9">
        <f t="shared" si="6"/>
        <v>86.510160488488381</v>
      </c>
      <c r="T43" s="9">
        <f t="shared" si="6"/>
        <v>88.446876129333987</v>
      </c>
      <c r="U43" s="9">
        <f t="shared" si="6"/>
        <v>88.466364434480454</v>
      </c>
      <c r="V43" s="9">
        <f t="shared" si="6"/>
        <v>87.785069128382816</v>
      </c>
      <c r="W43" s="9">
        <f t="shared" si="6"/>
        <v>86.167352755951327</v>
      </c>
      <c r="X43" s="9">
        <f t="shared" si="6"/>
        <v>85.834989846601957</v>
      </c>
      <c r="Y43" s="9">
        <f t="shared" si="6"/>
        <v>85.48154277428543</v>
      </c>
      <c r="Z43" s="9">
        <f t="shared" si="6"/>
        <v>85.004487708191306</v>
      </c>
      <c r="AA43" s="9">
        <f t="shared" si="6"/>
        <v>83.655763410704978</v>
      </c>
      <c r="AB43" s="9">
        <f t="shared" si="6"/>
        <v>83.313774607259163</v>
      </c>
      <c r="AC43" s="9">
        <f t="shared" si="6"/>
        <v>82.930470923004052</v>
      </c>
      <c r="AD43" s="9">
        <f t="shared" si="6"/>
        <v>82.133193544139942</v>
      </c>
      <c r="AE43" s="9">
        <f t="shared" si="6"/>
        <v>86.563218483789512</v>
      </c>
    </row>
    <row r="44" spans="1:31" s="2" customFormat="1" ht="13">
      <c r="A44" s="7"/>
      <c r="B44" s="8" t="s">
        <v>11</v>
      </c>
      <c r="C44" s="9">
        <f t="shared" si="5"/>
        <v>11.107091896177332</v>
      </c>
      <c r="D44" s="9">
        <f t="shared" si="6"/>
        <v>10.996908073705486</v>
      </c>
      <c r="E44" s="9">
        <f t="shared" si="6"/>
        <v>11.135037512779784</v>
      </c>
      <c r="F44" s="9">
        <f t="shared" si="6"/>
        <v>11.181383519185847</v>
      </c>
      <c r="G44" s="9">
        <f t="shared" si="6"/>
        <v>10.55007978876279</v>
      </c>
      <c r="H44" s="9">
        <f t="shared" si="6"/>
        <v>10.669974654657812</v>
      </c>
      <c r="I44" s="9">
        <f t="shared" si="6"/>
        <v>11.295288362743827</v>
      </c>
      <c r="J44" s="9">
        <f t="shared" si="6"/>
        <v>11.322236004228088</v>
      </c>
      <c r="K44" s="9">
        <f t="shared" si="6"/>
        <v>12.44568426181444</v>
      </c>
      <c r="L44" s="9">
        <f t="shared" si="6"/>
        <v>12.257697862285521</v>
      </c>
      <c r="M44" s="9">
        <f t="shared" si="6"/>
        <v>12.32941517599741</v>
      </c>
      <c r="N44" s="9">
        <f t="shared" si="6"/>
        <v>12.231282502941298</v>
      </c>
      <c r="O44" s="9">
        <f t="shared" si="6"/>
        <v>12.699778312288428</v>
      </c>
      <c r="P44" s="9">
        <f t="shared" si="6"/>
        <v>13.082733615246347</v>
      </c>
      <c r="Q44" s="9">
        <f t="shared" si="6"/>
        <v>12.352847781629608</v>
      </c>
      <c r="R44" s="9">
        <f t="shared" si="6"/>
        <v>12.158243185338771</v>
      </c>
      <c r="S44" s="9">
        <f t="shared" si="6"/>
        <v>13.489839511511617</v>
      </c>
      <c r="T44" s="9">
        <f t="shared" si="6"/>
        <v>11.55312387066602</v>
      </c>
      <c r="U44" s="9">
        <f t="shared" si="6"/>
        <v>11.533635565519553</v>
      </c>
      <c r="V44" s="9">
        <f t="shared" si="6"/>
        <v>12.214930871617179</v>
      </c>
      <c r="W44" s="9">
        <f t="shared" si="6"/>
        <v>13.83264724404868</v>
      </c>
      <c r="X44" s="9">
        <f t="shared" si="6"/>
        <v>14.16501015339805</v>
      </c>
      <c r="Y44" s="9">
        <f t="shared" si="6"/>
        <v>14.51845722571457</v>
      </c>
      <c r="Z44" s="9">
        <f t="shared" si="6"/>
        <v>14.995512291808682</v>
      </c>
      <c r="AA44" s="9">
        <f t="shared" si="6"/>
        <v>16.344236589295022</v>
      </c>
      <c r="AB44" s="9">
        <f t="shared" si="6"/>
        <v>16.686225392740837</v>
      </c>
      <c r="AC44" s="9">
        <f t="shared" si="6"/>
        <v>17.069529076995952</v>
      </c>
      <c r="AD44" s="9">
        <f t="shared" si="6"/>
        <v>17.866806455860051</v>
      </c>
      <c r="AE44" s="9">
        <f t="shared" si="6"/>
        <v>13.436781516210489</v>
      </c>
    </row>
    <row r="45" spans="1:31" s="2" customFormat="1" ht="13">
      <c r="A45" s="7"/>
      <c r="B45" s="8" t="s">
        <v>12</v>
      </c>
      <c r="C45" s="9">
        <f t="shared" si="5"/>
        <v>100</v>
      </c>
      <c r="D45" s="9">
        <f t="shared" si="6"/>
        <v>100</v>
      </c>
      <c r="E45" s="9">
        <f t="shared" si="6"/>
        <v>100</v>
      </c>
      <c r="F45" s="9">
        <f t="shared" si="6"/>
        <v>100</v>
      </c>
      <c r="G45" s="9">
        <f t="shared" si="6"/>
        <v>100</v>
      </c>
      <c r="H45" s="9">
        <f t="shared" si="6"/>
        <v>100</v>
      </c>
      <c r="I45" s="9">
        <f t="shared" si="6"/>
        <v>100</v>
      </c>
      <c r="J45" s="9">
        <f t="shared" si="6"/>
        <v>100</v>
      </c>
      <c r="K45" s="9">
        <f t="shared" si="6"/>
        <v>100</v>
      </c>
      <c r="L45" s="9">
        <f t="shared" si="6"/>
        <v>100</v>
      </c>
      <c r="M45" s="9">
        <f t="shared" si="6"/>
        <v>100</v>
      </c>
      <c r="N45" s="9">
        <f t="shared" si="6"/>
        <v>100</v>
      </c>
      <c r="O45" s="9">
        <f t="shared" si="6"/>
        <v>100</v>
      </c>
      <c r="P45" s="9">
        <f t="shared" si="6"/>
        <v>100</v>
      </c>
      <c r="Q45" s="9">
        <f t="shared" si="6"/>
        <v>100</v>
      </c>
      <c r="R45" s="9">
        <f t="shared" si="6"/>
        <v>100</v>
      </c>
      <c r="S45" s="9">
        <f t="shared" si="6"/>
        <v>100</v>
      </c>
      <c r="T45" s="9">
        <f t="shared" si="6"/>
        <v>100</v>
      </c>
      <c r="U45" s="9">
        <f t="shared" si="6"/>
        <v>100</v>
      </c>
      <c r="V45" s="9">
        <f t="shared" si="6"/>
        <v>100</v>
      </c>
      <c r="W45" s="9">
        <f t="shared" si="6"/>
        <v>100</v>
      </c>
      <c r="X45" s="9">
        <f t="shared" si="6"/>
        <v>100</v>
      </c>
      <c r="Y45" s="9">
        <f t="shared" si="6"/>
        <v>100</v>
      </c>
      <c r="Z45" s="9">
        <f t="shared" si="6"/>
        <v>100</v>
      </c>
      <c r="AA45" s="9">
        <f t="shared" si="6"/>
        <v>100</v>
      </c>
      <c r="AB45" s="9">
        <f t="shared" si="6"/>
        <v>100</v>
      </c>
      <c r="AC45" s="9">
        <f t="shared" si="6"/>
        <v>100</v>
      </c>
      <c r="AD45" s="9">
        <f t="shared" si="6"/>
        <v>100</v>
      </c>
      <c r="AE45" s="9">
        <f t="shared" si="6"/>
        <v>100</v>
      </c>
    </row>
    <row r="46" spans="1:31" s="2" customFormat="1" ht="13">
      <c r="A46" s="5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31" s="2" customFormat="1" ht="13">
      <c r="A47" s="5"/>
      <c r="B47" s="98" t="s">
        <v>22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</row>
    <row r="48" spans="1:31" s="2" customFormat="1" ht="13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31" s="2" customFormat="1" ht="13">
      <c r="A49" s="7">
        <v>1</v>
      </c>
      <c r="B49" s="8" t="s">
        <v>3</v>
      </c>
      <c r="C49" s="89" t="s">
        <v>23</v>
      </c>
      <c r="D49" s="84">
        <f>IFERROR((D9/C9*100-100),"--")</f>
        <v>3.6419166991775285</v>
      </c>
      <c r="E49" s="84">
        <f t="shared" ref="E49:AD59" si="7">IFERROR((E9/D9*100-100),"--")</f>
        <v>7.5401112274681452</v>
      </c>
      <c r="F49" s="84">
        <f t="shared" si="7"/>
        <v>4.9532554721772044</v>
      </c>
      <c r="G49" s="84">
        <f t="shared" si="7"/>
        <v>23.895103415655399</v>
      </c>
      <c r="H49" s="84">
        <f t="shared" si="7"/>
        <v>0.89842138101117541</v>
      </c>
      <c r="I49" s="84">
        <f t="shared" si="7"/>
        <v>-10.520129459271971</v>
      </c>
      <c r="J49" s="84">
        <f t="shared" si="7"/>
        <v>2.8891676180123227</v>
      </c>
      <c r="K49" s="84">
        <f t="shared" si="7"/>
        <v>1.2399936295798568</v>
      </c>
      <c r="L49" s="84">
        <f t="shared" si="7"/>
        <v>11.930849135155427</v>
      </c>
      <c r="M49" s="84">
        <f t="shared" si="7"/>
        <v>5.50199117905224</v>
      </c>
      <c r="N49" s="84">
        <f t="shared" si="7"/>
        <v>-0.62938929749989825</v>
      </c>
      <c r="O49" s="84">
        <f t="shared" si="7"/>
        <v>-1.5941331462591108</v>
      </c>
      <c r="P49" s="84">
        <f t="shared" si="7"/>
        <v>-19.77301227843553</v>
      </c>
      <c r="Q49" s="84">
        <f t="shared" si="7"/>
        <v>-32.194482781656774</v>
      </c>
      <c r="R49" s="84">
        <f t="shared" si="7"/>
        <v>42.122519581256086</v>
      </c>
      <c r="S49" s="84">
        <f t="shared" si="7"/>
        <v>7.1105148643903817</v>
      </c>
      <c r="T49" s="84">
        <f t="shared" si="7"/>
        <v>13.642819314723027</v>
      </c>
      <c r="U49" s="84">
        <f t="shared" si="7"/>
        <v>-3.8790170499306811</v>
      </c>
      <c r="V49" s="84">
        <f t="shared" si="7"/>
        <v>1.8199149486439552</v>
      </c>
      <c r="W49" s="84">
        <f t="shared" si="7"/>
        <v>-1.7117214479002882</v>
      </c>
      <c r="X49" s="84">
        <f t="shared" si="7"/>
        <v>3.2640695755319342</v>
      </c>
      <c r="Y49" s="84">
        <f t="shared" si="7"/>
        <v>-4.6339967144419489</v>
      </c>
      <c r="Z49" s="84">
        <f t="shared" si="7"/>
        <v>-4.540547000860812</v>
      </c>
      <c r="AA49" s="84">
        <f t="shared" si="7"/>
        <v>-1.8137019165041579</v>
      </c>
      <c r="AB49" s="84">
        <f t="shared" si="7"/>
        <v>-24.396158374409765</v>
      </c>
      <c r="AC49" s="84">
        <f t="shared" si="7"/>
        <v>-3.966931598183109</v>
      </c>
      <c r="AD49" s="84">
        <f t="shared" si="7"/>
        <v>10.890054633502501</v>
      </c>
      <c r="AE49" s="85">
        <f>IFERROR(POWER(AD9/C9,1/28)*100-100,"--")</f>
        <v>0.20433230426981197</v>
      </c>
    </row>
    <row r="50" spans="1:31" s="2" customFormat="1" ht="13">
      <c r="A50" s="7">
        <v>2</v>
      </c>
      <c r="B50" s="8" t="s">
        <v>6</v>
      </c>
      <c r="C50" s="89" t="s">
        <v>23</v>
      </c>
      <c r="D50" s="84">
        <f t="shared" ref="D50:S65" si="8">IFERROR((D10/C10*100-100),"--")</f>
        <v>-23.137441230069172</v>
      </c>
      <c r="E50" s="84">
        <f t="shared" si="8"/>
        <v>15.06489023642095</v>
      </c>
      <c r="F50" s="84">
        <f t="shared" si="8"/>
        <v>17.740322345366422</v>
      </c>
      <c r="G50" s="84">
        <f t="shared" si="8"/>
        <v>26.14367266659319</v>
      </c>
      <c r="H50" s="84">
        <f t="shared" si="8"/>
        <v>38.716675288797489</v>
      </c>
      <c r="I50" s="84">
        <f t="shared" si="8"/>
        <v>18.804585224282633</v>
      </c>
      <c r="J50" s="84">
        <f t="shared" si="8"/>
        <v>49.162881828079719</v>
      </c>
      <c r="K50" s="84">
        <f t="shared" si="8"/>
        <v>32.145778121005151</v>
      </c>
      <c r="L50" s="84">
        <f t="shared" si="8"/>
        <v>61.197253993629687</v>
      </c>
      <c r="M50" s="84">
        <f t="shared" si="8"/>
        <v>49.61017162125404</v>
      </c>
      <c r="N50" s="84">
        <f t="shared" si="8"/>
        <v>25.987339124949727</v>
      </c>
      <c r="O50" s="84">
        <f t="shared" si="8"/>
        <v>19.800909796272009</v>
      </c>
      <c r="P50" s="84">
        <f t="shared" si="8"/>
        <v>-1.8569329495667688</v>
      </c>
      <c r="Q50" s="84">
        <f t="shared" si="8"/>
        <v>-2.2265994338011552</v>
      </c>
      <c r="R50" s="84">
        <f t="shared" si="8"/>
        <v>26.098299900201468</v>
      </c>
      <c r="S50" s="84">
        <f t="shared" si="8"/>
        <v>28.160986129363522</v>
      </c>
      <c r="T50" s="84">
        <f t="shared" si="7"/>
        <v>33.058140777794591</v>
      </c>
      <c r="U50" s="84">
        <f t="shared" si="7"/>
        <v>11.732704838431076</v>
      </c>
      <c r="V50" s="84">
        <f t="shared" si="7"/>
        <v>12.398016066617814</v>
      </c>
      <c r="W50" s="84">
        <f t="shared" si="7"/>
        <v>-1.7369704382836062</v>
      </c>
      <c r="X50" s="84">
        <f t="shared" si="7"/>
        <v>-5.4719753445502732</v>
      </c>
      <c r="Y50" s="84">
        <f t="shared" si="7"/>
        <v>14.507129993671413</v>
      </c>
      <c r="Z50" s="84">
        <f t="shared" si="7"/>
        <v>2.8218569352776512</v>
      </c>
      <c r="AA50" s="84">
        <f t="shared" si="7"/>
        <v>-13.932290000871703</v>
      </c>
      <c r="AB50" s="84">
        <f t="shared" si="7"/>
        <v>-5.8740075056503684</v>
      </c>
      <c r="AC50" s="84">
        <f t="shared" si="7"/>
        <v>28.825120101909306</v>
      </c>
      <c r="AD50" s="84">
        <f t="shared" si="7"/>
        <v>-52.322498029002794</v>
      </c>
      <c r="AE50" s="85">
        <f t="shared" ref="AE50:AE65" si="9">IFERROR(POWER(AD10/C10,1/28)*100-100,"--")</f>
        <v>11.654077590711779</v>
      </c>
    </row>
    <row r="51" spans="1:31" s="2" customFormat="1" ht="13">
      <c r="A51" s="5">
        <v>3</v>
      </c>
      <c r="B51" s="8" t="s">
        <v>4</v>
      </c>
      <c r="C51" s="89" t="s">
        <v>23</v>
      </c>
      <c r="D51" s="84">
        <f t="shared" si="8"/>
        <v>-9.3132819114755847</v>
      </c>
      <c r="E51" s="84">
        <f t="shared" si="7"/>
        <v>3.6890278718123142</v>
      </c>
      <c r="F51" s="84">
        <f t="shared" si="7"/>
        <v>3.3568826223611836</v>
      </c>
      <c r="G51" s="84">
        <f t="shared" si="7"/>
        <v>14.852006312152866</v>
      </c>
      <c r="H51" s="84">
        <f t="shared" si="7"/>
        <v>11.061821052641037</v>
      </c>
      <c r="I51" s="84">
        <f t="shared" si="7"/>
        <v>-6.5760882208047349</v>
      </c>
      <c r="J51" s="84">
        <f t="shared" si="7"/>
        <v>8.9457289296008327</v>
      </c>
      <c r="K51" s="84">
        <f t="shared" si="7"/>
        <v>-5.4154700429577503</v>
      </c>
      <c r="L51" s="84">
        <f t="shared" si="7"/>
        <v>5.4039086831416228</v>
      </c>
      <c r="M51" s="84">
        <f t="shared" si="7"/>
        <v>7.578118550902559</v>
      </c>
      <c r="N51" s="84">
        <f t="shared" si="7"/>
        <v>13.312641388335436</v>
      </c>
      <c r="O51" s="84">
        <f t="shared" si="7"/>
        <v>-1.1350955606961151</v>
      </c>
      <c r="P51" s="84">
        <f t="shared" si="7"/>
        <v>-6.2622145978825046</v>
      </c>
      <c r="Q51" s="84">
        <f t="shared" si="7"/>
        <v>-38.067505701033589</v>
      </c>
      <c r="R51" s="84">
        <f t="shared" si="7"/>
        <v>34.797353353660071</v>
      </c>
      <c r="S51" s="84">
        <f t="shared" si="7"/>
        <v>-0.218111218106813</v>
      </c>
      <c r="T51" s="84">
        <f t="shared" si="7"/>
        <v>24.340275575383345</v>
      </c>
      <c r="U51" s="84">
        <f t="shared" si="7"/>
        <v>-3.4604004467822875</v>
      </c>
      <c r="V51" s="84">
        <f t="shared" si="7"/>
        <v>-6.8827487722789016</v>
      </c>
      <c r="W51" s="84">
        <f t="shared" si="7"/>
        <v>1.0970887212986042</v>
      </c>
      <c r="X51" s="84">
        <f t="shared" si="7"/>
        <v>6.6801760045089651</v>
      </c>
      <c r="Y51" s="84">
        <f t="shared" si="7"/>
        <v>-2.9770781662850681</v>
      </c>
      <c r="Z51" s="84">
        <f t="shared" si="7"/>
        <v>1.9801004538510654</v>
      </c>
      <c r="AA51" s="84">
        <f t="shared" si="7"/>
        <v>-6.7023259956619796</v>
      </c>
      <c r="AB51" s="84">
        <f t="shared" si="7"/>
        <v>-19.240372714029832</v>
      </c>
      <c r="AC51" s="84">
        <f t="shared" si="7"/>
        <v>7.6143696225688728</v>
      </c>
      <c r="AD51" s="84">
        <f t="shared" si="7"/>
        <v>2.9640991738924924</v>
      </c>
      <c r="AE51" s="85">
        <f t="shared" si="9"/>
        <v>0.58934950693780763</v>
      </c>
    </row>
    <row r="52" spans="1:31" s="2" customFormat="1" ht="13">
      <c r="A52" s="7">
        <v>4</v>
      </c>
      <c r="B52" s="8" t="s">
        <v>5</v>
      </c>
      <c r="C52" s="89" t="s">
        <v>23</v>
      </c>
      <c r="D52" s="84">
        <f t="shared" si="8"/>
        <v>-0.71836982070806243</v>
      </c>
      <c r="E52" s="84">
        <f t="shared" si="7"/>
        <v>8.819143324620498</v>
      </c>
      <c r="F52" s="84">
        <f t="shared" si="7"/>
        <v>10.977122939085945</v>
      </c>
      <c r="G52" s="84">
        <f t="shared" si="7"/>
        <v>67.68310014440334</v>
      </c>
      <c r="H52" s="84">
        <f t="shared" si="7"/>
        <v>61.863004429254289</v>
      </c>
      <c r="I52" s="84">
        <f t="shared" si="7"/>
        <v>32.504564807485281</v>
      </c>
      <c r="J52" s="84">
        <f t="shared" si="7"/>
        <v>5.8776633221744703</v>
      </c>
      <c r="K52" s="84">
        <f t="shared" si="7"/>
        <v>20.570195921947288</v>
      </c>
      <c r="L52" s="84">
        <f t="shared" si="7"/>
        <v>31.931928374532589</v>
      </c>
      <c r="M52" s="84">
        <f t="shared" si="7"/>
        <v>-11.997172497213029</v>
      </c>
      <c r="N52" s="84">
        <f t="shared" si="7"/>
        <v>1.6074719819068264</v>
      </c>
      <c r="O52" s="84">
        <f t="shared" si="7"/>
        <v>5.3345539122843064</v>
      </c>
      <c r="P52" s="84">
        <f t="shared" si="7"/>
        <v>6.0723106258691644</v>
      </c>
      <c r="Q52" s="84">
        <f t="shared" si="7"/>
        <v>-15.54884259137107</v>
      </c>
      <c r="R52" s="84">
        <f t="shared" si="7"/>
        <v>15.559437693528437</v>
      </c>
      <c r="S52" s="84">
        <f t="shared" si="7"/>
        <v>19.496673303987961</v>
      </c>
      <c r="T52" s="84">
        <f t="shared" si="7"/>
        <v>1.386273315396096</v>
      </c>
      <c r="U52" s="84">
        <f t="shared" si="7"/>
        <v>14.203274747517966</v>
      </c>
      <c r="V52" s="84">
        <f t="shared" si="7"/>
        <v>12.957495930071047</v>
      </c>
      <c r="W52" s="84">
        <f t="shared" si="7"/>
        <v>9.3624694809410869</v>
      </c>
      <c r="X52" s="84">
        <f t="shared" si="7"/>
        <v>-3.2044374820947468</v>
      </c>
      <c r="Y52" s="84">
        <f t="shared" si="7"/>
        <v>-9.5957982304695832</v>
      </c>
      <c r="Z52" s="84">
        <f t="shared" si="7"/>
        <v>-8.0889203965479766</v>
      </c>
      <c r="AA52" s="84">
        <f t="shared" si="7"/>
        <v>8.0059480876103208</v>
      </c>
      <c r="AB52" s="84">
        <f t="shared" si="7"/>
        <v>-9.4989285709550018</v>
      </c>
      <c r="AC52" s="84">
        <f t="shared" si="7"/>
        <v>12.905276919652266</v>
      </c>
      <c r="AD52" s="84">
        <f t="shared" si="7"/>
        <v>6.4527071455696898</v>
      </c>
      <c r="AE52" s="85">
        <f t="shared" si="9"/>
        <v>9.0924994734101148</v>
      </c>
    </row>
    <row r="53" spans="1:31" s="2" customFormat="1" ht="13">
      <c r="A53" s="7">
        <v>5</v>
      </c>
      <c r="B53" s="8" t="s">
        <v>7</v>
      </c>
      <c r="C53" s="89" t="s">
        <v>23</v>
      </c>
      <c r="D53" s="84">
        <f t="shared" si="8"/>
        <v>8.8501708225603721</v>
      </c>
      <c r="E53" s="84">
        <f t="shared" si="7"/>
        <v>16.357199491284689</v>
      </c>
      <c r="F53" s="84">
        <f t="shared" si="7"/>
        <v>19.950483008189352</v>
      </c>
      <c r="G53" s="84">
        <f t="shared" si="7"/>
        <v>18.59708696074442</v>
      </c>
      <c r="H53" s="84">
        <f t="shared" si="7"/>
        <v>7.4294056279979941</v>
      </c>
      <c r="I53" s="84">
        <f t="shared" si="7"/>
        <v>1.7784212201954261</v>
      </c>
      <c r="J53" s="84">
        <f t="shared" si="7"/>
        <v>18.084027500295889</v>
      </c>
      <c r="K53" s="84">
        <f t="shared" si="7"/>
        <v>14.131899341864695</v>
      </c>
      <c r="L53" s="84">
        <f t="shared" si="7"/>
        <v>5.7502741135723596</v>
      </c>
      <c r="M53" s="84">
        <f t="shared" si="7"/>
        <v>2.5374189458686942</v>
      </c>
      <c r="N53" s="84">
        <f t="shared" si="7"/>
        <v>-1.1920001135264755</v>
      </c>
      <c r="O53" s="84">
        <f t="shared" si="7"/>
        <v>-1.854100673973079</v>
      </c>
      <c r="P53" s="84">
        <f t="shared" si="7"/>
        <v>2.5221451589004573E-2</v>
      </c>
      <c r="Q53" s="84">
        <f t="shared" si="7"/>
        <v>-36.572146667246756</v>
      </c>
      <c r="R53" s="84">
        <f t="shared" si="7"/>
        <v>43.32002422968506</v>
      </c>
      <c r="S53" s="84">
        <f t="shared" si="7"/>
        <v>18.082172457356194</v>
      </c>
      <c r="T53" s="84">
        <f t="shared" si="7"/>
        <v>18.319262784573652</v>
      </c>
      <c r="U53" s="84">
        <f t="shared" si="7"/>
        <v>6.528713946838451</v>
      </c>
      <c r="V53" s="84">
        <f t="shared" si="7"/>
        <v>2.9549219233273618</v>
      </c>
      <c r="W53" s="84">
        <f t="shared" si="7"/>
        <v>2.2815019404161916</v>
      </c>
      <c r="X53" s="84">
        <f t="shared" si="7"/>
        <v>-15.008094185282658</v>
      </c>
      <c r="Y53" s="84">
        <f t="shared" si="7"/>
        <v>-5.0103515906334906</v>
      </c>
      <c r="Z53" s="84">
        <f t="shared" si="7"/>
        <v>-6.1194865982575664</v>
      </c>
      <c r="AA53" s="84">
        <f t="shared" si="7"/>
        <v>-3.3607233717377909</v>
      </c>
      <c r="AB53" s="84">
        <f t="shared" si="7"/>
        <v>-24.172515103526166</v>
      </c>
      <c r="AC53" s="84">
        <f t="shared" si="7"/>
        <v>16.058650220746131</v>
      </c>
      <c r="AD53" s="84">
        <f t="shared" si="7"/>
        <v>11.87488685646079</v>
      </c>
      <c r="AE53" s="85">
        <f t="shared" si="9"/>
        <v>3.8362380771380629</v>
      </c>
    </row>
    <row r="54" spans="1:31" s="2" customFormat="1" ht="13">
      <c r="A54" s="5"/>
      <c r="B54" s="8" t="s">
        <v>8</v>
      </c>
      <c r="C54" s="89" t="s">
        <v>23</v>
      </c>
      <c r="D54" s="84">
        <f t="shared" si="8"/>
        <v>22.081508609036106</v>
      </c>
      <c r="E54" s="84">
        <f t="shared" si="7"/>
        <v>11.219992962949064</v>
      </c>
      <c r="F54" s="84">
        <f t="shared" si="7"/>
        <v>8.5174889771555229</v>
      </c>
      <c r="G54" s="84">
        <f t="shared" si="7"/>
        <v>17.992693965943204</v>
      </c>
      <c r="H54" s="84">
        <f t="shared" si="7"/>
        <v>24.122175201691647</v>
      </c>
      <c r="I54" s="84">
        <f t="shared" si="7"/>
        <v>1.3242131039103384</v>
      </c>
      <c r="J54" s="84">
        <f t="shared" si="7"/>
        <v>3.5037158143903468</v>
      </c>
      <c r="K54" s="84">
        <f t="shared" si="7"/>
        <v>-0.58808272206877632</v>
      </c>
      <c r="L54" s="84">
        <f t="shared" si="7"/>
        <v>4.1006424841386888</v>
      </c>
      <c r="M54" s="84">
        <f t="shared" si="7"/>
        <v>4.9630358974415572</v>
      </c>
      <c r="N54" s="84">
        <f t="shared" si="7"/>
        <v>13.794162564235691</v>
      </c>
      <c r="O54" s="84">
        <f t="shared" si="7"/>
        <v>3.3775176496102119</v>
      </c>
      <c r="P54" s="84">
        <f t="shared" si="7"/>
        <v>-4.9626225776048756</v>
      </c>
      <c r="Q54" s="84">
        <f t="shared" si="7"/>
        <v>-16.964179168439458</v>
      </c>
      <c r="R54" s="84">
        <f t="shared" si="7"/>
        <v>43.647338257708554</v>
      </c>
      <c r="S54" s="84">
        <f t="shared" si="7"/>
        <v>10.898607967959833</v>
      </c>
      <c r="T54" s="84">
        <f t="shared" si="7"/>
        <v>11.352035052106402</v>
      </c>
      <c r="U54" s="84">
        <f t="shared" si="7"/>
        <v>9.7177117068791432</v>
      </c>
      <c r="V54" s="84">
        <f t="shared" si="7"/>
        <v>11.039585177581387</v>
      </c>
      <c r="W54" s="84">
        <f t="shared" si="7"/>
        <v>6.9715944038166668</v>
      </c>
      <c r="X54" s="84">
        <f t="shared" si="7"/>
        <v>1.0724261644963207</v>
      </c>
      <c r="Y54" s="84">
        <f t="shared" si="7"/>
        <v>5.3622645827877449</v>
      </c>
      <c r="Z54" s="84">
        <f t="shared" si="7"/>
        <v>9.7727900469416653</v>
      </c>
      <c r="AA54" s="84">
        <f t="shared" si="7"/>
        <v>6.3108588605951184</v>
      </c>
      <c r="AB54" s="84">
        <f t="shared" si="7"/>
        <v>-17.00538171267462</v>
      </c>
      <c r="AC54" s="84">
        <f t="shared" si="7"/>
        <v>13.571652978420801</v>
      </c>
      <c r="AD54" s="84">
        <f t="shared" si="7"/>
        <v>1.8175878267709322</v>
      </c>
      <c r="AE54" s="85">
        <f t="shared" si="9"/>
        <v>6.7896633875134142</v>
      </c>
    </row>
    <row r="55" spans="1:31" s="2" customFormat="1" ht="13">
      <c r="A55" s="5"/>
      <c r="B55" s="8" t="s">
        <v>233</v>
      </c>
      <c r="C55" s="89" t="s">
        <v>23</v>
      </c>
      <c r="D55" s="84">
        <f t="shared" si="8"/>
        <v>23.291056907956118</v>
      </c>
      <c r="E55" s="84">
        <f t="shared" si="7"/>
        <v>10.41435568754703</v>
      </c>
      <c r="F55" s="84">
        <f t="shared" si="7"/>
        <v>8.7174197484570186</v>
      </c>
      <c r="G55" s="84">
        <f t="shared" si="7"/>
        <v>18.373418765136918</v>
      </c>
      <c r="H55" s="84">
        <f t="shared" si="7"/>
        <v>24.360852075092623</v>
      </c>
      <c r="I55" s="84">
        <f t="shared" si="7"/>
        <v>0.1345476872901088</v>
      </c>
      <c r="J55" s="84">
        <f t="shared" si="7"/>
        <v>2.2923659632585753</v>
      </c>
      <c r="K55" s="84">
        <f t="shared" si="7"/>
        <v>-0.94432313008597646</v>
      </c>
      <c r="L55" s="84">
        <f t="shared" si="7"/>
        <v>5.5320631342535336</v>
      </c>
      <c r="M55" s="84">
        <f t="shared" si="7"/>
        <v>3.4087034093643638</v>
      </c>
      <c r="N55" s="84">
        <f t="shared" si="7"/>
        <v>14.944315688305679</v>
      </c>
      <c r="O55" s="84">
        <f t="shared" si="7"/>
        <v>5.2583063581591603</v>
      </c>
      <c r="P55" s="84">
        <f t="shared" si="7"/>
        <v>-4.623823012025241</v>
      </c>
      <c r="Q55" s="84">
        <f t="shared" si="7"/>
        <v>-15.734550811713873</v>
      </c>
      <c r="R55" s="84">
        <f t="shared" si="7"/>
        <v>43.870432173604655</v>
      </c>
      <c r="S55" s="84">
        <f t="shared" si="7"/>
        <v>10.436985812407158</v>
      </c>
      <c r="T55" s="84">
        <f t="shared" si="7"/>
        <v>11.753934340618315</v>
      </c>
      <c r="U55" s="84">
        <f t="shared" si="7"/>
        <v>10.605974266001098</v>
      </c>
      <c r="V55" s="84">
        <f t="shared" si="7"/>
        <v>11.453280419247733</v>
      </c>
      <c r="W55" s="84">
        <f t="shared" si="7"/>
        <v>7.300836152785692</v>
      </c>
      <c r="X55" s="84">
        <f t="shared" si="7"/>
        <v>0.97460525017727662</v>
      </c>
      <c r="Y55" s="84">
        <f t="shared" si="7"/>
        <v>5.4998788938319194</v>
      </c>
      <c r="Z55" s="84">
        <f t="shared" si="7"/>
        <v>9.9817696358714301</v>
      </c>
      <c r="AA55" s="84">
        <f t="shared" si="7"/>
        <v>6.7054262904253221</v>
      </c>
      <c r="AB55" s="84">
        <f t="shared" si="7"/>
        <v>-16.935205059468217</v>
      </c>
      <c r="AC55" s="84">
        <f t="shared" si="7"/>
        <v>12.923116402899424</v>
      </c>
      <c r="AD55" s="84">
        <f t="shared" si="7"/>
        <v>1.3808232307980717</v>
      </c>
      <c r="AE55" s="85">
        <f t="shared" si="9"/>
        <v>6.9426466152192177</v>
      </c>
    </row>
    <row r="56" spans="1:31" s="2" customFormat="1" ht="13">
      <c r="A56" s="7"/>
      <c r="B56" s="8" t="s">
        <v>9</v>
      </c>
      <c r="C56" s="89" t="s">
        <v>23</v>
      </c>
      <c r="D56" s="84">
        <f t="shared" si="8"/>
        <v>14.159802568865487</v>
      </c>
      <c r="E56" s="84">
        <f t="shared" si="7"/>
        <v>24.523657251741497</v>
      </c>
      <c r="F56" s="84">
        <f t="shared" si="7"/>
        <v>4.2474147534165922</v>
      </c>
      <c r="G56" s="84">
        <f t="shared" si="7"/>
        <v>61.147787156466592</v>
      </c>
      <c r="H56" s="84">
        <f t="shared" si="7"/>
        <v>31.34360330691527</v>
      </c>
      <c r="I56" s="84">
        <f t="shared" si="7"/>
        <v>-13.079810721932844</v>
      </c>
      <c r="J56" s="84">
        <f t="shared" si="7"/>
        <v>28.046507263808309</v>
      </c>
      <c r="K56" s="84">
        <f t="shared" si="7"/>
        <v>59.2652637203241</v>
      </c>
      <c r="L56" s="84">
        <f t="shared" si="7"/>
        <v>79.650593997335505</v>
      </c>
      <c r="M56" s="84">
        <f t="shared" si="7"/>
        <v>43.166534017356156</v>
      </c>
      <c r="N56" s="84">
        <f t="shared" si="7"/>
        <v>21.181906765290833</v>
      </c>
      <c r="O56" s="84">
        <f t="shared" si="7"/>
        <v>9.1349223153390113</v>
      </c>
      <c r="P56" s="84">
        <f t="shared" si="7"/>
        <v>-5.4157698758029795</v>
      </c>
      <c r="Q56" s="84">
        <f t="shared" si="7"/>
        <v>-18.468198577756738</v>
      </c>
      <c r="R56" s="84">
        <f t="shared" si="7"/>
        <v>52.784523399430412</v>
      </c>
      <c r="S56" s="84">
        <f t="shared" si="7"/>
        <v>19.881722069389497</v>
      </c>
      <c r="T56" s="84">
        <f t="shared" si="7"/>
        <v>10.651676637007256</v>
      </c>
      <c r="U56" s="84">
        <f t="shared" si="7"/>
        <v>14.951142375703881</v>
      </c>
      <c r="V56" s="84">
        <f t="shared" si="7"/>
        <v>-0.59080229903699433</v>
      </c>
      <c r="W56" s="84">
        <f t="shared" si="7"/>
        <v>2.2361212156950785</v>
      </c>
      <c r="X56" s="84">
        <f t="shared" si="7"/>
        <v>1.3989838475372238</v>
      </c>
      <c r="Y56" s="84">
        <f t="shared" si="7"/>
        <v>-2.7702850287913208</v>
      </c>
      <c r="Z56" s="84">
        <f t="shared" si="7"/>
        <v>3.6139568428371405</v>
      </c>
      <c r="AA56" s="84">
        <f t="shared" si="7"/>
        <v>-14.439520370771618</v>
      </c>
      <c r="AB56" s="84">
        <f t="shared" si="7"/>
        <v>-15.716607455277369</v>
      </c>
      <c r="AC56" s="84">
        <f t="shared" si="7"/>
        <v>52.586813168506666</v>
      </c>
      <c r="AD56" s="84">
        <f t="shared" si="7"/>
        <v>20.429190323311161</v>
      </c>
      <c r="AE56" s="85">
        <f t="shared" si="9"/>
        <v>14.718529460501827</v>
      </c>
    </row>
    <row r="57" spans="1:31" s="2" customFormat="1" ht="13">
      <c r="A57" s="7"/>
      <c r="B57" s="8" t="s">
        <v>197</v>
      </c>
      <c r="C57" s="89" t="s">
        <v>23</v>
      </c>
      <c r="D57" s="84">
        <f t="shared" si="8"/>
        <v>8.9638310769310152</v>
      </c>
      <c r="E57" s="84">
        <f t="shared" si="7"/>
        <v>22.340591392044402</v>
      </c>
      <c r="F57" s="84">
        <f t="shared" si="7"/>
        <v>4.8248451360206417</v>
      </c>
      <c r="G57" s="84">
        <f t="shared" si="7"/>
        <v>28.507256715422727</v>
      </c>
      <c r="H57" s="84">
        <f t="shared" si="7"/>
        <v>1.3274086330919488</v>
      </c>
      <c r="I57" s="84">
        <f t="shared" si="7"/>
        <v>-5.9761917003324925</v>
      </c>
      <c r="J57" s="84">
        <f t="shared" si="7"/>
        <v>16.847058260310561</v>
      </c>
      <c r="K57" s="84">
        <f t="shared" si="7"/>
        <v>46.983758979255072</v>
      </c>
      <c r="L57" s="84">
        <f t="shared" si="7"/>
        <v>80.237502284947794</v>
      </c>
      <c r="M57" s="84">
        <f t="shared" si="7"/>
        <v>20.939962347224835</v>
      </c>
      <c r="N57" s="84">
        <f t="shared" si="7"/>
        <v>-0.50170885684607924</v>
      </c>
      <c r="O57" s="84">
        <f t="shared" si="7"/>
        <v>-0.16223354839308968</v>
      </c>
      <c r="P57" s="84">
        <f t="shared" si="7"/>
        <v>-7.0242831294283832</v>
      </c>
      <c r="Q57" s="84">
        <f t="shared" si="7"/>
        <v>-16.25175913067028</v>
      </c>
      <c r="R57" s="84">
        <f t="shared" si="7"/>
        <v>46.442734173360492</v>
      </c>
      <c r="S57" s="84">
        <f t="shared" si="7"/>
        <v>3.9157233202001436</v>
      </c>
      <c r="T57" s="84">
        <f t="shared" si="7"/>
        <v>-10.75039655662944</v>
      </c>
      <c r="U57" s="84">
        <f t="shared" si="7"/>
        <v>8.9422658830973063</v>
      </c>
      <c r="V57" s="84">
        <f t="shared" si="7"/>
        <v>12.759465633670303</v>
      </c>
      <c r="W57" s="84">
        <f t="shared" si="7"/>
        <v>-12.449631347784674</v>
      </c>
      <c r="X57" s="84">
        <f t="shared" si="7"/>
        <v>-1.2950920023770891</v>
      </c>
      <c r="Y57" s="84">
        <f t="shared" si="7"/>
        <v>5.5367566897629388</v>
      </c>
      <c r="Z57" s="84">
        <f t="shared" si="7"/>
        <v>15.314647921514705</v>
      </c>
      <c r="AA57" s="84">
        <f t="shared" si="7"/>
        <v>-0.819386755050175</v>
      </c>
      <c r="AB57" s="84">
        <f t="shared" si="7"/>
        <v>-10.469143534716849</v>
      </c>
      <c r="AC57" s="84">
        <f t="shared" si="7"/>
        <v>14.485510647278588</v>
      </c>
      <c r="AD57" s="84">
        <f t="shared" si="7"/>
        <v>21.745975425580852</v>
      </c>
      <c r="AE57" s="85">
        <f t="shared" si="9"/>
        <v>8.8550639420676021</v>
      </c>
    </row>
    <row r="58" spans="1:31" s="2" customFormat="1" ht="13">
      <c r="A58" s="7"/>
      <c r="B58" s="8" t="s">
        <v>198</v>
      </c>
      <c r="C58" s="89" t="s">
        <v>23</v>
      </c>
      <c r="D58" s="84">
        <f t="shared" si="8"/>
        <v>-9.0395795824184404</v>
      </c>
      <c r="E58" s="84">
        <f t="shared" si="7"/>
        <v>123.67066004043758</v>
      </c>
      <c r="F58" s="84">
        <f t="shared" si="7"/>
        <v>-31.492264639104491</v>
      </c>
      <c r="G58" s="84">
        <f t="shared" si="7"/>
        <v>122.39284514146016</v>
      </c>
      <c r="H58" s="84">
        <f t="shared" si="7"/>
        <v>51.936664869158477</v>
      </c>
      <c r="I58" s="84">
        <f t="shared" si="7"/>
        <v>412.36323292190684</v>
      </c>
      <c r="J58" s="84">
        <f t="shared" si="7"/>
        <v>-71.322581426391793</v>
      </c>
      <c r="K58" s="84">
        <f t="shared" si="7"/>
        <v>-37.744098419290417</v>
      </c>
      <c r="L58" s="84">
        <f t="shared" si="7"/>
        <v>-30.404187600179128</v>
      </c>
      <c r="M58" s="84">
        <f t="shared" si="7"/>
        <v>25.236007584345742</v>
      </c>
      <c r="N58" s="84">
        <f t="shared" si="7"/>
        <v>455.91322419029598</v>
      </c>
      <c r="O58" s="84">
        <f t="shared" si="7"/>
        <v>281.66117410397879</v>
      </c>
      <c r="P58" s="84">
        <f t="shared" si="7"/>
        <v>-1.7334380999105719</v>
      </c>
      <c r="Q58" s="84">
        <f t="shared" si="7"/>
        <v>-88.239156303790352</v>
      </c>
      <c r="R58" s="84">
        <f t="shared" si="7"/>
        <v>-27.888536580584983</v>
      </c>
      <c r="S58" s="84">
        <f t="shared" si="7"/>
        <v>37.409716217685485</v>
      </c>
      <c r="T58" s="84">
        <f t="shared" si="7"/>
        <v>20.828756812970923</v>
      </c>
      <c r="U58" s="84">
        <f t="shared" si="7"/>
        <v>430.34081070935611</v>
      </c>
      <c r="V58" s="84">
        <f t="shared" si="7"/>
        <v>172.88615230286086</v>
      </c>
      <c r="W58" s="84">
        <f t="shared" si="7"/>
        <v>3.1399384586477481</v>
      </c>
      <c r="X58" s="84">
        <f t="shared" si="7"/>
        <v>-2.8190200797709082</v>
      </c>
      <c r="Y58" s="84">
        <f t="shared" si="7"/>
        <v>10.386964944418906</v>
      </c>
      <c r="Z58" s="84">
        <f t="shared" si="7"/>
        <v>35.743902694038752</v>
      </c>
      <c r="AA58" s="84">
        <f t="shared" si="7"/>
        <v>2.5360223870294618</v>
      </c>
      <c r="AB58" s="84">
        <f t="shared" si="7"/>
        <v>-30.018719490972572</v>
      </c>
      <c r="AC58" s="84">
        <f t="shared" si="7"/>
        <v>30.09823207556218</v>
      </c>
      <c r="AD58" s="84">
        <f t="shared" si="7"/>
        <v>0.42824091728030567</v>
      </c>
      <c r="AE58" s="85">
        <f t="shared" si="9"/>
        <v>21.333746831585486</v>
      </c>
    </row>
    <row r="59" spans="1:31" s="2" customFormat="1" ht="13">
      <c r="A59" s="7"/>
      <c r="B59" s="8" t="s">
        <v>199</v>
      </c>
      <c r="C59" s="89" t="s">
        <v>23</v>
      </c>
      <c r="D59" s="84">
        <f t="shared" si="8"/>
        <v>-43.389043481229841</v>
      </c>
      <c r="E59" s="84">
        <f t="shared" si="7"/>
        <v>-41.129065841830823</v>
      </c>
      <c r="F59" s="84">
        <f t="shared" si="7"/>
        <v>16.455754867476841</v>
      </c>
      <c r="G59" s="84">
        <f t="shared" si="7"/>
        <v>126.94976635269325</v>
      </c>
      <c r="H59" s="84">
        <f t="shared" si="7"/>
        <v>-15.958483614576153</v>
      </c>
      <c r="I59" s="84">
        <f t="shared" si="7"/>
        <v>95.331590911586773</v>
      </c>
      <c r="J59" s="84">
        <f t="shared" si="7"/>
        <v>-52.369949215976305</v>
      </c>
      <c r="K59" s="84">
        <f t="shared" si="7"/>
        <v>-45.231350330500483</v>
      </c>
      <c r="L59" s="84">
        <f t="shared" si="7"/>
        <v>-12.310560344827564</v>
      </c>
      <c r="M59" s="84">
        <f t="shared" si="7"/>
        <v>-76.81866107614303</v>
      </c>
      <c r="N59" s="84">
        <f t="shared" si="7"/>
        <v>539.14122137404559</v>
      </c>
      <c r="O59" s="84">
        <f t="shared" ref="E59:AD65" si="10">IFERROR((O19/N19*100-100),"--")</f>
        <v>36.357363006313506</v>
      </c>
      <c r="P59" s="84">
        <f t="shared" si="10"/>
        <v>55.709026853557248</v>
      </c>
      <c r="Q59" s="84">
        <f t="shared" si="10"/>
        <v>96.398843704832217</v>
      </c>
      <c r="R59" s="84">
        <f t="shared" si="10"/>
        <v>252.19330680517629</v>
      </c>
      <c r="S59" s="84">
        <f t="shared" si="10"/>
        <v>-48.239196878960314</v>
      </c>
      <c r="T59" s="84">
        <f t="shared" si="10"/>
        <v>-63.932853287921191</v>
      </c>
      <c r="U59" s="84">
        <f t="shared" si="10"/>
        <v>85.969261039156663</v>
      </c>
      <c r="V59" s="84">
        <f t="shared" si="10"/>
        <v>-42.724056922204511</v>
      </c>
      <c r="W59" s="84">
        <f t="shared" si="10"/>
        <v>34.495002308986074</v>
      </c>
      <c r="X59" s="84">
        <f t="shared" si="10"/>
        <v>20.318041795724454</v>
      </c>
      <c r="Y59" s="84">
        <f t="shared" si="10"/>
        <v>-60.655138680182077</v>
      </c>
      <c r="Z59" s="84">
        <f t="shared" si="10"/>
        <v>23.333895385197323</v>
      </c>
      <c r="AA59" s="84">
        <f t="shared" si="10"/>
        <v>5.9403620118327041</v>
      </c>
      <c r="AB59" s="84">
        <f t="shared" si="10"/>
        <v>49.512243583922299</v>
      </c>
      <c r="AC59" s="84">
        <f t="shared" si="10"/>
        <v>150.56895895832358</v>
      </c>
      <c r="AD59" s="84">
        <f t="shared" si="10"/>
        <v>-74.723782608560938</v>
      </c>
      <c r="AE59" s="85">
        <f t="shared" si="9"/>
        <v>0.42918065179546261</v>
      </c>
    </row>
    <row r="60" spans="1:31" s="2" customFormat="1" ht="13">
      <c r="A60" s="7"/>
      <c r="B60" s="8" t="s">
        <v>200</v>
      </c>
      <c r="C60" s="89" t="s">
        <v>23</v>
      </c>
      <c r="D60" s="84">
        <f t="shared" si="8"/>
        <v>67.655953366242613</v>
      </c>
      <c r="E60" s="84">
        <f t="shared" si="10"/>
        <v>44.661240750551201</v>
      </c>
      <c r="F60" s="84">
        <f t="shared" si="10"/>
        <v>5.0313233240200361</v>
      </c>
      <c r="G60" s="84">
        <f t="shared" si="10"/>
        <v>136.30389063843373</v>
      </c>
      <c r="H60" s="84">
        <f t="shared" si="10"/>
        <v>70.374947864083055</v>
      </c>
      <c r="I60" s="84">
        <f t="shared" si="10"/>
        <v>-25.696885426159412</v>
      </c>
      <c r="J60" s="84">
        <f t="shared" si="10"/>
        <v>44.001898627105561</v>
      </c>
      <c r="K60" s="84">
        <f t="shared" si="10"/>
        <v>30.933592201864656</v>
      </c>
      <c r="L60" s="84">
        <f t="shared" si="10"/>
        <v>75.605347807747449</v>
      </c>
      <c r="M60" s="84">
        <f t="shared" si="10"/>
        <v>56.022325264594087</v>
      </c>
      <c r="N60" s="84">
        <f t="shared" si="10"/>
        <v>42.242551733480184</v>
      </c>
      <c r="O60" s="84">
        <f t="shared" si="10"/>
        <v>2.5238463741424084</v>
      </c>
      <c r="P60" s="84">
        <f t="shared" si="10"/>
        <v>-14.233576778006878</v>
      </c>
      <c r="Q60" s="84">
        <f t="shared" si="10"/>
        <v>-18.615256236151154</v>
      </c>
      <c r="R60" s="84">
        <f t="shared" si="10"/>
        <v>44.914677739634357</v>
      </c>
      <c r="S60" s="84">
        <f t="shared" si="10"/>
        <v>24.992616865700796</v>
      </c>
      <c r="T60" s="84">
        <f t="shared" si="10"/>
        <v>16.660354479024946</v>
      </c>
      <c r="U60" s="84">
        <f t="shared" si="10"/>
        <v>12.573268809886429</v>
      </c>
      <c r="V60" s="84">
        <f t="shared" si="10"/>
        <v>-8.4814039161027495</v>
      </c>
      <c r="W60" s="84">
        <f t="shared" si="10"/>
        <v>5.9591979369009351</v>
      </c>
      <c r="X60" s="84">
        <f t="shared" si="10"/>
        <v>-7.501083896650826</v>
      </c>
      <c r="Y60" s="84">
        <f t="shared" si="10"/>
        <v>-2.3513025121695392</v>
      </c>
      <c r="Z60" s="84">
        <f t="shared" si="10"/>
        <v>5.736217199063276</v>
      </c>
      <c r="AA60" s="84">
        <f t="shared" si="10"/>
        <v>-24.523629741585466</v>
      </c>
      <c r="AB60" s="84">
        <f t="shared" si="10"/>
        <v>-11.126498898893303</v>
      </c>
      <c r="AC60" s="84">
        <f t="shared" si="10"/>
        <v>78.889359127244518</v>
      </c>
      <c r="AD60" s="84">
        <f t="shared" si="10"/>
        <v>23.066801491806814</v>
      </c>
      <c r="AE60" s="85">
        <f t="shared" si="9"/>
        <v>18.998592011340662</v>
      </c>
    </row>
    <row r="61" spans="1:31" s="2" customFormat="1" ht="13">
      <c r="A61" s="7"/>
      <c r="B61" s="8" t="s">
        <v>201</v>
      </c>
      <c r="C61" s="89" t="s">
        <v>23</v>
      </c>
      <c r="D61" s="84">
        <f t="shared" si="8"/>
        <v>-100</v>
      </c>
      <c r="E61" s="84" t="str">
        <f t="shared" si="10"/>
        <v>--</v>
      </c>
      <c r="F61" s="84">
        <f t="shared" si="10"/>
        <v>6289.1367604267698</v>
      </c>
      <c r="G61" s="84">
        <f t="shared" si="10"/>
        <v>29.455610881709987</v>
      </c>
      <c r="H61" s="84">
        <f t="shared" si="10"/>
        <v>-66.729404866608036</v>
      </c>
      <c r="I61" s="84">
        <f t="shared" si="10"/>
        <v>71.53305253511445</v>
      </c>
      <c r="J61" s="84">
        <f t="shared" si="10"/>
        <v>3490.9485991390384</v>
      </c>
      <c r="K61" s="84">
        <f t="shared" si="10"/>
        <v>1012.9110734846695</v>
      </c>
      <c r="L61" s="84">
        <f t="shared" si="10"/>
        <v>88.865162298030953</v>
      </c>
      <c r="M61" s="84">
        <f t="shared" si="10"/>
        <v>64.962048965991926</v>
      </c>
      <c r="N61" s="84">
        <f t="shared" si="10"/>
        <v>4.714033172756956</v>
      </c>
      <c r="O61" s="84">
        <f t="shared" si="10"/>
        <v>33.596264625231385</v>
      </c>
      <c r="P61" s="84">
        <f t="shared" si="10"/>
        <v>15.719846619570262</v>
      </c>
      <c r="Q61" s="84">
        <f t="shared" si="10"/>
        <v>-14.626807454598065</v>
      </c>
      <c r="R61" s="84">
        <f t="shared" si="10"/>
        <v>69.002010746013582</v>
      </c>
      <c r="S61" s="84">
        <f t="shared" si="10"/>
        <v>27.456006599418174</v>
      </c>
      <c r="T61" s="84">
        <f t="shared" si="10"/>
        <v>16.276151859128916</v>
      </c>
      <c r="U61" s="84">
        <f t="shared" si="10"/>
        <v>18.117219481988172</v>
      </c>
      <c r="V61" s="84">
        <f t="shared" si="10"/>
        <v>-2.1156085182809647E-2</v>
      </c>
      <c r="W61" s="84">
        <f t="shared" si="10"/>
        <v>4.084297897571318</v>
      </c>
      <c r="X61" s="84">
        <f t="shared" si="10"/>
        <v>14.081569206998964</v>
      </c>
      <c r="Y61" s="84">
        <f t="shared" si="10"/>
        <v>-8.7804562916059012</v>
      </c>
      <c r="Z61" s="84">
        <f t="shared" si="10"/>
        <v>-3.9462803647723064</v>
      </c>
      <c r="AA61" s="84">
        <f t="shared" si="10"/>
        <v>-11.407339125359172</v>
      </c>
      <c r="AB61" s="84">
        <f t="shared" si="10"/>
        <v>-21.862191416019101</v>
      </c>
      <c r="AC61" s="84">
        <f t="shared" si="10"/>
        <v>50.497852497793758</v>
      </c>
      <c r="AD61" s="84">
        <f t="shared" si="10"/>
        <v>19.23646927141418</v>
      </c>
      <c r="AE61" s="85">
        <f t="shared" si="9"/>
        <v>44.082726741160798</v>
      </c>
    </row>
    <row r="62" spans="1:31" s="2" customFormat="1" ht="13">
      <c r="A62" s="7"/>
      <c r="B62" s="8" t="s">
        <v>207</v>
      </c>
      <c r="C62" s="89" t="s">
        <v>23</v>
      </c>
      <c r="D62" s="84">
        <f t="shared" si="8"/>
        <v>-34.09320058763798</v>
      </c>
      <c r="E62" s="84">
        <f t="shared" si="10"/>
        <v>-49.942047978302341</v>
      </c>
      <c r="F62" s="84">
        <f t="shared" si="10"/>
        <v>-35.955353502051864</v>
      </c>
      <c r="G62" s="84">
        <f t="shared" si="10"/>
        <v>49.21784512012573</v>
      </c>
      <c r="H62" s="84">
        <f t="shared" si="10"/>
        <v>77.318506632410475</v>
      </c>
      <c r="I62" s="84">
        <f t="shared" si="10"/>
        <v>-53.76074535242708</v>
      </c>
      <c r="J62" s="84">
        <f t="shared" si="10"/>
        <v>162.72136525006744</v>
      </c>
      <c r="K62" s="84">
        <f t="shared" si="10"/>
        <v>-54.252057897717549</v>
      </c>
      <c r="L62" s="84">
        <f t="shared" si="10"/>
        <v>244.96899960385815</v>
      </c>
      <c r="M62" s="84">
        <f t="shared" si="10"/>
        <v>-46.116707414939363</v>
      </c>
      <c r="N62" s="84">
        <f t="shared" si="10"/>
        <v>17.218115123629048</v>
      </c>
      <c r="O62" s="84">
        <f t="shared" si="10"/>
        <v>-59.310024798263058</v>
      </c>
      <c r="P62" s="84">
        <f t="shared" si="10"/>
        <v>111.4808503121258</v>
      </c>
      <c r="Q62" s="84">
        <f t="shared" si="10"/>
        <v>-0.18677605851540591</v>
      </c>
      <c r="R62" s="84">
        <f t="shared" si="10"/>
        <v>91.849977109269986</v>
      </c>
      <c r="S62" s="84">
        <f t="shared" si="10"/>
        <v>-31.933008678940126</v>
      </c>
      <c r="T62" s="84">
        <f t="shared" si="10"/>
        <v>54.788643925553771</v>
      </c>
      <c r="U62" s="84">
        <f t="shared" si="10"/>
        <v>39.364039393720731</v>
      </c>
      <c r="V62" s="84">
        <f t="shared" si="10"/>
        <v>-54.638338436777666</v>
      </c>
      <c r="W62" s="84">
        <f t="shared" si="10"/>
        <v>181.87910640092923</v>
      </c>
      <c r="X62" s="84">
        <f t="shared" si="10"/>
        <v>-28.549168776905404</v>
      </c>
      <c r="Y62" s="84">
        <f t="shared" si="10"/>
        <v>283.26343806306738</v>
      </c>
      <c r="Z62" s="84">
        <f t="shared" si="10"/>
        <v>-67.088136004742182</v>
      </c>
      <c r="AA62" s="84">
        <f t="shared" si="10"/>
        <v>-1.6769325951569272</v>
      </c>
      <c r="AB62" s="84">
        <f t="shared" si="10"/>
        <v>-1.461858092386052</v>
      </c>
      <c r="AC62" s="84">
        <f t="shared" si="10"/>
        <v>-52.404075279512227</v>
      </c>
      <c r="AD62" s="84">
        <f t="shared" si="10"/>
        <v>-7.3614159699443604</v>
      </c>
      <c r="AE62" s="85">
        <f t="shared" si="9"/>
        <v>-0.76568269563411206</v>
      </c>
    </row>
    <row r="63" spans="1:31" s="2" customFormat="1" ht="13">
      <c r="A63" s="7"/>
      <c r="B63" s="8" t="s">
        <v>10</v>
      </c>
      <c r="C63" s="89" t="s">
        <v>23</v>
      </c>
      <c r="D63" s="84">
        <f t="shared" si="8"/>
        <v>2.5180987993539361</v>
      </c>
      <c r="E63" s="84">
        <f t="shared" si="10"/>
        <v>8.0549704896026668</v>
      </c>
      <c r="F63" s="84">
        <f t="shared" si="10"/>
        <v>6.9639175716340418</v>
      </c>
      <c r="G63" s="84">
        <f t="shared" si="10"/>
        <v>20.61489522784818</v>
      </c>
      <c r="H63" s="84">
        <f t="shared" si="10"/>
        <v>11.678941335878122</v>
      </c>
      <c r="I63" s="84">
        <f t="shared" si="10"/>
        <v>-2.9472184907067174</v>
      </c>
      <c r="J63" s="84">
        <f t="shared" si="10"/>
        <v>7.2510796350935465</v>
      </c>
      <c r="K63" s="84">
        <f t="shared" si="10"/>
        <v>2.6742343980458401</v>
      </c>
      <c r="L63" s="84">
        <f t="shared" si="10"/>
        <v>11.020204441804225</v>
      </c>
      <c r="M63" s="84">
        <f t="shared" si="10"/>
        <v>6.1932571302796049</v>
      </c>
      <c r="N63" s="84">
        <f t="shared" si="10"/>
        <v>7.6309079473071222</v>
      </c>
      <c r="O63" s="84">
        <f t="shared" si="10"/>
        <v>1.9065314782409075</v>
      </c>
      <c r="P63" s="84">
        <f t="shared" si="10"/>
        <v>-7.5538077828918517</v>
      </c>
      <c r="Q63" s="84">
        <f t="shared" si="10"/>
        <v>-25.909065173119345</v>
      </c>
      <c r="R63" s="84">
        <f t="shared" si="10"/>
        <v>36.503112377916466</v>
      </c>
      <c r="S63" s="84">
        <f t="shared" si="10"/>
        <v>11.564880599497272</v>
      </c>
      <c r="T63" s="84">
        <f t="shared" si="10"/>
        <v>17.170920357411873</v>
      </c>
      <c r="U63" s="84">
        <f t="shared" si="10"/>
        <v>4.8716339651694085</v>
      </c>
      <c r="V63" s="84">
        <f t="shared" si="10"/>
        <v>5.8187755920536404</v>
      </c>
      <c r="W63" s="84">
        <f t="shared" si="10"/>
        <v>2.5957571081817576</v>
      </c>
      <c r="X63" s="84">
        <f t="shared" si="10"/>
        <v>-1.0315336772826242</v>
      </c>
      <c r="Y63" s="84">
        <f t="shared" si="10"/>
        <v>1.5661769560399392</v>
      </c>
      <c r="Z63" s="84">
        <f t="shared" si="10"/>
        <v>2.056412907166802</v>
      </c>
      <c r="AA63" s="84">
        <f t="shared" si="10"/>
        <v>-1.550683102667108</v>
      </c>
      <c r="AB63" s="84">
        <f t="shared" si="10"/>
        <v>-16.532088524924475</v>
      </c>
      <c r="AC63" s="84">
        <f t="shared" si="10"/>
        <v>13.342582748904093</v>
      </c>
      <c r="AD63" s="84">
        <f t="shared" si="10"/>
        <v>-7.7840599867081721</v>
      </c>
      <c r="AE63" s="85">
        <f t="shared" si="9"/>
        <v>3.6170623956908656</v>
      </c>
    </row>
    <row r="64" spans="1:31" s="2" customFormat="1" ht="13">
      <c r="A64" s="7"/>
      <c r="B64" s="8" t="s">
        <v>11</v>
      </c>
      <c r="C64" s="89" t="s">
        <v>23</v>
      </c>
      <c r="D64" s="84">
        <f t="shared" si="8"/>
        <v>1.3754496013482083</v>
      </c>
      <c r="E64" s="84">
        <f t="shared" si="10"/>
        <v>9.5822897928928796</v>
      </c>
      <c r="F64" s="84">
        <f t="shared" si="10"/>
        <v>7.4651670452863073</v>
      </c>
      <c r="G64" s="84">
        <f t="shared" si="10"/>
        <v>13.001755545850841</v>
      </c>
      <c r="H64" s="84">
        <f t="shared" si="10"/>
        <v>13.099694635307785</v>
      </c>
      <c r="I64" s="84">
        <f t="shared" si="10"/>
        <v>3.4648161480505877</v>
      </c>
      <c r="J64" s="84">
        <f t="shared" si="10"/>
        <v>7.5396225248175881</v>
      </c>
      <c r="K64" s="84">
        <f t="shared" si="10"/>
        <v>14.310263177610125</v>
      </c>
      <c r="L64" s="84">
        <f t="shared" si="10"/>
        <v>9.109028592997845</v>
      </c>
      <c r="M64" s="84">
        <f t="shared" si="10"/>
        <v>6.9019501246213082</v>
      </c>
      <c r="N64" s="84">
        <f t="shared" si="10"/>
        <v>6.654866178540388</v>
      </c>
      <c r="O64" s="84">
        <f t="shared" si="10"/>
        <v>6.3776932863446092</v>
      </c>
      <c r="P64" s="84">
        <f t="shared" si="10"/>
        <v>-4.3465422547162831</v>
      </c>
      <c r="Q64" s="84">
        <f t="shared" si="10"/>
        <v>-30.625172723149902</v>
      </c>
      <c r="R64" s="84">
        <f t="shared" si="10"/>
        <v>34.055021450547883</v>
      </c>
      <c r="S64" s="84">
        <f t="shared" si="10"/>
        <v>25.689025026443176</v>
      </c>
      <c r="T64" s="84">
        <f t="shared" si="10"/>
        <v>-1.8484624498479576</v>
      </c>
      <c r="U64" s="84">
        <f t="shared" si="10"/>
        <v>4.6716687310813541</v>
      </c>
      <c r="V64" s="84">
        <f t="shared" si="10"/>
        <v>12.9392880198358</v>
      </c>
      <c r="W64" s="84">
        <f t="shared" si="10"/>
        <v>18.364534322867314</v>
      </c>
      <c r="X64" s="84">
        <f t="shared" si="10"/>
        <v>1.7388487908891506</v>
      </c>
      <c r="Y64" s="84">
        <f t="shared" si="10"/>
        <v>4.5309008413833709</v>
      </c>
      <c r="Z64" s="84">
        <f t="shared" si="10"/>
        <v>6.0014081883666677</v>
      </c>
      <c r="AA64" s="84">
        <f t="shared" si="10"/>
        <v>9.0340208261998356</v>
      </c>
      <c r="AB64" s="84">
        <f t="shared" si="10"/>
        <v>-14.435805183278035</v>
      </c>
      <c r="AC64" s="84">
        <f t="shared" si="10"/>
        <v>16.482107138271957</v>
      </c>
      <c r="AD64" s="84">
        <f t="shared" si="10"/>
        <v>-2.539908961787944</v>
      </c>
      <c r="AE64" s="85">
        <f t="shared" si="9"/>
        <v>5.689318147349482</v>
      </c>
    </row>
    <row r="65" spans="1:31" s="2" customFormat="1" ht="13">
      <c r="A65" s="7"/>
      <c r="B65" s="8" t="s">
        <v>12</v>
      </c>
      <c r="C65" s="89" t="s">
        <v>23</v>
      </c>
      <c r="D65" s="84">
        <f t="shared" si="8"/>
        <v>2.391183702880511</v>
      </c>
      <c r="E65" s="84">
        <f t="shared" si="10"/>
        <v>8.2229283893774578</v>
      </c>
      <c r="F65" s="84">
        <f t="shared" si="10"/>
        <v>7.0197318885578284</v>
      </c>
      <c r="G65" s="84">
        <f t="shared" si="10"/>
        <v>19.763640882152743</v>
      </c>
      <c r="H65" s="84">
        <f t="shared" si="10"/>
        <v>11.828831942569423</v>
      </c>
      <c r="I65" s="84">
        <f t="shared" si="10"/>
        <v>-2.2630560199034306</v>
      </c>
      <c r="J65" s="84">
        <f t="shared" si="10"/>
        <v>7.2836713865380744</v>
      </c>
      <c r="K65" s="84">
        <f t="shared" si="10"/>
        <v>3.9916930379880142</v>
      </c>
      <c r="L65" s="84">
        <f t="shared" si="10"/>
        <v>10.782345529973725</v>
      </c>
      <c r="M65" s="84">
        <f t="shared" si="10"/>
        <v>6.2801265762971923</v>
      </c>
      <c r="N65" s="84">
        <f t="shared" si="10"/>
        <v>7.5105677053447266</v>
      </c>
      <c r="O65" s="84">
        <f t="shared" si="10"/>
        <v>2.4534119101536902</v>
      </c>
      <c r="P65" s="84">
        <f t="shared" si="10"/>
        <v>-7.1464921709271039</v>
      </c>
      <c r="Q65" s="84">
        <f t="shared" si="10"/>
        <v>-26.526060960898363</v>
      </c>
      <c r="R65" s="84">
        <f t="shared" si="10"/>
        <v>36.200703432102728</v>
      </c>
      <c r="S65" s="84">
        <f t="shared" si="10"/>
        <v>13.282128426773838</v>
      </c>
      <c r="T65" s="84">
        <f t="shared" si="10"/>
        <v>14.605236140632499</v>
      </c>
      <c r="U65" s="84">
        <f t="shared" si="10"/>
        <v>4.8485317339769409</v>
      </c>
      <c r="V65" s="84">
        <f t="shared" si="10"/>
        <v>6.6400295458715561</v>
      </c>
      <c r="W65" s="84">
        <f t="shared" si="10"/>
        <v>4.52190234425494</v>
      </c>
      <c r="X65" s="84">
        <f t="shared" si="10"/>
        <v>-0.64831644314945436</v>
      </c>
      <c r="Y65" s="84">
        <f t="shared" si="10"/>
        <v>1.986130395419039</v>
      </c>
      <c r="Z65" s="84">
        <f t="shared" si="10"/>
        <v>2.629165359624281</v>
      </c>
      <c r="AA65" s="84">
        <f t="shared" si="10"/>
        <v>3.6547476037696924E-2</v>
      </c>
      <c r="AB65" s="84">
        <f t="shared" si="10"/>
        <v>-16.189467015983809</v>
      </c>
      <c r="AC65" s="84">
        <f t="shared" si="10"/>
        <v>13.866450864774094</v>
      </c>
      <c r="AD65" s="84">
        <f t="shared" si="10"/>
        <v>-6.8889081026678411</v>
      </c>
      <c r="AE65" s="85">
        <f t="shared" si="9"/>
        <v>3.9101578021664807</v>
      </c>
    </row>
    <row r="66" spans="1:31" ht="12.75" customHeight="1" thickBo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ht="12.75" customHeight="1" thickTop="1">
      <c r="A67" s="99" t="s">
        <v>202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</row>
    <row r="68" spans="1:31" ht="12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</row>
    <row r="70" spans="1:31" ht="12.75" customHeight="1">
      <c r="A70" s="20"/>
    </row>
    <row r="71" spans="1:31" ht="12.75" customHeight="1">
      <c r="A71" s="24" t="s">
        <v>14</v>
      </c>
    </row>
    <row r="72" spans="1:31" ht="12.75" customHeight="1">
      <c r="A72" s="24" t="s">
        <v>15</v>
      </c>
    </row>
    <row r="73" spans="1:31" ht="12.75" customHeight="1">
      <c r="A73" s="24" t="s">
        <v>16</v>
      </c>
    </row>
  </sheetData>
  <mergeCells count="7">
    <mergeCell ref="A68:AE68"/>
    <mergeCell ref="A2:AE2"/>
    <mergeCell ref="A4:AE4"/>
    <mergeCell ref="B7:AE7"/>
    <mergeCell ref="B27:AE27"/>
    <mergeCell ref="B47:AE47"/>
    <mergeCell ref="A67:AE67"/>
  </mergeCells>
  <hyperlinks>
    <hyperlink ref="A1" location="ÍNDICE!A1" display="INDICE" xr:uid="{00000000-0004-0000-0400-000000000000}"/>
    <hyperlink ref="A71" location="NOTAS!A1" display="NOTAS!A1" xr:uid="{00000000-0004-0000-0400-000001000000}"/>
    <hyperlink ref="A72" location="'D2'!A1" display="'D2'!A1" xr:uid="{00000000-0004-0000-0400-000002000000}"/>
    <hyperlink ref="A73" location="'D3'!A1" display="'D3" xr:uid="{00000000-0004-0000-0400-000003000000}"/>
  </hyperlinks>
  <pageMargins left="0.75" right="0.75" top="1" bottom="1" header="0" footer="0"/>
  <pageSetup scale="47" orientation="portrait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AV73"/>
  <sheetViews>
    <sheetView showGridLines="0" zoomScaleNormal="100" zoomScalePageLayoutView="80" workbookViewId="0"/>
  </sheetViews>
  <sheetFormatPr baseColWidth="10" defaultColWidth="221.796875" defaultRowHeight="12.75" customHeight="1"/>
  <cols>
    <col min="1" max="1" width="8" style="22" customWidth="1"/>
    <col min="2" max="2" width="29" style="20" customWidth="1"/>
    <col min="3" max="31" width="9" style="20" customWidth="1"/>
    <col min="32" max="33" width="16.59765625" style="19" customWidth="1"/>
    <col min="34" max="48" width="17.3984375" style="19" customWidth="1"/>
    <col min="49" max="77" width="7.3984375" style="20" customWidth="1"/>
    <col min="78" max="16384" width="221.796875" style="20"/>
  </cols>
  <sheetData>
    <row r="1" spans="1:31" s="2" customFormat="1" ht="13">
      <c r="A1" s="1" t="s">
        <v>0</v>
      </c>
    </row>
    <row r="2" spans="1:31" s="2" customFormat="1" ht="13">
      <c r="A2" s="96" t="s">
        <v>33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s="2" customFormat="1" ht="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1" s="2" customFormat="1" ht="13">
      <c r="A4" s="96" t="s">
        <v>230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s="2" customFormat="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1" s="2" customFormat="1" ht="13">
      <c r="A9" s="7">
        <v>1</v>
      </c>
      <c r="B9" s="8" t="s">
        <v>3</v>
      </c>
      <c r="C9" s="12">
        <v>38292.471662999997</v>
      </c>
      <c r="D9" s="12">
        <v>39704.280189000005</v>
      </c>
      <c r="E9" s="12">
        <v>45406.950418000008</v>
      </c>
      <c r="F9" s="12">
        <v>47040.192350000005</v>
      </c>
      <c r="G9" s="12">
        <v>52819.087470000006</v>
      </c>
      <c r="H9" s="12">
        <v>52649.029929000011</v>
      </c>
      <c r="I9" s="12">
        <v>46329.731532999998</v>
      </c>
      <c r="J9" s="12">
        <v>50261.475594000003</v>
      </c>
      <c r="K9" s="12">
        <v>51741.699475999994</v>
      </c>
      <c r="L9" s="12">
        <v>55763.767478999995</v>
      </c>
      <c r="M9" s="12">
        <v>59523.940192999988</v>
      </c>
      <c r="N9" s="12">
        <v>62591.888359000004</v>
      </c>
      <c r="O9" s="12">
        <v>65997.705514000001</v>
      </c>
      <c r="P9" s="12">
        <v>58510.871035000004</v>
      </c>
      <c r="Q9" s="12">
        <v>41269.590962999988</v>
      </c>
      <c r="R9" s="12">
        <v>55130.020477999991</v>
      </c>
      <c r="S9" s="12">
        <v>59741.596940999996</v>
      </c>
      <c r="T9" s="12">
        <v>64258.259710999992</v>
      </c>
      <c r="U9" s="12">
        <v>64877.584894</v>
      </c>
      <c r="V9" s="12">
        <v>65681.897230000002</v>
      </c>
      <c r="W9" s="12">
        <v>63150.531283000004</v>
      </c>
      <c r="X9" s="12">
        <v>64673.091977999997</v>
      </c>
      <c r="Y9" s="12">
        <v>66312.783748000002</v>
      </c>
      <c r="Z9" s="12">
        <v>65743.462330999988</v>
      </c>
      <c r="AA9" s="12">
        <v>65355.162224</v>
      </c>
      <c r="AB9" s="12">
        <v>49346.24581</v>
      </c>
      <c r="AC9" s="12">
        <v>53046.234126999996</v>
      </c>
      <c r="AD9" s="12">
        <v>54091.902726</v>
      </c>
      <c r="AE9" s="12">
        <f>SUM(C9:AD9)</f>
        <v>1559311.4556459999</v>
      </c>
    </row>
    <row r="10" spans="1:31" s="2" customFormat="1" ht="13">
      <c r="A10" s="7">
        <v>2</v>
      </c>
      <c r="B10" s="8" t="s">
        <v>6</v>
      </c>
      <c r="C10" s="12">
        <v>357.97273900000005</v>
      </c>
      <c r="D10" s="12">
        <v>398.837086</v>
      </c>
      <c r="E10" s="12">
        <v>656.33256099999994</v>
      </c>
      <c r="F10" s="12">
        <v>421.89138299999991</v>
      </c>
      <c r="G10" s="12">
        <v>492.76246799999984</v>
      </c>
      <c r="H10" s="12">
        <v>543.01606299999992</v>
      </c>
      <c r="I10" s="12">
        <v>743.70570399999997</v>
      </c>
      <c r="J10" s="12">
        <v>708.47419899999989</v>
      </c>
      <c r="K10" s="12">
        <v>865.37596299999996</v>
      </c>
      <c r="L10" s="12">
        <v>1219.6345040000003</v>
      </c>
      <c r="M10" s="12">
        <v>1671.277949</v>
      </c>
      <c r="N10" s="12">
        <v>2049.3426260000001</v>
      </c>
      <c r="O10" s="12">
        <v>2735.1860450000004</v>
      </c>
      <c r="P10" s="12">
        <v>2876.3186329999994</v>
      </c>
      <c r="Q10" s="12">
        <v>2852.4890649999998</v>
      </c>
      <c r="R10" s="12">
        <v>5817.4995540000018</v>
      </c>
      <c r="S10" s="12">
        <v>8165.7075430000004</v>
      </c>
      <c r="T10" s="12">
        <v>8976.6616770000001</v>
      </c>
      <c r="U10" s="12">
        <v>13261.948954</v>
      </c>
      <c r="V10" s="12">
        <v>15894.082641000001</v>
      </c>
      <c r="W10" s="12">
        <v>13771.936526999998</v>
      </c>
      <c r="X10" s="12">
        <v>14347.151757000001</v>
      </c>
      <c r="Y10" s="12">
        <v>14119.700413999999</v>
      </c>
      <c r="Z10" s="12">
        <v>10657.997940000001</v>
      </c>
      <c r="AA10" s="12">
        <v>9214.4791050000003</v>
      </c>
      <c r="AB10" s="12">
        <v>9849.6678280000015</v>
      </c>
      <c r="AC10" s="12">
        <v>10574.526313000002</v>
      </c>
      <c r="AD10" s="12">
        <v>8752.8086550000007</v>
      </c>
      <c r="AE10" s="12">
        <f t="shared" ref="AE10:AE25" si="0">SUM(C10:AD10)</f>
        <v>161996.78589600002</v>
      </c>
    </row>
    <row r="11" spans="1:31" s="2" customFormat="1" ht="13">
      <c r="A11" s="5">
        <v>3</v>
      </c>
      <c r="B11" s="8" t="s">
        <v>4</v>
      </c>
      <c r="C11" s="12">
        <v>5435.6236330000002</v>
      </c>
      <c r="D11" s="12">
        <v>5242.8416559999987</v>
      </c>
      <c r="E11" s="12">
        <v>4503.9774639999996</v>
      </c>
      <c r="F11" s="12">
        <v>3814.907326</v>
      </c>
      <c r="G11" s="12">
        <v>3590.103083</v>
      </c>
      <c r="H11" s="12">
        <v>3951.7128619999999</v>
      </c>
      <c r="I11" s="12">
        <v>3150.2612160000003</v>
      </c>
      <c r="J11" s="12">
        <v>3436.7885199999992</v>
      </c>
      <c r="K11" s="12">
        <v>3065.8577679999999</v>
      </c>
      <c r="L11" s="12">
        <v>2366.8439739999999</v>
      </c>
      <c r="M11" s="12">
        <v>2398.7090910000002</v>
      </c>
      <c r="N11" s="12">
        <v>2636.959656</v>
      </c>
      <c r="O11" s="12">
        <v>2732.6782760000001</v>
      </c>
      <c r="P11" s="12">
        <v>2635.100222</v>
      </c>
      <c r="Q11" s="12">
        <v>1545.5034799999994</v>
      </c>
      <c r="R11" s="12">
        <v>2196.5312870000002</v>
      </c>
      <c r="S11" s="12">
        <v>2637.9307379999996</v>
      </c>
      <c r="T11" s="12">
        <v>2843.1218130000007</v>
      </c>
      <c r="U11" s="12">
        <v>2471.1024470000007</v>
      </c>
      <c r="V11" s="12">
        <v>2639.438462999999</v>
      </c>
      <c r="W11" s="12">
        <v>2713.2957380000003</v>
      </c>
      <c r="X11" s="12">
        <v>2635.2823820000003</v>
      </c>
      <c r="Y11" s="12">
        <v>2766.6302140000007</v>
      </c>
      <c r="Z11" s="12">
        <v>3010.5331390000001</v>
      </c>
      <c r="AA11" s="12">
        <v>2960.0905720000001</v>
      </c>
      <c r="AB11" s="12">
        <v>2236.0364129999998</v>
      </c>
      <c r="AC11" s="12">
        <v>2521.3916080000004</v>
      </c>
      <c r="AD11" s="12">
        <v>2627.6043749999999</v>
      </c>
      <c r="AE11" s="12">
        <f t="shared" si="0"/>
        <v>84766.857415999999</v>
      </c>
    </row>
    <row r="12" spans="1:31" s="2" customFormat="1" ht="13">
      <c r="A12" s="7">
        <v>4</v>
      </c>
      <c r="B12" s="8" t="s">
        <v>5</v>
      </c>
      <c r="C12" s="12">
        <v>1328.2328740000003</v>
      </c>
      <c r="D12" s="12">
        <v>1581.4653719999997</v>
      </c>
      <c r="E12" s="12">
        <v>1349.347947</v>
      </c>
      <c r="F12" s="12">
        <v>618.14470699999993</v>
      </c>
      <c r="G12" s="12">
        <v>978.68200699999966</v>
      </c>
      <c r="H12" s="12">
        <v>913.46632200000022</v>
      </c>
      <c r="I12" s="12">
        <v>719.40174699999977</v>
      </c>
      <c r="J12" s="12">
        <v>759.50968599999999</v>
      </c>
      <c r="K12" s="12">
        <v>639.29586000000018</v>
      </c>
      <c r="L12" s="12">
        <v>758.70109000000002</v>
      </c>
      <c r="M12" s="12">
        <v>920.56035900000006</v>
      </c>
      <c r="N12" s="12">
        <v>1031.7135720000001</v>
      </c>
      <c r="O12" s="12">
        <v>1219.6801840000001</v>
      </c>
      <c r="P12" s="12">
        <v>1083.9804360000001</v>
      </c>
      <c r="Q12" s="12">
        <v>727.86132799999973</v>
      </c>
      <c r="R12" s="12">
        <v>1246.9121459999999</v>
      </c>
      <c r="S12" s="12">
        <v>1794.4725560000002</v>
      </c>
      <c r="T12" s="12">
        <v>1850.5179769999995</v>
      </c>
      <c r="U12" s="12">
        <v>2132.1361730000003</v>
      </c>
      <c r="V12" s="12">
        <v>2295.9069760000002</v>
      </c>
      <c r="W12" s="12">
        <v>2661.819121</v>
      </c>
      <c r="X12" s="12">
        <v>3093.2284339999997</v>
      </c>
      <c r="Y12" s="12">
        <v>3691.1019999999994</v>
      </c>
      <c r="Z12" s="12">
        <v>2723.5723929999999</v>
      </c>
      <c r="AA12" s="12">
        <v>2633.3935370000004</v>
      </c>
      <c r="AB12" s="12">
        <v>2979.834809</v>
      </c>
      <c r="AC12" s="12">
        <v>3168.9645579999997</v>
      </c>
      <c r="AD12" s="12">
        <v>3956.7050989999993</v>
      </c>
      <c r="AE12" s="12">
        <f t="shared" si="0"/>
        <v>48858.609270000008</v>
      </c>
    </row>
    <row r="13" spans="1:31" s="2" customFormat="1" ht="13">
      <c r="A13" s="7">
        <v>5</v>
      </c>
      <c r="B13" s="8" t="s">
        <v>7</v>
      </c>
      <c r="C13" s="12">
        <v>2069.8499300000003</v>
      </c>
      <c r="D13" s="12">
        <v>2527.8441419999999</v>
      </c>
      <c r="E13" s="12">
        <v>2618.0831390000003</v>
      </c>
      <c r="F13" s="12">
        <v>2819.9353990000009</v>
      </c>
      <c r="G13" s="12">
        <v>2615.3751040000006</v>
      </c>
      <c r="H13" s="12">
        <v>2657.3931219999995</v>
      </c>
      <c r="I13" s="12">
        <v>3341.2846550000004</v>
      </c>
      <c r="J13" s="12">
        <v>4177.9792880000005</v>
      </c>
      <c r="K13" s="12">
        <v>5321.9508070000011</v>
      </c>
      <c r="L13" s="12">
        <v>5623.5517090000012</v>
      </c>
      <c r="M13" s="12">
        <v>5501.6427770000018</v>
      </c>
      <c r="N13" s="12">
        <v>7285.7592169999989</v>
      </c>
      <c r="O13" s="12">
        <v>9349.3399009999994</v>
      </c>
      <c r="P13" s="12">
        <v>10809.039024000002</v>
      </c>
      <c r="Q13" s="12">
        <v>6364.9390429999985</v>
      </c>
      <c r="R13" s="12">
        <v>6138.427040999999</v>
      </c>
      <c r="S13" s="12">
        <v>8003.9366469999995</v>
      </c>
      <c r="T13" s="12">
        <v>8463.3156719999988</v>
      </c>
      <c r="U13" s="12">
        <v>7497.2088149999981</v>
      </c>
      <c r="V13" s="12">
        <v>8248.8268229999994</v>
      </c>
      <c r="W13" s="12">
        <v>8858.1451759999982</v>
      </c>
      <c r="X13" s="12">
        <v>9510.8901100000003</v>
      </c>
      <c r="Y13" s="12">
        <v>9041.9649190000018</v>
      </c>
      <c r="Z13" s="12">
        <v>9044.6764529999964</v>
      </c>
      <c r="AA13" s="12">
        <v>9742.241981000001</v>
      </c>
      <c r="AB13" s="12">
        <v>7454.8091280000008</v>
      </c>
      <c r="AC13" s="12">
        <v>8000.7006039999997</v>
      </c>
      <c r="AD13" s="12">
        <v>7827.448867000001</v>
      </c>
      <c r="AE13" s="12">
        <f t="shared" si="0"/>
        <v>180916.55949300001</v>
      </c>
    </row>
    <row r="14" spans="1:31" s="2" customFormat="1" ht="13">
      <c r="A14" s="5"/>
      <c r="B14" s="8" t="s">
        <v>8</v>
      </c>
      <c r="C14" s="12">
        <v>13077.141839000004</v>
      </c>
      <c r="D14" s="12">
        <v>14218.339601000001</v>
      </c>
      <c r="E14" s="12">
        <v>19327.202447</v>
      </c>
      <c r="F14" s="12">
        <v>20029.482448000006</v>
      </c>
      <c r="G14" s="12">
        <v>19130.287684999999</v>
      </c>
      <c r="H14" s="12">
        <v>25173.980780999998</v>
      </c>
      <c r="I14" s="12">
        <v>24179.534475</v>
      </c>
      <c r="J14" s="12">
        <v>21916.584823000001</v>
      </c>
      <c r="K14" s="12">
        <v>20303.194963999998</v>
      </c>
      <c r="L14" s="12">
        <v>23799.562232999997</v>
      </c>
      <c r="M14" s="12">
        <v>25741.567136999995</v>
      </c>
      <c r="N14" s="12">
        <v>28976.47033099999</v>
      </c>
      <c r="O14" s="12">
        <v>31176.098749000001</v>
      </c>
      <c r="P14" s="12">
        <v>32159.512194999992</v>
      </c>
      <c r="Q14" s="12">
        <v>25578.848737</v>
      </c>
      <c r="R14" s="12">
        <v>35545.121117999988</v>
      </c>
      <c r="S14" s="12">
        <v>35545.121117999988</v>
      </c>
      <c r="T14" s="12">
        <v>41886.906956999999</v>
      </c>
      <c r="U14" s="12">
        <v>47278.340436000006</v>
      </c>
      <c r="V14" s="12">
        <v>50550.636448999998</v>
      </c>
      <c r="W14" s="12">
        <v>52919.102002</v>
      </c>
      <c r="X14" s="12">
        <v>52008.885041999994</v>
      </c>
      <c r="Y14" s="12">
        <v>50146.627495000001</v>
      </c>
      <c r="Z14" s="12">
        <v>53316.464172999986</v>
      </c>
      <c r="AA14" s="12">
        <v>55174.960912999995</v>
      </c>
      <c r="AB14" s="12">
        <v>41754.879728999978</v>
      </c>
      <c r="AC14" s="12">
        <v>49240.833622000006</v>
      </c>
      <c r="AD14" s="12">
        <v>52096.768013999987</v>
      </c>
      <c r="AE14" s="12">
        <f t="shared" si="0"/>
        <v>962252.45551300002</v>
      </c>
    </row>
    <row r="15" spans="1:31" s="2" customFormat="1" ht="13">
      <c r="A15" s="5"/>
      <c r="B15" s="8" t="s">
        <v>233</v>
      </c>
      <c r="C15" s="12">
        <v>8779.626932000001</v>
      </c>
      <c r="D15" s="12">
        <v>10111.790639999997</v>
      </c>
      <c r="E15" s="12">
        <v>13794.704485999999</v>
      </c>
      <c r="F15" s="12">
        <v>14208.773064999999</v>
      </c>
      <c r="G15" s="12">
        <v>14721.840036</v>
      </c>
      <c r="H15" s="12">
        <v>20777.588229999998</v>
      </c>
      <c r="I15" s="12">
        <v>19922.100934999999</v>
      </c>
      <c r="J15" s="12">
        <v>18596.637854999994</v>
      </c>
      <c r="K15" s="12">
        <v>17023.794904000002</v>
      </c>
      <c r="L15" s="12">
        <v>19367.013531999997</v>
      </c>
      <c r="M15" s="12">
        <v>20218.026419000002</v>
      </c>
      <c r="N15" s="12">
        <v>22044.162292000001</v>
      </c>
      <c r="O15" s="12">
        <v>23634.224612000002</v>
      </c>
      <c r="P15" s="12">
        <v>23870.934716</v>
      </c>
      <c r="Q15" s="12">
        <v>18698.885829000006</v>
      </c>
      <c r="R15" s="12">
        <v>26288.863441999991</v>
      </c>
      <c r="S15" s="12">
        <v>31167.949776999994</v>
      </c>
      <c r="T15" s="12">
        <v>35429.502613000004</v>
      </c>
      <c r="U15" s="12">
        <v>38893.453342000001</v>
      </c>
      <c r="V15" s="12">
        <v>41732.193755999993</v>
      </c>
      <c r="W15" s="12">
        <v>41751.954794000019</v>
      </c>
      <c r="X15" s="12">
        <v>40541.882513000011</v>
      </c>
      <c r="Y15" s="12">
        <v>41990.287305000005</v>
      </c>
      <c r="Z15" s="12">
        <v>44862.826718000011</v>
      </c>
      <c r="AA15" s="12">
        <v>44474.910247</v>
      </c>
      <c r="AB15" s="12">
        <v>33408.397095</v>
      </c>
      <c r="AC15" s="12">
        <v>38532.437308999994</v>
      </c>
      <c r="AD15" s="12">
        <v>43874.716046000016</v>
      </c>
      <c r="AE15" s="12">
        <f t="shared" si="0"/>
        <v>768719.47944000002</v>
      </c>
    </row>
    <row r="16" spans="1:31" s="2" customFormat="1" ht="13">
      <c r="A16" s="7"/>
      <c r="B16" s="8" t="s">
        <v>9</v>
      </c>
      <c r="C16" s="12">
        <f>SUM(C17:C22)</f>
        <v>493.324747</v>
      </c>
      <c r="D16" s="12">
        <f t="shared" ref="D16:AD16" si="1">SUM(D17:D22)</f>
        <v>446.77545499999997</v>
      </c>
      <c r="E16" s="12">
        <f t="shared" si="1"/>
        <v>485.57350500000007</v>
      </c>
      <c r="F16" s="12">
        <f t="shared" si="1"/>
        <v>574.56236500000011</v>
      </c>
      <c r="G16" s="12">
        <f t="shared" si="1"/>
        <v>663.87074700000005</v>
      </c>
      <c r="H16" s="12">
        <f t="shared" si="1"/>
        <v>548.35904899999991</v>
      </c>
      <c r="I16" s="12">
        <f t="shared" si="1"/>
        <v>494.20277199999998</v>
      </c>
      <c r="J16" s="12">
        <f t="shared" si="1"/>
        <v>500.49450400000001</v>
      </c>
      <c r="K16" s="12">
        <f t="shared" si="1"/>
        <v>566.39995099999999</v>
      </c>
      <c r="L16" s="12">
        <f t="shared" si="1"/>
        <v>733.25340599999993</v>
      </c>
      <c r="M16" s="12">
        <f t="shared" si="1"/>
        <v>775.09905399999991</v>
      </c>
      <c r="N16" s="12">
        <f t="shared" si="1"/>
        <v>978.87050000000022</v>
      </c>
      <c r="O16" s="12">
        <f t="shared" si="1"/>
        <v>1213.4018510000001</v>
      </c>
      <c r="P16" s="12">
        <f t="shared" si="1"/>
        <v>1200.4049789999999</v>
      </c>
      <c r="Q16" s="12">
        <f t="shared" si="1"/>
        <v>1060.7456890000001</v>
      </c>
      <c r="R16" s="12">
        <f t="shared" si="1"/>
        <v>1228.24404</v>
      </c>
      <c r="S16" s="12">
        <f t="shared" si="1"/>
        <v>1325.2829340000001</v>
      </c>
      <c r="T16" s="12">
        <f t="shared" si="1"/>
        <v>1567.0526630000002</v>
      </c>
      <c r="U16" s="12">
        <f t="shared" si="1"/>
        <v>1664.1514030000001</v>
      </c>
      <c r="V16" s="12">
        <f t="shared" si="1"/>
        <v>1676.4261750000001</v>
      </c>
      <c r="W16" s="12">
        <f t="shared" si="1"/>
        <v>1905.8569090000001</v>
      </c>
      <c r="X16" s="12">
        <f t="shared" si="1"/>
        <v>1901.7045149999999</v>
      </c>
      <c r="Y16" s="12">
        <f t="shared" si="1"/>
        <v>1905.9128219999998</v>
      </c>
      <c r="Z16" s="12">
        <f t="shared" si="1"/>
        <v>1761.1211490000001</v>
      </c>
      <c r="AA16" s="12">
        <f t="shared" si="1"/>
        <v>1591.3572780000004</v>
      </c>
      <c r="AB16" s="12">
        <f t="shared" si="1"/>
        <v>1403.5726359999996</v>
      </c>
      <c r="AC16" s="12">
        <f t="shared" si="1"/>
        <v>2111.281618</v>
      </c>
      <c r="AD16" s="12">
        <f t="shared" si="1"/>
        <v>1545.7612830000003</v>
      </c>
      <c r="AE16" s="12">
        <f t="shared" si="0"/>
        <v>32323.063999000002</v>
      </c>
    </row>
    <row r="17" spans="1:31" s="2" customFormat="1" ht="13">
      <c r="A17" s="7"/>
      <c r="B17" s="8" t="s">
        <v>197</v>
      </c>
      <c r="C17" s="12">
        <v>97.26249199999998</v>
      </c>
      <c r="D17" s="12">
        <v>97.817530999999988</v>
      </c>
      <c r="E17" s="12">
        <v>104.96505000000001</v>
      </c>
      <c r="F17" s="12">
        <v>128.25317799999999</v>
      </c>
      <c r="G17" s="12">
        <v>130.63091599999998</v>
      </c>
      <c r="H17" s="12">
        <v>100.962898</v>
      </c>
      <c r="I17" s="12">
        <v>125.750711</v>
      </c>
      <c r="J17" s="12">
        <v>109.65844200000001</v>
      </c>
      <c r="K17" s="12">
        <v>117.92605899999998</v>
      </c>
      <c r="L17" s="12">
        <v>112.52850100000001</v>
      </c>
      <c r="M17" s="12">
        <v>132.00884600000001</v>
      </c>
      <c r="N17" s="12">
        <v>169.62187100000003</v>
      </c>
      <c r="O17" s="12">
        <v>214.11589099999998</v>
      </c>
      <c r="P17" s="12">
        <v>241.68037299999995</v>
      </c>
      <c r="Q17" s="12">
        <v>178.57989600000002</v>
      </c>
      <c r="R17" s="12">
        <v>189.43105500000001</v>
      </c>
      <c r="S17" s="12">
        <v>291.34729500000003</v>
      </c>
      <c r="T17" s="12">
        <v>343.48997400000002</v>
      </c>
      <c r="U17" s="12">
        <v>425.3148349999999</v>
      </c>
      <c r="V17" s="12">
        <v>425.50621100000001</v>
      </c>
      <c r="W17" s="12">
        <v>496.81475899999987</v>
      </c>
      <c r="X17" s="12">
        <v>474.56762099999992</v>
      </c>
      <c r="Y17" s="12">
        <v>389.56440899999984</v>
      </c>
      <c r="Z17" s="12">
        <v>364.98281599999996</v>
      </c>
      <c r="AA17" s="12">
        <v>314.48024200000009</v>
      </c>
      <c r="AB17" s="12">
        <v>342.81605399999995</v>
      </c>
      <c r="AC17" s="12">
        <v>427.14754799999992</v>
      </c>
      <c r="AD17" s="12">
        <v>202.77765500000004</v>
      </c>
      <c r="AE17" s="12">
        <f t="shared" si="0"/>
        <v>6750.0031289999988</v>
      </c>
    </row>
    <row r="18" spans="1:31" s="2" customFormat="1" ht="13">
      <c r="A18" s="7"/>
      <c r="B18" s="8" t="s">
        <v>198</v>
      </c>
      <c r="C18" s="12">
        <v>73.448120000000003</v>
      </c>
      <c r="D18" s="12">
        <v>57.455083999999992</v>
      </c>
      <c r="E18" s="12">
        <v>46.638690999999994</v>
      </c>
      <c r="F18" s="12">
        <v>52.104320999999999</v>
      </c>
      <c r="G18" s="12">
        <v>102.24000599999999</v>
      </c>
      <c r="H18" s="12">
        <v>74.566507999999999</v>
      </c>
      <c r="I18" s="12">
        <v>62.494162999999986</v>
      </c>
      <c r="J18" s="12">
        <v>58.353594000000001</v>
      </c>
      <c r="K18" s="12">
        <v>71.138653000000005</v>
      </c>
      <c r="L18" s="12">
        <v>112.07031700000002</v>
      </c>
      <c r="M18" s="12">
        <v>86.03891200000001</v>
      </c>
      <c r="N18" s="12">
        <v>109.83238900000003</v>
      </c>
      <c r="O18" s="12">
        <v>162.97875000000005</v>
      </c>
      <c r="P18" s="12">
        <v>112.902838</v>
      </c>
      <c r="Q18" s="12">
        <v>129.79302000000004</v>
      </c>
      <c r="R18" s="12">
        <v>120.04411700000003</v>
      </c>
      <c r="S18" s="12">
        <v>115.77217700000006</v>
      </c>
      <c r="T18" s="12">
        <v>146.64213100000001</v>
      </c>
      <c r="U18" s="12">
        <v>166.72074999999998</v>
      </c>
      <c r="V18" s="12">
        <v>157.02939700000002</v>
      </c>
      <c r="W18" s="12">
        <v>179.49520000000001</v>
      </c>
      <c r="X18" s="12">
        <v>194.22376799999998</v>
      </c>
      <c r="Y18" s="12">
        <v>181.76069699999999</v>
      </c>
      <c r="Z18" s="12">
        <v>176.46640999999997</v>
      </c>
      <c r="AA18" s="12">
        <v>189.09041499999998</v>
      </c>
      <c r="AB18" s="12">
        <v>166.50790000000001</v>
      </c>
      <c r="AC18" s="12">
        <v>299.71446600000002</v>
      </c>
      <c r="AD18" s="12">
        <v>202.79625800000005</v>
      </c>
      <c r="AE18" s="12">
        <f t="shared" si="0"/>
        <v>3608.3190519999998</v>
      </c>
    </row>
    <row r="19" spans="1:31" s="2" customFormat="1" ht="13">
      <c r="A19" s="7"/>
      <c r="B19" s="8" t="s">
        <v>199</v>
      </c>
      <c r="C19" s="88">
        <v>146.82969500000002</v>
      </c>
      <c r="D19" s="88">
        <v>108.22085500000001</v>
      </c>
      <c r="E19" s="88">
        <v>120.06852699999999</v>
      </c>
      <c r="F19" s="88">
        <v>147.51011700000004</v>
      </c>
      <c r="G19" s="88">
        <v>180.85776800000002</v>
      </c>
      <c r="H19" s="88">
        <v>146.26950299999996</v>
      </c>
      <c r="I19" s="88">
        <v>108.62109600000002</v>
      </c>
      <c r="J19" s="88">
        <v>155.03115199999999</v>
      </c>
      <c r="K19" s="88">
        <v>167.846633</v>
      </c>
      <c r="L19" s="88">
        <v>207.70214299999995</v>
      </c>
      <c r="M19" s="88">
        <v>211.73933799999998</v>
      </c>
      <c r="N19" s="88">
        <v>259.09742699999998</v>
      </c>
      <c r="O19" s="88">
        <v>269.68419399999993</v>
      </c>
      <c r="P19" s="88">
        <v>240.81317899999999</v>
      </c>
      <c r="Q19" s="88">
        <v>261.83856100000003</v>
      </c>
      <c r="R19" s="88">
        <v>342.66342800000001</v>
      </c>
      <c r="S19" s="88">
        <v>343.55816699999997</v>
      </c>
      <c r="T19" s="88">
        <v>369.98641899999996</v>
      </c>
      <c r="U19" s="88">
        <v>364.16257400000006</v>
      </c>
      <c r="V19" s="88">
        <v>336.61390299999994</v>
      </c>
      <c r="W19" s="88">
        <v>433.19819900000005</v>
      </c>
      <c r="X19" s="88">
        <v>402.19154300000002</v>
      </c>
      <c r="Y19" s="88">
        <v>471.07376799999997</v>
      </c>
      <c r="Z19" s="88">
        <v>391.59619099999998</v>
      </c>
      <c r="AA19" s="88">
        <v>324.0992</v>
      </c>
      <c r="AB19" s="88">
        <v>297.28358499999996</v>
      </c>
      <c r="AC19" s="88">
        <v>463.88019799999995</v>
      </c>
      <c r="AD19" s="88">
        <v>407.93459800000005</v>
      </c>
      <c r="AE19" s="12">
        <f t="shared" si="0"/>
        <v>7680.3719609999998</v>
      </c>
    </row>
    <row r="20" spans="1:31" s="2" customFormat="1" ht="13">
      <c r="A20" s="7"/>
      <c r="B20" s="8" t="s">
        <v>200</v>
      </c>
      <c r="C20" s="12">
        <v>62.225436000000002</v>
      </c>
      <c r="D20" s="12">
        <v>69.256989000000004</v>
      </c>
      <c r="E20" s="12">
        <v>87.609309000000039</v>
      </c>
      <c r="F20" s="12">
        <v>94.63269200000002</v>
      </c>
      <c r="G20" s="12">
        <v>96.664146000000017</v>
      </c>
      <c r="H20" s="12">
        <v>95.326725999999994</v>
      </c>
      <c r="I20" s="12">
        <v>80.467855999999998</v>
      </c>
      <c r="J20" s="12">
        <v>81.242618000000022</v>
      </c>
      <c r="K20" s="12">
        <v>87.055599000000001</v>
      </c>
      <c r="L20" s="12">
        <v>151.37954300000001</v>
      </c>
      <c r="M20" s="12">
        <v>188.12727299999989</v>
      </c>
      <c r="N20" s="12">
        <v>261.571934</v>
      </c>
      <c r="O20" s="12">
        <v>324.03956999999997</v>
      </c>
      <c r="P20" s="12">
        <v>296.63087999999993</v>
      </c>
      <c r="Q20" s="12">
        <v>206.812026</v>
      </c>
      <c r="R20" s="12">
        <v>220.02830200000002</v>
      </c>
      <c r="S20" s="12">
        <v>232.29161100000005</v>
      </c>
      <c r="T20" s="12">
        <v>276.14115700000002</v>
      </c>
      <c r="U20" s="12">
        <v>277.59522400000003</v>
      </c>
      <c r="V20" s="12">
        <v>266.16259400000001</v>
      </c>
      <c r="W20" s="12">
        <v>290.21869099999998</v>
      </c>
      <c r="X20" s="12">
        <v>316.71343000000002</v>
      </c>
      <c r="Y20" s="12">
        <v>361.92830100000003</v>
      </c>
      <c r="Z20" s="12">
        <v>347.11370599999998</v>
      </c>
      <c r="AA20" s="12">
        <v>339.24200200000007</v>
      </c>
      <c r="AB20" s="12">
        <v>266.98867599999994</v>
      </c>
      <c r="AC20" s="12">
        <v>412.91425800000002</v>
      </c>
      <c r="AD20" s="12">
        <v>353.63772799999998</v>
      </c>
      <c r="AE20" s="12">
        <f t="shared" si="0"/>
        <v>6144.0182769999992</v>
      </c>
    </row>
    <row r="21" spans="1:31" s="2" customFormat="1" ht="13">
      <c r="A21" s="7"/>
      <c r="B21" s="8" t="s">
        <v>201</v>
      </c>
      <c r="C21" s="12">
        <v>17.651737999999998</v>
      </c>
      <c r="D21" s="12">
        <v>23.509928000000009</v>
      </c>
      <c r="E21" s="12">
        <v>29.504017999999999</v>
      </c>
      <c r="F21" s="12">
        <v>30.751609999999999</v>
      </c>
      <c r="G21" s="12">
        <v>34.114603999999993</v>
      </c>
      <c r="H21" s="12">
        <v>28.649761000000005</v>
      </c>
      <c r="I21" s="12">
        <v>25.830646999999999</v>
      </c>
      <c r="J21" s="12">
        <v>25.730675999999995</v>
      </c>
      <c r="K21" s="12">
        <v>41.658201000000005</v>
      </c>
      <c r="L21" s="12">
        <v>59.68312499999999</v>
      </c>
      <c r="M21" s="12">
        <v>43.247658999999992</v>
      </c>
      <c r="N21" s="12">
        <v>51.793614000000005</v>
      </c>
      <c r="O21" s="12">
        <v>53.020212000000001</v>
      </c>
      <c r="P21" s="12">
        <v>61.940146000000013</v>
      </c>
      <c r="Q21" s="12">
        <v>46.152017999999991</v>
      </c>
      <c r="R21" s="12">
        <v>48.063076000000009</v>
      </c>
      <c r="S21" s="12">
        <v>47.340454999999999</v>
      </c>
      <c r="T21" s="12">
        <v>63.740670000000023</v>
      </c>
      <c r="U21" s="12">
        <v>71.089014999999989</v>
      </c>
      <c r="V21" s="12">
        <v>71.899111000000005</v>
      </c>
      <c r="W21" s="12">
        <v>82.330384000000009</v>
      </c>
      <c r="X21" s="12">
        <v>103.735885</v>
      </c>
      <c r="Y21" s="12">
        <v>89.868002000000004</v>
      </c>
      <c r="Z21" s="12">
        <v>52.133567000000014</v>
      </c>
      <c r="AA21" s="12">
        <v>56.763070999999997</v>
      </c>
      <c r="AB21" s="12">
        <v>112.11698699999997</v>
      </c>
      <c r="AC21" s="12">
        <v>158.68305400000006</v>
      </c>
      <c r="AD21" s="12">
        <v>61.475917000000003</v>
      </c>
      <c r="AE21" s="12">
        <f t="shared" si="0"/>
        <v>1592.477151</v>
      </c>
    </row>
    <row r="22" spans="1:31" s="2" customFormat="1" ht="13">
      <c r="A22" s="7"/>
      <c r="B22" s="8" t="s">
        <v>207</v>
      </c>
      <c r="C22" s="12">
        <v>95.907265999999993</v>
      </c>
      <c r="D22" s="12">
        <v>90.515067999999985</v>
      </c>
      <c r="E22" s="12">
        <v>96.787909999999997</v>
      </c>
      <c r="F22" s="12">
        <v>121.31044700000004</v>
      </c>
      <c r="G22" s="12">
        <v>119.36330699999999</v>
      </c>
      <c r="H22" s="12">
        <v>102.58365299999997</v>
      </c>
      <c r="I22" s="12">
        <v>91.038299000000023</v>
      </c>
      <c r="J22" s="12">
        <v>70.47802200000001</v>
      </c>
      <c r="K22" s="12">
        <v>80.774805999999984</v>
      </c>
      <c r="L22" s="12">
        <v>89.889777000000009</v>
      </c>
      <c r="M22" s="12">
        <v>113.93702600000002</v>
      </c>
      <c r="N22" s="12">
        <v>126.95326499999999</v>
      </c>
      <c r="O22" s="12">
        <v>189.56323400000002</v>
      </c>
      <c r="P22" s="12">
        <v>246.43756300000007</v>
      </c>
      <c r="Q22" s="12">
        <v>237.57016799999997</v>
      </c>
      <c r="R22" s="12">
        <v>308.01406200000008</v>
      </c>
      <c r="S22" s="12">
        <v>294.97322899999995</v>
      </c>
      <c r="T22" s="12">
        <v>367.05231200000003</v>
      </c>
      <c r="U22" s="12">
        <v>359.26900500000005</v>
      </c>
      <c r="V22" s="12">
        <v>419.21495900000008</v>
      </c>
      <c r="W22" s="12">
        <v>423.79967599999998</v>
      </c>
      <c r="X22" s="12">
        <v>410.27226800000005</v>
      </c>
      <c r="Y22" s="12">
        <v>411.71764500000006</v>
      </c>
      <c r="Z22" s="12">
        <v>428.82845899999995</v>
      </c>
      <c r="AA22" s="12">
        <v>367.68234799999999</v>
      </c>
      <c r="AB22" s="12">
        <v>217.85943399999991</v>
      </c>
      <c r="AC22" s="12">
        <v>348.942094</v>
      </c>
      <c r="AD22" s="12">
        <v>317.13912700000003</v>
      </c>
      <c r="AE22" s="12">
        <f t="shared" si="0"/>
        <v>6547.8744290000004</v>
      </c>
    </row>
    <row r="23" spans="1:31" s="2" customFormat="1" ht="13">
      <c r="A23" s="7"/>
      <c r="B23" s="8" t="s">
        <v>10</v>
      </c>
      <c r="C23" s="12">
        <f>SUM(C9:C14)</f>
        <v>60561.292677999998</v>
      </c>
      <c r="D23" s="12">
        <f t="shared" ref="D23:AD23" si="2">SUM(D9:D14)</f>
        <v>63673.608046000001</v>
      </c>
      <c r="E23" s="12">
        <f t="shared" si="2"/>
        <v>73861.893976000007</v>
      </c>
      <c r="F23" s="12">
        <f t="shared" si="2"/>
        <v>74744.553613000011</v>
      </c>
      <c r="G23" s="12">
        <f t="shared" si="2"/>
        <v>79626.297817000013</v>
      </c>
      <c r="H23" s="12">
        <f t="shared" si="2"/>
        <v>85888.599079000007</v>
      </c>
      <c r="I23" s="12">
        <f t="shared" si="2"/>
        <v>78463.919330000004</v>
      </c>
      <c r="J23" s="12">
        <f t="shared" si="2"/>
        <v>81260.812109999999</v>
      </c>
      <c r="K23" s="12">
        <f t="shared" si="2"/>
        <v>81937.374837999989</v>
      </c>
      <c r="L23" s="12">
        <f t="shared" si="2"/>
        <v>89532.060988999991</v>
      </c>
      <c r="M23" s="12">
        <f t="shared" si="2"/>
        <v>95757.697505999982</v>
      </c>
      <c r="N23" s="12">
        <f t="shared" si="2"/>
        <v>104572.13376099999</v>
      </c>
      <c r="O23" s="12">
        <f t="shared" si="2"/>
        <v>113210.688669</v>
      </c>
      <c r="P23" s="12">
        <f t="shared" si="2"/>
        <v>108074.821545</v>
      </c>
      <c r="Q23" s="12">
        <f t="shared" si="2"/>
        <v>78339.232615999994</v>
      </c>
      <c r="R23" s="12">
        <f t="shared" si="2"/>
        <v>106074.51162399998</v>
      </c>
      <c r="S23" s="12">
        <f t="shared" si="2"/>
        <v>115888.76554299996</v>
      </c>
      <c r="T23" s="12">
        <f t="shared" si="2"/>
        <v>128278.78380699999</v>
      </c>
      <c r="U23" s="12">
        <f t="shared" si="2"/>
        <v>137518.321719</v>
      </c>
      <c r="V23" s="12">
        <f t="shared" si="2"/>
        <v>145310.78858200001</v>
      </c>
      <c r="W23" s="12">
        <f t="shared" si="2"/>
        <v>144074.82984699999</v>
      </c>
      <c r="X23" s="12">
        <f t="shared" si="2"/>
        <v>146268.52970299998</v>
      </c>
      <c r="Y23" s="12">
        <f t="shared" si="2"/>
        <v>146078.80879000001</v>
      </c>
      <c r="Z23" s="12">
        <f t="shared" si="2"/>
        <v>144496.70642899995</v>
      </c>
      <c r="AA23" s="12">
        <f t="shared" si="2"/>
        <v>145080.328332</v>
      </c>
      <c r="AB23" s="12">
        <f t="shared" si="2"/>
        <v>113621.47371699999</v>
      </c>
      <c r="AC23" s="12">
        <f t="shared" si="2"/>
        <v>126552.650832</v>
      </c>
      <c r="AD23" s="12">
        <f t="shared" si="2"/>
        <v>129353.237736</v>
      </c>
      <c r="AE23" s="12">
        <f t="shared" si="0"/>
        <v>2998102.7232340002</v>
      </c>
    </row>
    <row r="24" spans="1:31" s="2" customFormat="1" ht="13">
      <c r="A24" s="7"/>
      <c r="B24" s="8" t="s">
        <v>11</v>
      </c>
      <c r="C24" s="12">
        <f>C25-C23</f>
        <v>15346.274720999994</v>
      </c>
      <c r="D24" s="12">
        <f t="shared" ref="D24:AD24" si="3">D25-D23</f>
        <v>15267.627589000003</v>
      </c>
      <c r="E24" s="12">
        <f t="shared" si="3"/>
        <v>15553.56716799998</v>
      </c>
      <c r="F24" s="12">
        <f t="shared" si="3"/>
        <v>14419.709822999997</v>
      </c>
      <c r="G24" s="12">
        <f t="shared" si="3"/>
        <v>13564.673313000007</v>
      </c>
      <c r="H24" s="12">
        <f t="shared" si="3"/>
        <v>13801.754516999979</v>
      </c>
      <c r="I24" s="12">
        <f t="shared" si="3"/>
        <v>14077.324110999994</v>
      </c>
      <c r="J24" s="12">
        <f t="shared" si="3"/>
        <v>13442.535500000013</v>
      </c>
      <c r="K24" s="12">
        <f t="shared" si="3"/>
        <v>13900.665560999987</v>
      </c>
      <c r="L24" s="12">
        <f t="shared" si="3"/>
        <v>16621.803387000007</v>
      </c>
      <c r="M24" s="12">
        <f t="shared" si="3"/>
        <v>20941.673734000055</v>
      </c>
      <c r="N24" s="12">
        <f t="shared" si="3"/>
        <v>23001.656269000014</v>
      </c>
      <c r="O24" s="12">
        <f t="shared" si="3"/>
        <v>28688.733379000012</v>
      </c>
      <c r="P24" s="12">
        <f t="shared" si="3"/>
        <v>34357.49995100002</v>
      </c>
      <c r="Q24" s="12">
        <f t="shared" si="3"/>
        <v>21165.225740000009</v>
      </c>
      <c r="R24" s="12">
        <f t="shared" si="3"/>
        <v>28142.851599000045</v>
      </c>
      <c r="S24" s="12">
        <f t="shared" si="3"/>
        <v>41372.708034000068</v>
      </c>
      <c r="T24" s="12">
        <f t="shared" si="3"/>
        <v>45369.055275999985</v>
      </c>
      <c r="U24" s="12">
        <f t="shared" si="3"/>
        <v>45383.827036999981</v>
      </c>
      <c r="V24" s="12">
        <f t="shared" si="3"/>
        <v>47598.333523999958</v>
      </c>
      <c r="W24" s="12">
        <f t="shared" si="3"/>
        <v>40278.02103600002</v>
      </c>
      <c r="X24" s="12">
        <f t="shared" si="3"/>
        <v>35203.179892999993</v>
      </c>
      <c r="Y24" s="12">
        <f t="shared" si="3"/>
        <v>40362.821969999961</v>
      </c>
      <c r="Z24" s="12">
        <f t="shared" si="3"/>
        <v>42496.563506000093</v>
      </c>
      <c r="AA24" s="12">
        <f t="shared" si="3"/>
        <v>40101.579346000042</v>
      </c>
      <c r="AB24" s="12">
        <f t="shared" si="3"/>
        <v>32968.449191999971</v>
      </c>
      <c r="AC24" s="12">
        <f t="shared" si="3"/>
        <v>38937.750019999992</v>
      </c>
      <c r="AD24" s="12">
        <f t="shared" si="3"/>
        <v>34079.690312000006</v>
      </c>
      <c r="AE24" s="12">
        <f t="shared" si="0"/>
        <v>786445.55550800031</v>
      </c>
    </row>
    <row r="25" spans="1:31" s="2" customFormat="1" ht="13">
      <c r="A25" s="7"/>
      <c r="B25" s="8" t="s">
        <v>12</v>
      </c>
      <c r="C25" s="12">
        <v>75907.567398999992</v>
      </c>
      <c r="D25" s="12">
        <v>78941.235635000005</v>
      </c>
      <c r="E25" s="12">
        <v>89415.461143999986</v>
      </c>
      <c r="F25" s="12">
        <v>89164.263436000008</v>
      </c>
      <c r="G25" s="12">
        <v>93190.97113000002</v>
      </c>
      <c r="H25" s="12">
        <v>99690.353595999986</v>
      </c>
      <c r="I25" s="12">
        <v>92541.243440999999</v>
      </c>
      <c r="J25" s="12">
        <v>94703.347610000012</v>
      </c>
      <c r="K25" s="12">
        <v>95838.040398999976</v>
      </c>
      <c r="L25" s="12">
        <v>106153.864376</v>
      </c>
      <c r="M25" s="12">
        <v>116699.37124000004</v>
      </c>
      <c r="N25" s="12">
        <v>127573.79003</v>
      </c>
      <c r="O25" s="12">
        <v>141899.42204800001</v>
      </c>
      <c r="P25" s="12">
        <v>142432.32149600002</v>
      </c>
      <c r="Q25" s="12">
        <v>99504.458356000003</v>
      </c>
      <c r="R25" s="12">
        <v>134217.36322300002</v>
      </c>
      <c r="S25" s="12">
        <v>157261.47357700003</v>
      </c>
      <c r="T25" s="12">
        <v>173647.83908299997</v>
      </c>
      <c r="U25" s="12">
        <v>182902.14875599998</v>
      </c>
      <c r="V25" s="12">
        <v>192909.12210599997</v>
      </c>
      <c r="W25" s="12">
        <v>184352.85088300001</v>
      </c>
      <c r="X25" s="12">
        <v>181471.70959599997</v>
      </c>
      <c r="Y25" s="12">
        <v>186441.63075999997</v>
      </c>
      <c r="Z25" s="12">
        <v>186993.26993500005</v>
      </c>
      <c r="AA25" s="12">
        <v>185181.90767800005</v>
      </c>
      <c r="AB25" s="12">
        <v>146589.92290899996</v>
      </c>
      <c r="AC25" s="12">
        <v>165490.40085199999</v>
      </c>
      <c r="AD25" s="12">
        <v>163432.928048</v>
      </c>
      <c r="AE25" s="12">
        <f t="shared" si="0"/>
        <v>3784548.2787420005</v>
      </c>
    </row>
    <row r="26" spans="1:31" s="2" customFormat="1" ht="13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31" s="2" customFormat="1" ht="13">
      <c r="A27" s="5"/>
      <c r="B27" s="98" t="s">
        <v>21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1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31" s="2" customFormat="1" ht="13">
      <c r="A29" s="7">
        <v>1</v>
      </c>
      <c r="B29" s="8" t="s">
        <v>3</v>
      </c>
      <c r="C29" s="62">
        <f>C9/C$25*100</f>
        <v>50.446184715312668</v>
      </c>
      <c r="D29" s="62">
        <f t="shared" ref="D29:AE38" si="4">D9/D$25*100</f>
        <v>50.295995330729795</v>
      </c>
      <c r="E29" s="62">
        <f t="shared" si="4"/>
        <v>50.781989867360799</v>
      </c>
      <c r="F29" s="62">
        <f t="shared" si="4"/>
        <v>52.756777813528778</v>
      </c>
      <c r="G29" s="62">
        <f t="shared" si="4"/>
        <v>56.678331419379845</v>
      </c>
      <c r="H29" s="62">
        <f t="shared" si="4"/>
        <v>52.812562128491159</v>
      </c>
      <c r="I29" s="62">
        <f t="shared" si="4"/>
        <v>50.063874020168839</v>
      </c>
      <c r="J29" s="62">
        <f t="shared" si="4"/>
        <v>53.072543751022316</v>
      </c>
      <c r="K29" s="62">
        <f t="shared" si="4"/>
        <v>53.988686810148813</v>
      </c>
      <c r="L29" s="62">
        <f t="shared" si="4"/>
        <v>52.531076288926371</v>
      </c>
      <c r="M29" s="62">
        <f t="shared" si="4"/>
        <v>51.006221850660218</v>
      </c>
      <c r="N29" s="62">
        <f t="shared" si="4"/>
        <v>49.063281998818894</v>
      </c>
      <c r="O29" s="62">
        <f t="shared" si="4"/>
        <v>46.510200366901493</v>
      </c>
      <c r="P29" s="62">
        <f t="shared" si="4"/>
        <v>41.079770673149625</v>
      </c>
      <c r="Q29" s="62">
        <f t="shared" si="4"/>
        <v>41.475117441822121</v>
      </c>
      <c r="R29" s="62">
        <f t="shared" si="4"/>
        <v>41.075177722276017</v>
      </c>
      <c r="S29" s="62">
        <f t="shared" si="4"/>
        <v>37.988704787093759</v>
      </c>
      <c r="T29" s="62">
        <f t="shared" si="4"/>
        <v>37.004929085403653</v>
      </c>
      <c r="U29" s="62">
        <f t="shared" si="4"/>
        <v>35.471198854284502</v>
      </c>
      <c r="V29" s="62">
        <f t="shared" si="4"/>
        <v>34.048103331219878</v>
      </c>
      <c r="W29" s="62">
        <f t="shared" si="4"/>
        <v>34.255250721931411</v>
      </c>
      <c r="X29" s="62">
        <f t="shared" si="4"/>
        <v>35.638112476031651</v>
      </c>
      <c r="Y29" s="62">
        <f t="shared" si="4"/>
        <v>35.567584062468441</v>
      </c>
      <c r="Z29" s="62">
        <f t="shared" si="4"/>
        <v>35.158197059098867</v>
      </c>
      <c r="AA29" s="62">
        <f t="shared" si="4"/>
        <v>35.292412225087098</v>
      </c>
      <c r="AB29" s="62">
        <f t="shared" si="4"/>
        <v>33.662781745668255</v>
      </c>
      <c r="AC29" s="62">
        <f t="shared" si="4"/>
        <v>32.053964371286931</v>
      </c>
      <c r="AD29" s="62">
        <f t="shared" si="4"/>
        <v>33.097309931394783</v>
      </c>
      <c r="AE29" s="62">
        <f t="shared" si="4"/>
        <v>41.202049512876641</v>
      </c>
    </row>
    <row r="30" spans="1:31" s="2" customFormat="1" ht="13">
      <c r="A30" s="7">
        <v>2</v>
      </c>
      <c r="B30" s="8" t="s">
        <v>6</v>
      </c>
      <c r="C30" s="62">
        <f t="shared" ref="C30:R45" si="5">C10/C$25*100</f>
        <v>0.47159031868108053</v>
      </c>
      <c r="D30" s="62">
        <f t="shared" si="5"/>
        <v>0.50523288974611447</v>
      </c>
      <c r="E30" s="62">
        <f t="shared" si="5"/>
        <v>0.73402580784435356</v>
      </c>
      <c r="F30" s="62">
        <f t="shared" si="5"/>
        <v>0.47316196729738424</v>
      </c>
      <c r="G30" s="62">
        <f t="shared" si="5"/>
        <v>0.52876631933860152</v>
      </c>
      <c r="H30" s="62">
        <f t="shared" si="5"/>
        <v>0.54470271537063553</v>
      </c>
      <c r="I30" s="62">
        <f t="shared" si="5"/>
        <v>0.80364783997542921</v>
      </c>
      <c r="J30" s="62">
        <f t="shared" si="5"/>
        <v>0.7480983691490859</v>
      </c>
      <c r="K30" s="62">
        <f t="shared" si="5"/>
        <v>0.90295665416071025</v>
      </c>
      <c r="L30" s="62">
        <f t="shared" si="5"/>
        <v>1.1489308572696142</v>
      </c>
      <c r="M30" s="62">
        <f t="shared" si="5"/>
        <v>1.4321224966695882</v>
      </c>
      <c r="N30" s="62">
        <f t="shared" si="5"/>
        <v>1.6063978545421287</v>
      </c>
      <c r="O30" s="62">
        <f t="shared" si="5"/>
        <v>1.9275526323671528</v>
      </c>
      <c r="P30" s="62">
        <f t="shared" si="5"/>
        <v>2.0194283171048197</v>
      </c>
      <c r="Q30" s="62">
        <f t="shared" si="5"/>
        <v>2.8666947311994466</v>
      </c>
      <c r="R30" s="62">
        <f t="shared" si="5"/>
        <v>4.3343867099626436</v>
      </c>
      <c r="S30" s="62">
        <f t="shared" si="4"/>
        <v>5.1924399264908452</v>
      </c>
      <c r="T30" s="62">
        <f t="shared" si="4"/>
        <v>5.169463509827696</v>
      </c>
      <c r="U30" s="62">
        <f t="shared" si="4"/>
        <v>7.2508437129910703</v>
      </c>
      <c r="V30" s="62">
        <f t="shared" si="4"/>
        <v>8.2391555502836713</v>
      </c>
      <c r="W30" s="62">
        <f t="shared" si="4"/>
        <v>7.4704223238404879</v>
      </c>
      <c r="X30" s="62">
        <f t="shared" si="4"/>
        <v>7.905999116303164</v>
      </c>
      <c r="Y30" s="62">
        <f t="shared" si="4"/>
        <v>7.5732551557521042</v>
      </c>
      <c r="Z30" s="62">
        <f t="shared" si="4"/>
        <v>5.6996692681532251</v>
      </c>
      <c r="AA30" s="62">
        <f t="shared" si="4"/>
        <v>4.9759067829792629</v>
      </c>
      <c r="AB30" s="62">
        <f t="shared" si="4"/>
        <v>6.7191984500288431</v>
      </c>
      <c r="AC30" s="62">
        <f t="shared" si="4"/>
        <v>6.3898124958056783</v>
      </c>
      <c r="AD30" s="62">
        <f t="shared" si="4"/>
        <v>5.3555967940740281</v>
      </c>
      <c r="AE30" s="62">
        <f t="shared" si="4"/>
        <v>4.2804787775054729</v>
      </c>
    </row>
    <row r="31" spans="1:31" s="2" customFormat="1" ht="13">
      <c r="A31" s="5">
        <v>3</v>
      </c>
      <c r="B31" s="8" t="s">
        <v>4</v>
      </c>
      <c r="C31" s="62">
        <f t="shared" si="5"/>
        <v>7.1608455115261789</v>
      </c>
      <c r="D31" s="62">
        <f t="shared" si="4"/>
        <v>6.6414486849956171</v>
      </c>
      <c r="E31" s="62">
        <f t="shared" si="4"/>
        <v>5.0371349723808123</v>
      </c>
      <c r="F31" s="62">
        <f t="shared" si="4"/>
        <v>4.2785160545157757</v>
      </c>
      <c r="G31" s="62">
        <f t="shared" si="4"/>
        <v>3.8524151422264499</v>
      </c>
      <c r="H31" s="62">
        <f t="shared" si="4"/>
        <v>3.9639872058378973</v>
      </c>
      <c r="I31" s="62">
        <f t="shared" si="4"/>
        <v>3.4041699666683871</v>
      </c>
      <c r="J31" s="62">
        <f t="shared" si="4"/>
        <v>3.6290042609191762</v>
      </c>
      <c r="K31" s="62">
        <f t="shared" si="4"/>
        <v>3.1989988059396826</v>
      </c>
      <c r="L31" s="62">
        <f t="shared" si="4"/>
        <v>2.2296352449464969</v>
      </c>
      <c r="M31" s="62">
        <f t="shared" si="4"/>
        <v>2.0554601670191479</v>
      </c>
      <c r="N31" s="62">
        <f t="shared" si="4"/>
        <v>2.0670073808890508</v>
      </c>
      <c r="O31" s="62">
        <f t="shared" si="4"/>
        <v>1.9257853460993117</v>
      </c>
      <c r="P31" s="62">
        <f t="shared" si="4"/>
        <v>1.8500718055585457</v>
      </c>
      <c r="Q31" s="62">
        <f t="shared" si="4"/>
        <v>1.5532002339740461</v>
      </c>
      <c r="R31" s="62">
        <f t="shared" si="4"/>
        <v>1.636547786556124</v>
      </c>
      <c r="S31" s="62">
        <f t="shared" si="4"/>
        <v>1.6774170291036907</v>
      </c>
      <c r="T31" s="62">
        <f t="shared" si="4"/>
        <v>1.6372917901045971</v>
      </c>
      <c r="U31" s="62">
        <f t="shared" si="4"/>
        <v>1.3510516217590023</v>
      </c>
      <c r="V31" s="62">
        <f t="shared" si="4"/>
        <v>1.3682289537089265</v>
      </c>
      <c r="W31" s="62">
        <f t="shared" si="4"/>
        <v>1.4717948352868164</v>
      </c>
      <c r="X31" s="62">
        <f t="shared" si="4"/>
        <v>1.4521725661078402</v>
      </c>
      <c r="Y31" s="62">
        <f t="shared" si="4"/>
        <v>1.4839122586099831</v>
      </c>
      <c r="Z31" s="62">
        <f t="shared" si="4"/>
        <v>1.6099687117330366</v>
      </c>
      <c r="AA31" s="62">
        <f t="shared" si="4"/>
        <v>1.5984771995907376</v>
      </c>
      <c r="AB31" s="62">
        <f t="shared" si="4"/>
        <v>1.525368435037711</v>
      </c>
      <c r="AC31" s="62">
        <f t="shared" si="4"/>
        <v>1.5235878304838422</v>
      </c>
      <c r="AD31" s="62">
        <f t="shared" si="4"/>
        <v>1.6077570208056706</v>
      </c>
      <c r="AE31" s="62">
        <f t="shared" si="4"/>
        <v>2.2398144024780904</v>
      </c>
    </row>
    <row r="32" spans="1:31" s="2" customFormat="1" ht="13">
      <c r="A32" s="7">
        <v>4</v>
      </c>
      <c r="B32" s="8" t="s">
        <v>5</v>
      </c>
      <c r="C32" s="62">
        <f t="shared" si="5"/>
        <v>1.7498029768472048</v>
      </c>
      <c r="D32" s="62">
        <f t="shared" si="4"/>
        <v>2.0033450949668552</v>
      </c>
      <c r="E32" s="62">
        <f t="shared" si="4"/>
        <v>1.5090767633876312</v>
      </c>
      <c r="F32" s="62">
        <f t="shared" si="4"/>
        <v>0.69326508533734421</v>
      </c>
      <c r="G32" s="62">
        <f t="shared" si="4"/>
        <v>1.0501897288255027</v>
      </c>
      <c r="H32" s="62">
        <f t="shared" si="4"/>
        <v>0.9163036232190197</v>
      </c>
      <c r="I32" s="62">
        <f t="shared" si="4"/>
        <v>0.77738500181128101</v>
      </c>
      <c r="J32" s="62">
        <f t="shared" si="4"/>
        <v>0.80198821389899955</v>
      </c>
      <c r="K32" s="62">
        <f t="shared" si="4"/>
        <v>0.66705856812017095</v>
      </c>
      <c r="L32" s="62">
        <f t="shared" si="4"/>
        <v>0.71471829542884968</v>
      </c>
      <c r="M32" s="62">
        <f t="shared" si="4"/>
        <v>0.78883060741330502</v>
      </c>
      <c r="N32" s="62">
        <f t="shared" si="4"/>
        <v>0.80871907290469647</v>
      </c>
      <c r="O32" s="62">
        <f t="shared" si="4"/>
        <v>0.85953851424949534</v>
      </c>
      <c r="P32" s="62">
        <f t="shared" si="4"/>
        <v>0.76104947571920456</v>
      </c>
      <c r="Q32" s="62">
        <f t="shared" si="4"/>
        <v>0.73148614647587851</v>
      </c>
      <c r="R32" s="62">
        <f t="shared" si="4"/>
        <v>0.92902446900873414</v>
      </c>
      <c r="S32" s="62">
        <f t="shared" si="4"/>
        <v>1.1410757607592756</v>
      </c>
      <c r="T32" s="62">
        <f t="shared" si="4"/>
        <v>1.0656729083253902</v>
      </c>
      <c r="U32" s="62">
        <f t="shared" si="4"/>
        <v>1.1657250543537188</v>
      </c>
      <c r="V32" s="62">
        <f t="shared" si="4"/>
        <v>1.1901495123379611</v>
      </c>
      <c r="W32" s="62">
        <f t="shared" si="4"/>
        <v>1.4438719598045868</v>
      </c>
      <c r="X32" s="62">
        <f t="shared" si="4"/>
        <v>1.7045237744694619</v>
      </c>
      <c r="Y32" s="62">
        <f t="shared" si="4"/>
        <v>1.9797627734502228</v>
      </c>
      <c r="Z32" s="62">
        <f t="shared" si="4"/>
        <v>1.4565082443591311</v>
      </c>
      <c r="AA32" s="62">
        <f t="shared" si="4"/>
        <v>1.4220576783229955</v>
      </c>
      <c r="AB32" s="62">
        <f t="shared" si="4"/>
        <v>2.0327692039580518</v>
      </c>
      <c r="AC32" s="62">
        <f t="shared" si="4"/>
        <v>1.9148932757943116</v>
      </c>
      <c r="AD32" s="62">
        <f t="shared" si="4"/>
        <v>2.4209962742868565</v>
      </c>
      <c r="AE32" s="62">
        <f t="shared" si="4"/>
        <v>1.2910024042880175</v>
      </c>
    </row>
    <row r="33" spans="1:31" s="2" customFormat="1" ht="13">
      <c r="A33" s="7">
        <v>5</v>
      </c>
      <c r="B33" s="8" t="s">
        <v>7</v>
      </c>
      <c r="C33" s="62">
        <f t="shared" si="5"/>
        <v>2.7268031382431954</v>
      </c>
      <c r="D33" s="62">
        <f t="shared" si="4"/>
        <v>3.2021846651703982</v>
      </c>
      <c r="E33" s="62">
        <f t="shared" si="4"/>
        <v>2.9279982516487646</v>
      </c>
      <c r="F33" s="62">
        <f t="shared" si="4"/>
        <v>3.1626296122819246</v>
      </c>
      <c r="G33" s="62">
        <f t="shared" si="4"/>
        <v>2.8064683437535933</v>
      </c>
      <c r="H33" s="62">
        <f t="shared" si="4"/>
        <v>2.6656472027065075</v>
      </c>
      <c r="I33" s="62">
        <f t="shared" si="4"/>
        <v>3.6105897551833182</v>
      </c>
      <c r="J33" s="62">
        <f t="shared" si="4"/>
        <v>4.4116490002079241</v>
      </c>
      <c r="K33" s="62">
        <f t="shared" si="4"/>
        <v>5.553067221369786</v>
      </c>
      <c r="L33" s="62">
        <f t="shared" si="4"/>
        <v>5.2975478020105058</v>
      </c>
      <c r="M33" s="62">
        <f t="shared" si="4"/>
        <v>4.7143722528594489</v>
      </c>
      <c r="N33" s="62">
        <f t="shared" si="4"/>
        <v>5.7110157308070049</v>
      </c>
      <c r="O33" s="62">
        <f t="shared" si="4"/>
        <v>6.5887089362755962</v>
      </c>
      <c r="P33" s="62">
        <f t="shared" si="4"/>
        <v>7.5888947890971199</v>
      </c>
      <c r="Q33" s="62">
        <f t="shared" si="4"/>
        <v>6.3966370433654038</v>
      </c>
      <c r="R33" s="62">
        <f t="shared" si="4"/>
        <v>4.5734969705827844</v>
      </c>
      <c r="S33" s="62">
        <f t="shared" si="4"/>
        <v>5.0895724584960265</v>
      </c>
      <c r="T33" s="62">
        <f t="shared" si="4"/>
        <v>4.8738387512871464</v>
      </c>
      <c r="U33" s="62">
        <f t="shared" si="4"/>
        <v>4.0990271934976699</v>
      </c>
      <c r="V33" s="62">
        <f t="shared" si="4"/>
        <v>4.276016982995456</v>
      </c>
      <c r="W33" s="62">
        <f t="shared" si="4"/>
        <v>4.8049949504832137</v>
      </c>
      <c r="X33" s="62">
        <f t="shared" si="4"/>
        <v>5.2409767512377261</v>
      </c>
      <c r="Y33" s="62">
        <f t="shared" si="4"/>
        <v>4.8497563994381805</v>
      </c>
      <c r="Z33" s="62">
        <f t="shared" si="4"/>
        <v>4.8368994542659101</v>
      </c>
      <c r="AA33" s="62">
        <f t="shared" si="4"/>
        <v>5.2609037800496736</v>
      </c>
      <c r="AB33" s="62">
        <f t="shared" si="4"/>
        <v>5.0854854004035426</v>
      </c>
      <c r="AC33" s="62">
        <f t="shared" si="4"/>
        <v>4.8345405913634352</v>
      </c>
      <c r="AD33" s="62">
        <f t="shared" si="4"/>
        <v>4.789395234172817</v>
      </c>
      <c r="AE33" s="62">
        <f t="shared" si="4"/>
        <v>4.7804003587222681</v>
      </c>
    </row>
    <row r="34" spans="1:31" s="2" customFormat="1" ht="13">
      <c r="A34" s="5"/>
      <c r="B34" s="8" t="s">
        <v>8</v>
      </c>
      <c r="C34" s="62">
        <f t="shared" si="5"/>
        <v>17.227718246141929</v>
      </c>
      <c r="D34" s="62">
        <f t="shared" si="4"/>
        <v>18.011295980647212</v>
      </c>
      <c r="E34" s="62">
        <f t="shared" si="4"/>
        <v>21.615056501105911</v>
      </c>
      <c r="F34" s="62">
        <f t="shared" si="4"/>
        <v>22.463576410718282</v>
      </c>
      <c r="G34" s="62">
        <f t="shared" si="4"/>
        <v>20.528048428976593</v>
      </c>
      <c r="H34" s="62">
        <f t="shared" si="4"/>
        <v>25.252173227330282</v>
      </c>
      <c r="I34" s="62">
        <f t="shared" si="4"/>
        <v>26.128387274605565</v>
      </c>
      <c r="J34" s="62">
        <f t="shared" si="4"/>
        <v>23.142354917859063</v>
      </c>
      <c r="K34" s="62">
        <f t="shared" si="4"/>
        <v>21.184902027913179</v>
      </c>
      <c r="L34" s="62">
        <f t="shared" si="4"/>
        <v>22.419873617319546</v>
      </c>
      <c r="M34" s="62">
        <f t="shared" si="4"/>
        <v>22.058016991420413</v>
      </c>
      <c r="N34" s="62">
        <f t="shared" si="4"/>
        <v>22.71349806585345</v>
      </c>
      <c r="O34" s="62">
        <f t="shared" si="4"/>
        <v>21.970560766945287</v>
      </c>
      <c r="P34" s="62">
        <f t="shared" si="4"/>
        <v>22.578802239001025</v>
      </c>
      <c r="Q34" s="62">
        <f t="shared" si="4"/>
        <v>25.706233830735307</v>
      </c>
      <c r="R34" s="62">
        <f t="shared" si="4"/>
        <v>26.483250947898846</v>
      </c>
      <c r="S34" s="62">
        <f t="shared" si="4"/>
        <v>22.602561396320638</v>
      </c>
      <c r="T34" s="62">
        <f t="shared" si="4"/>
        <v>24.121755374668929</v>
      </c>
      <c r="U34" s="62">
        <f t="shared" si="4"/>
        <v>25.84898031956504</v>
      </c>
      <c r="V34" s="62">
        <f t="shared" si="4"/>
        <v>26.204378464395976</v>
      </c>
      <c r="W34" s="62">
        <f t="shared" si="4"/>
        <v>28.705334226474882</v>
      </c>
      <c r="X34" s="62">
        <f t="shared" si="4"/>
        <v>28.659500237135795</v>
      </c>
      <c r="Y34" s="62">
        <f t="shared" si="4"/>
        <v>26.896690020670366</v>
      </c>
      <c r="Z34" s="62">
        <f t="shared" si="4"/>
        <v>28.512504322499467</v>
      </c>
      <c r="AA34" s="62">
        <f t="shared" si="4"/>
        <v>29.79500622109364</v>
      </c>
      <c r="AB34" s="62">
        <f t="shared" si="4"/>
        <v>28.484140587836016</v>
      </c>
      <c r="AC34" s="62">
        <f t="shared" si="4"/>
        <v>29.754495347459255</v>
      </c>
      <c r="AD34" s="62">
        <f t="shared" si="4"/>
        <v>31.876543262260615</v>
      </c>
      <c r="AE34" s="62">
        <f t="shared" si="4"/>
        <v>25.425820590478942</v>
      </c>
    </row>
    <row r="35" spans="1:31" s="2" customFormat="1" ht="13">
      <c r="A35" s="5"/>
      <c r="B35" s="8" t="s">
        <v>233</v>
      </c>
      <c r="C35" s="62">
        <f t="shared" si="5"/>
        <v>11.566207735061292</v>
      </c>
      <c r="D35" s="62">
        <f t="shared" si="4"/>
        <v>12.80926319262826</v>
      </c>
      <c r="E35" s="62">
        <f t="shared" si="4"/>
        <v>15.42765010604171</v>
      </c>
      <c r="F35" s="62">
        <f t="shared" si="4"/>
        <v>15.935502091820361</v>
      </c>
      <c r="G35" s="62">
        <f t="shared" si="4"/>
        <v>15.797496106638112</v>
      </c>
      <c r="H35" s="62">
        <f t="shared" si="4"/>
        <v>20.842125120954215</v>
      </c>
      <c r="I35" s="62">
        <f t="shared" si="4"/>
        <v>21.527807704141566</v>
      </c>
      <c r="J35" s="62">
        <f t="shared" si="4"/>
        <v>19.636727026359434</v>
      </c>
      <c r="K35" s="62">
        <f t="shared" si="4"/>
        <v>17.763087426584775</v>
      </c>
      <c r="L35" s="62">
        <f t="shared" si="4"/>
        <v>18.244284978078127</v>
      </c>
      <c r="M35" s="62">
        <f t="shared" si="4"/>
        <v>17.324880334976513</v>
      </c>
      <c r="N35" s="62">
        <f t="shared" si="4"/>
        <v>17.27953860022199</v>
      </c>
      <c r="O35" s="62">
        <f t="shared" si="4"/>
        <v>16.655617246985898</v>
      </c>
      <c r="P35" s="62">
        <f t="shared" si="4"/>
        <v>16.75949283510792</v>
      </c>
      <c r="Q35" s="62">
        <f t="shared" si="4"/>
        <v>18.792008054654655</v>
      </c>
      <c r="R35" s="62">
        <f t="shared" si="4"/>
        <v>19.586782820581465</v>
      </c>
      <c r="S35" s="62">
        <f t="shared" si="4"/>
        <v>19.819189702390279</v>
      </c>
      <c r="T35" s="62">
        <f t="shared" si="4"/>
        <v>20.403077170494161</v>
      </c>
      <c r="U35" s="62">
        <f t="shared" si="4"/>
        <v>21.264623519478544</v>
      </c>
      <c r="V35" s="62">
        <f t="shared" si="4"/>
        <v>21.63308468796459</v>
      </c>
      <c r="W35" s="62">
        <f t="shared" si="4"/>
        <v>22.647848728142534</v>
      </c>
      <c r="X35" s="62">
        <f t="shared" si="4"/>
        <v>22.340607581895863</v>
      </c>
      <c r="Y35" s="62">
        <f t="shared" si="4"/>
        <v>22.521948093799228</v>
      </c>
      <c r="Z35" s="62">
        <f t="shared" si="4"/>
        <v>23.991679878957459</v>
      </c>
      <c r="AA35" s="62">
        <f t="shared" si="4"/>
        <v>24.016876597002302</v>
      </c>
      <c r="AB35" s="62">
        <f t="shared" si="4"/>
        <v>22.790377695838789</v>
      </c>
      <c r="AC35" s="62">
        <f t="shared" si="4"/>
        <v>23.283789942269827</v>
      </c>
      <c r="AD35" s="62">
        <f t="shared" si="4"/>
        <v>26.845701518065002</v>
      </c>
      <c r="AE35" s="62">
        <f t="shared" si="4"/>
        <v>20.312053720068423</v>
      </c>
    </row>
    <row r="36" spans="1:31" s="2" customFormat="1" ht="13">
      <c r="A36" s="7"/>
      <c r="B36" s="8" t="s">
        <v>9</v>
      </c>
      <c r="C36" s="62">
        <f t="shared" si="5"/>
        <v>0.64990193192055712</v>
      </c>
      <c r="D36" s="62">
        <f t="shared" si="4"/>
        <v>0.56595954117788605</v>
      </c>
      <c r="E36" s="62">
        <f t="shared" si="4"/>
        <v>0.5430531798275956</v>
      </c>
      <c r="F36" s="62">
        <f t="shared" si="4"/>
        <v>0.64438637505530161</v>
      </c>
      <c r="G36" s="62">
        <f t="shared" si="4"/>
        <v>0.71237668086311734</v>
      </c>
      <c r="H36" s="62">
        <f t="shared" si="4"/>
        <v>0.55006229712280053</v>
      </c>
      <c r="I36" s="62">
        <f t="shared" si="4"/>
        <v>0.53403515408249369</v>
      </c>
      <c r="J36" s="62">
        <f t="shared" si="4"/>
        <v>0.52848660224884303</v>
      </c>
      <c r="K36" s="62">
        <f t="shared" si="4"/>
        <v>0.59099700770374908</v>
      </c>
      <c r="L36" s="62">
        <f t="shared" si="4"/>
        <v>0.69074584360188296</v>
      </c>
      <c r="M36" s="62">
        <f t="shared" si="4"/>
        <v>0.66418443027079987</v>
      </c>
      <c r="N36" s="62">
        <f t="shared" si="4"/>
        <v>0.76729749878075348</v>
      </c>
      <c r="O36" s="62">
        <f t="shared" si="4"/>
        <v>0.85511401913218876</v>
      </c>
      <c r="P36" s="62">
        <f t="shared" si="4"/>
        <v>0.84278973086436093</v>
      </c>
      <c r="Q36" s="62">
        <f t="shared" si="4"/>
        <v>1.0660283031790789</v>
      </c>
      <c r="R36" s="62">
        <f t="shared" si="4"/>
        <v>0.91511560837273487</v>
      </c>
      <c r="S36" s="62">
        <f t="shared" si="4"/>
        <v>0.84272575085028756</v>
      </c>
      <c r="T36" s="62">
        <f t="shared" si="4"/>
        <v>0.90243142170688473</v>
      </c>
      <c r="U36" s="62">
        <f t="shared" si="4"/>
        <v>0.90985885858566695</v>
      </c>
      <c r="V36" s="62">
        <f t="shared" si="4"/>
        <v>0.86902379560819065</v>
      </c>
      <c r="W36" s="62">
        <f t="shared" si="4"/>
        <v>1.0338092955283653</v>
      </c>
      <c r="X36" s="62">
        <f t="shared" si="4"/>
        <v>1.047934424177551</v>
      </c>
      <c r="Y36" s="62">
        <f t="shared" si="4"/>
        <v>1.0222571076163871</v>
      </c>
      <c r="Z36" s="62">
        <f t="shared" si="4"/>
        <v>0.94180991091934818</v>
      </c>
      <c r="AA36" s="62">
        <f t="shared" si="4"/>
        <v>0.85934813932638665</v>
      </c>
      <c r="AB36" s="62">
        <f t="shared" si="4"/>
        <v>0.95748234813610544</v>
      </c>
      <c r="AC36" s="62">
        <f t="shared" si="4"/>
        <v>1.2757728588065624</v>
      </c>
      <c r="AD36" s="62">
        <f t="shared" si="4"/>
        <v>0.94580773988581568</v>
      </c>
      <c r="AE36" s="62">
        <f t="shared" si="4"/>
        <v>0.85407984304389228</v>
      </c>
    </row>
    <row r="37" spans="1:31" s="2" customFormat="1" ht="13">
      <c r="A37" s="7"/>
      <c r="B37" s="8" t="s">
        <v>197</v>
      </c>
      <c r="C37" s="62">
        <f t="shared" si="5"/>
        <v>0.12813280063205043</v>
      </c>
      <c r="D37" s="62">
        <f t="shared" si="4"/>
        <v>0.12391183164686978</v>
      </c>
      <c r="E37" s="62">
        <f t="shared" si="4"/>
        <v>0.11739026859231654</v>
      </c>
      <c r="F37" s="62">
        <f t="shared" si="4"/>
        <v>0.14383921658485643</v>
      </c>
      <c r="G37" s="62">
        <f t="shared" si="4"/>
        <v>0.14017550672132367</v>
      </c>
      <c r="H37" s="62">
        <f t="shared" si="4"/>
        <v>0.10127649703115414</v>
      </c>
      <c r="I37" s="62">
        <f t="shared" si="4"/>
        <v>0.13588612636286093</v>
      </c>
      <c r="J37" s="62">
        <f t="shared" si="4"/>
        <v>0.11579151610520348</v>
      </c>
      <c r="K37" s="62">
        <f t="shared" si="4"/>
        <v>0.12304723522000402</v>
      </c>
      <c r="L37" s="62">
        <f t="shared" si="4"/>
        <v>0.10600509144106227</v>
      </c>
      <c r="M37" s="62">
        <f t="shared" si="4"/>
        <v>0.11311872943043969</v>
      </c>
      <c r="N37" s="62">
        <f t="shared" si="4"/>
        <v>0.13295981169808632</v>
      </c>
      <c r="O37" s="62">
        <f t="shared" si="4"/>
        <v>0.15089271535409882</v>
      </c>
      <c r="P37" s="62">
        <f t="shared" si="4"/>
        <v>0.16968084944595047</v>
      </c>
      <c r="Q37" s="62">
        <f t="shared" si="4"/>
        <v>0.17946924082646581</v>
      </c>
      <c r="R37" s="62">
        <f t="shared" si="4"/>
        <v>0.14113751786738898</v>
      </c>
      <c r="S37" s="62">
        <f t="shared" si="4"/>
        <v>0.18526298169102903</v>
      </c>
      <c r="T37" s="62">
        <f t="shared" si="4"/>
        <v>0.1978083780448423</v>
      </c>
      <c r="U37" s="62">
        <f t="shared" si="4"/>
        <v>0.23253681703181614</v>
      </c>
      <c r="V37" s="62">
        <f t="shared" si="4"/>
        <v>0.22057340075716703</v>
      </c>
      <c r="W37" s="62">
        <f t="shared" si="4"/>
        <v>0.26949122653671603</v>
      </c>
      <c r="X37" s="62">
        <f t="shared" si="4"/>
        <v>0.26151052528049828</v>
      </c>
      <c r="Y37" s="62">
        <f t="shared" si="4"/>
        <v>0.20894711519739545</v>
      </c>
      <c r="Z37" s="62">
        <f t="shared" si="4"/>
        <v>0.19518500111093309</v>
      </c>
      <c r="AA37" s="62">
        <f t="shared" si="4"/>
        <v>0.16982233628720789</v>
      </c>
      <c r="AB37" s="62">
        <f t="shared" si="4"/>
        <v>0.23386058686504199</v>
      </c>
      <c r="AC37" s="62">
        <f t="shared" si="4"/>
        <v>0.25811016578659629</v>
      </c>
      <c r="AD37" s="62">
        <f t="shared" si="4"/>
        <v>0.12407392893336927</v>
      </c>
      <c r="AE37" s="62">
        <f t="shared" si="4"/>
        <v>0.1783569037001089</v>
      </c>
    </row>
    <row r="38" spans="1:31" s="2" customFormat="1" ht="13">
      <c r="A38" s="7"/>
      <c r="B38" s="8" t="s">
        <v>198</v>
      </c>
      <c r="C38" s="62">
        <f t="shared" si="5"/>
        <v>9.6759944385950133E-2</v>
      </c>
      <c r="D38" s="62">
        <f t="shared" si="4"/>
        <v>7.2782093588773591E-2</v>
      </c>
      <c r="E38" s="62">
        <f t="shared" si="4"/>
        <v>5.2159537515430648E-2</v>
      </c>
      <c r="F38" s="62">
        <f t="shared" si="4"/>
        <v>5.8436327506253945E-2</v>
      </c>
      <c r="G38" s="62">
        <f t="shared" si="4"/>
        <v>0.10971020557064128</v>
      </c>
      <c r="H38" s="62">
        <f t="shared" si="4"/>
        <v>7.4798117681660961E-2</v>
      </c>
      <c r="I38" s="62">
        <f t="shared" si="4"/>
        <v>6.7531146844642703E-2</v>
      </c>
      <c r="J38" s="62">
        <f t="shared" si="4"/>
        <v>6.1617245295601648E-2</v>
      </c>
      <c r="K38" s="62">
        <f t="shared" si="4"/>
        <v>7.4227992041396448E-2</v>
      </c>
      <c r="L38" s="62">
        <f t="shared" si="4"/>
        <v>0.10557346890645805</v>
      </c>
      <c r="M38" s="62">
        <f t="shared" si="4"/>
        <v>7.3726971350218537E-2</v>
      </c>
      <c r="N38" s="62">
        <f t="shared" si="4"/>
        <v>8.6093224144373273E-2</v>
      </c>
      <c r="O38" s="62">
        <f t="shared" si="4"/>
        <v>0.11485511896226722</v>
      </c>
      <c r="P38" s="62">
        <f t="shared" si="4"/>
        <v>7.9267708911962581E-2</v>
      </c>
      <c r="Q38" s="62">
        <f t="shared" si="4"/>
        <v>0.1304394015548889</v>
      </c>
      <c r="R38" s="62">
        <f t="shared" si="4"/>
        <v>8.9440079969793945E-2</v>
      </c>
      <c r="S38" s="62">
        <f t="shared" si="4"/>
        <v>7.361763460986169E-2</v>
      </c>
      <c r="T38" s="62">
        <f t="shared" si="4"/>
        <v>8.4448002217815205E-2</v>
      </c>
      <c r="U38" s="62">
        <f t="shared" si="4"/>
        <v>9.1152975038261169E-2</v>
      </c>
      <c r="V38" s="62">
        <f t="shared" ref="D38:AE45" si="6">V18/V$25*100</f>
        <v>8.1400711011330659E-2</v>
      </c>
      <c r="W38" s="62">
        <f t="shared" si="6"/>
        <v>9.7365025352342982E-2</v>
      </c>
      <c r="X38" s="62">
        <f t="shared" si="6"/>
        <v>0.10702702279732151</v>
      </c>
      <c r="Y38" s="62">
        <f t="shared" si="6"/>
        <v>9.7489330177536582E-2</v>
      </c>
      <c r="Z38" s="62">
        <f t="shared" si="6"/>
        <v>9.4370460531194911E-2</v>
      </c>
      <c r="AA38" s="62">
        <f t="shared" si="6"/>
        <v>0.10211063130897008</v>
      </c>
      <c r="AB38" s="62">
        <f t="shared" si="6"/>
        <v>0.11358754864982412</v>
      </c>
      <c r="AC38" s="62">
        <f t="shared" si="6"/>
        <v>0.18110685843829588</v>
      </c>
      <c r="AD38" s="62">
        <f t="shared" si="6"/>
        <v>0.12408531158448015</v>
      </c>
      <c r="AE38" s="62">
        <f t="shared" si="6"/>
        <v>9.5343454125505836E-2</v>
      </c>
    </row>
    <row r="39" spans="1:31" s="2" customFormat="1" ht="13">
      <c r="A39" s="7"/>
      <c r="B39" s="8" t="s">
        <v>199</v>
      </c>
      <c r="C39" s="62">
        <f t="shared" si="5"/>
        <v>0.19343222294057383</v>
      </c>
      <c r="D39" s="62">
        <f t="shared" si="6"/>
        <v>0.1370903991171103</v>
      </c>
      <c r="E39" s="62">
        <f t="shared" si="6"/>
        <v>0.13428161691928703</v>
      </c>
      <c r="F39" s="62">
        <f t="shared" si="6"/>
        <v>0.16543636577660881</v>
      </c>
      <c r="G39" s="62">
        <f t="shared" si="6"/>
        <v>0.1940722001358974</v>
      </c>
      <c r="H39" s="62">
        <f t="shared" si="6"/>
        <v>0.14672382805739084</v>
      </c>
      <c r="I39" s="62">
        <f t="shared" si="6"/>
        <v>0.11737587691832971</v>
      </c>
      <c r="J39" s="62">
        <f t="shared" si="6"/>
        <v>0.16370187106630832</v>
      </c>
      <c r="K39" s="62">
        <f t="shared" si="6"/>
        <v>0.17513571051871318</v>
      </c>
      <c r="L39" s="62">
        <f t="shared" si="6"/>
        <v>0.19566140547113112</v>
      </c>
      <c r="M39" s="62">
        <f t="shared" si="6"/>
        <v>0.18143999899069202</v>
      </c>
      <c r="N39" s="62">
        <f t="shared" si="6"/>
        <v>0.20309612729940149</v>
      </c>
      <c r="O39" s="62">
        <f t="shared" si="6"/>
        <v>0.1900530601941243</v>
      </c>
      <c r="P39" s="62">
        <f t="shared" si="6"/>
        <v>0.16907200308938503</v>
      </c>
      <c r="Q39" s="62">
        <f t="shared" si="6"/>
        <v>0.26314254187808611</v>
      </c>
      <c r="R39" s="62">
        <f t="shared" si="6"/>
        <v>0.25530484266083381</v>
      </c>
      <c r="S39" s="62">
        <f t="shared" si="6"/>
        <v>0.21846302160699479</v>
      </c>
      <c r="T39" s="62">
        <f t="shared" si="6"/>
        <v>0.21306710233414097</v>
      </c>
      <c r="U39" s="62">
        <f t="shared" si="6"/>
        <v>0.19910240337625007</v>
      </c>
      <c r="V39" s="62">
        <f t="shared" si="6"/>
        <v>0.17449351245040495</v>
      </c>
      <c r="W39" s="62">
        <f t="shared" si="6"/>
        <v>0.23498318410867994</v>
      </c>
      <c r="X39" s="62">
        <f t="shared" si="6"/>
        <v>0.22162768174465095</v>
      </c>
      <c r="Y39" s="62">
        <f t="shared" si="6"/>
        <v>0.25266554796787705</v>
      </c>
      <c r="Z39" s="62">
        <f t="shared" si="6"/>
        <v>0.20941726466204963</v>
      </c>
      <c r="AA39" s="62">
        <f t="shared" si="6"/>
        <v>0.17501666553924566</v>
      </c>
      <c r="AB39" s="62">
        <f t="shared" si="6"/>
        <v>0.20279946881788563</v>
      </c>
      <c r="AC39" s="62">
        <f t="shared" si="6"/>
        <v>0.28030640787126587</v>
      </c>
      <c r="AD39" s="62">
        <f t="shared" si="6"/>
        <v>0.24960367709999678</v>
      </c>
      <c r="AE39" s="62">
        <f t="shared" si="6"/>
        <v>0.20294025588578268</v>
      </c>
    </row>
    <row r="40" spans="1:31" s="2" customFormat="1" ht="13">
      <c r="A40" s="7"/>
      <c r="B40" s="8" t="s">
        <v>200</v>
      </c>
      <c r="C40" s="62">
        <f t="shared" si="5"/>
        <v>8.1975273523018685E-2</v>
      </c>
      <c r="D40" s="62">
        <f t="shared" si="6"/>
        <v>8.7732334619416166E-2</v>
      </c>
      <c r="E40" s="62">
        <f t="shared" si="6"/>
        <v>9.7980044926356522E-2</v>
      </c>
      <c r="F40" s="62">
        <f t="shared" si="6"/>
        <v>0.10613298237799622</v>
      </c>
      <c r="G40" s="62">
        <f t="shared" si="6"/>
        <v>0.10372694353099397</v>
      </c>
      <c r="H40" s="62">
        <f t="shared" si="6"/>
        <v>9.562281861925799E-2</v>
      </c>
      <c r="I40" s="62">
        <f t="shared" si="6"/>
        <v>8.6953506358818877E-2</v>
      </c>
      <c r="J40" s="62">
        <f t="shared" si="6"/>
        <v>8.5786426826818279E-2</v>
      </c>
      <c r="K40" s="62">
        <f t="shared" si="6"/>
        <v>9.0836163424840202E-2</v>
      </c>
      <c r="L40" s="62">
        <f t="shared" si="6"/>
        <v>0.1426038928397457</v>
      </c>
      <c r="M40" s="62">
        <f t="shared" si="6"/>
        <v>0.16120675801509127</v>
      </c>
      <c r="N40" s="62">
        <f t="shared" si="6"/>
        <v>0.20503579452996515</v>
      </c>
      <c r="O40" s="62">
        <f t="shared" si="6"/>
        <v>0.22835862565415369</v>
      </c>
      <c r="P40" s="62">
        <f t="shared" si="6"/>
        <v>0.2082609318477831</v>
      </c>
      <c r="Q40" s="62">
        <f t="shared" si="6"/>
        <v>0.20784196951264491</v>
      </c>
      <c r="R40" s="62">
        <f t="shared" si="6"/>
        <v>0.16393430530625644</v>
      </c>
      <c r="S40" s="62">
        <f t="shared" si="6"/>
        <v>0.14771043772921469</v>
      </c>
      <c r="T40" s="62">
        <f t="shared" si="6"/>
        <v>0.1590236644799308</v>
      </c>
      <c r="U40" s="62">
        <f t="shared" si="6"/>
        <v>0.15177253295713056</v>
      </c>
      <c r="V40" s="62">
        <f t="shared" si="6"/>
        <v>0.13797304715001951</v>
      </c>
      <c r="W40" s="62">
        <f t="shared" si="6"/>
        <v>0.15742565933205341</v>
      </c>
      <c r="X40" s="62">
        <f t="shared" si="6"/>
        <v>0.17452496078043289</v>
      </c>
      <c r="Y40" s="62">
        <f t="shared" si="6"/>
        <v>0.19412418756725969</v>
      </c>
      <c r="Z40" s="62">
        <f t="shared" si="6"/>
        <v>0.18562898339638573</v>
      </c>
      <c r="AA40" s="62">
        <f t="shared" si="6"/>
        <v>0.18319392334476023</v>
      </c>
      <c r="AB40" s="62">
        <f t="shared" si="6"/>
        <v>0.18213303527401475</v>
      </c>
      <c r="AC40" s="62">
        <f t="shared" si="6"/>
        <v>0.24950949171322276</v>
      </c>
      <c r="AD40" s="62">
        <f t="shared" si="6"/>
        <v>0.21638095347354794</v>
      </c>
      <c r="AE40" s="62">
        <f t="shared" si="6"/>
        <v>0.16234482491639124</v>
      </c>
    </row>
    <row r="41" spans="1:31" s="2" customFormat="1" ht="13">
      <c r="A41" s="7"/>
      <c r="B41" s="8" t="s">
        <v>201</v>
      </c>
      <c r="C41" s="62">
        <f t="shared" si="5"/>
        <v>2.3254253304173918E-2</v>
      </c>
      <c r="D41" s="62">
        <f t="shared" si="6"/>
        <v>2.9781555622846703E-2</v>
      </c>
      <c r="E41" s="62">
        <f t="shared" si="6"/>
        <v>3.2996550733530264E-2</v>
      </c>
      <c r="F41" s="62">
        <f t="shared" si="6"/>
        <v>3.4488716459899628E-2</v>
      </c>
      <c r="G41" s="62">
        <f t="shared" si="6"/>
        <v>3.6607198730025714E-2</v>
      </c>
      <c r="H41" s="62">
        <f t="shared" si="6"/>
        <v>2.8738749504394936E-2</v>
      </c>
      <c r="I41" s="62">
        <f t="shared" si="6"/>
        <v>2.791257826189511E-2</v>
      </c>
      <c r="J41" s="62">
        <f t="shared" si="6"/>
        <v>2.7169763951705353E-2</v>
      </c>
      <c r="K41" s="62">
        <f t="shared" si="6"/>
        <v>4.3467292138450998E-2</v>
      </c>
      <c r="L41" s="62">
        <f t="shared" si="6"/>
        <v>5.6223224044487596E-2</v>
      </c>
      <c r="M41" s="62">
        <f t="shared" si="6"/>
        <v>3.7059033429630309E-2</v>
      </c>
      <c r="N41" s="62">
        <f t="shared" si="6"/>
        <v>4.0598945902461873E-2</v>
      </c>
      <c r="O41" s="62">
        <f t="shared" si="6"/>
        <v>3.7364642670683297E-2</v>
      </c>
      <c r="P41" s="62">
        <f t="shared" si="6"/>
        <v>4.3487422903332726E-2</v>
      </c>
      <c r="Q41" s="62">
        <f t="shared" si="6"/>
        <v>4.6381859428730896E-2</v>
      </c>
      <c r="R41" s="62">
        <f t="shared" si="6"/>
        <v>3.5809879471513657E-2</v>
      </c>
      <c r="S41" s="62">
        <f t="shared" si="6"/>
        <v>3.0103021371487189E-2</v>
      </c>
      <c r="T41" s="62">
        <f t="shared" si="6"/>
        <v>3.6706860469212829E-2</v>
      </c>
      <c r="U41" s="62">
        <f t="shared" si="6"/>
        <v>3.8867238839733947E-2</v>
      </c>
      <c r="V41" s="62">
        <f t="shared" si="6"/>
        <v>3.7270975169589327E-2</v>
      </c>
      <c r="W41" s="62">
        <f t="shared" si="6"/>
        <v>4.4659132530720229E-2</v>
      </c>
      <c r="X41" s="62">
        <f t="shared" si="6"/>
        <v>5.7163667676323339E-2</v>
      </c>
      <c r="Y41" s="62">
        <f t="shared" si="6"/>
        <v>4.8201682013650722E-2</v>
      </c>
      <c r="Z41" s="62">
        <f t="shared" si="6"/>
        <v>2.7879916222718577E-2</v>
      </c>
      <c r="AA41" s="62">
        <f t="shared" si="6"/>
        <v>3.0652600846245388E-2</v>
      </c>
      <c r="AB41" s="62">
        <f t="shared" si="6"/>
        <v>7.6483420398276561E-2</v>
      </c>
      <c r="AC41" s="62">
        <f t="shared" si="6"/>
        <v>9.588656090205025E-2</v>
      </c>
      <c r="AD41" s="62">
        <f t="shared" si="6"/>
        <v>3.7615380042597422E-2</v>
      </c>
      <c r="AE41" s="62">
        <f t="shared" si="6"/>
        <v>4.2078394400331079E-2</v>
      </c>
    </row>
    <row r="42" spans="1:31" s="2" customFormat="1" ht="13">
      <c r="A42" s="7"/>
      <c r="B42" s="8" t="s">
        <v>207</v>
      </c>
      <c r="C42" s="62">
        <f t="shared" si="5"/>
        <v>0.12634743713479019</v>
      </c>
      <c r="D42" s="62">
        <f t="shared" si="6"/>
        <v>0.11466132658286959</v>
      </c>
      <c r="E42" s="62">
        <f t="shared" si="6"/>
        <v>0.10824516114067452</v>
      </c>
      <c r="F42" s="62">
        <f t="shared" si="6"/>
        <v>0.13605276634968649</v>
      </c>
      <c r="G42" s="62">
        <f t="shared" si="6"/>
        <v>0.12808462617423522</v>
      </c>
      <c r="H42" s="62">
        <f t="shared" si="6"/>
        <v>0.10290228622894168</v>
      </c>
      <c r="I42" s="62">
        <f t="shared" si="6"/>
        <v>9.8375919335946485E-2</v>
      </c>
      <c r="J42" s="62">
        <f t="shared" si="6"/>
        <v>7.4419779003206038E-2</v>
      </c>
      <c r="K42" s="62">
        <f t="shared" si="6"/>
        <v>8.4282614360344149E-2</v>
      </c>
      <c r="L42" s="62">
        <f t="shared" si="6"/>
        <v>8.467876089899834E-2</v>
      </c>
      <c r="M42" s="62">
        <f t="shared" si="6"/>
        <v>9.7632939054728002E-2</v>
      </c>
      <c r="N42" s="62">
        <f t="shared" si="6"/>
        <v>9.9513595206465133E-2</v>
      </c>
      <c r="O42" s="62">
        <f t="shared" si="6"/>
        <v>0.13358985629686138</v>
      </c>
      <c r="P42" s="62">
        <f t="shared" si="6"/>
        <v>0.17302081466594707</v>
      </c>
      <c r="Q42" s="62">
        <f t="shared" si="6"/>
        <v>0.23875328997826234</v>
      </c>
      <c r="R42" s="62">
        <f t="shared" si="6"/>
        <v>0.22948898309694821</v>
      </c>
      <c r="S42" s="62">
        <f t="shared" si="6"/>
        <v>0.18756865384170016</v>
      </c>
      <c r="T42" s="62">
        <f t="shared" si="6"/>
        <v>0.21137741416094261</v>
      </c>
      <c r="U42" s="62">
        <f t="shared" si="6"/>
        <v>0.19642689134247499</v>
      </c>
      <c r="V42" s="62">
        <f t="shared" si="6"/>
        <v>0.21731214906967919</v>
      </c>
      <c r="W42" s="62">
        <f t="shared" si="6"/>
        <v>0.22988506766785261</v>
      </c>
      <c r="X42" s="62">
        <f t="shared" si="6"/>
        <v>0.22608056589832412</v>
      </c>
      <c r="Y42" s="62">
        <f t="shared" si="6"/>
        <v>0.22082924469266754</v>
      </c>
      <c r="Z42" s="62">
        <f t="shared" si="6"/>
        <v>0.22932828499606603</v>
      </c>
      <c r="AA42" s="62">
        <f t="shared" si="6"/>
        <v>0.19855198199995719</v>
      </c>
      <c r="AB42" s="62">
        <f t="shared" si="6"/>
        <v>0.14861828813106248</v>
      </c>
      <c r="AC42" s="62">
        <f t="shared" si="6"/>
        <v>0.21085337409513133</v>
      </c>
      <c r="AD42" s="62">
        <f t="shared" si="6"/>
        <v>0.19404848875182409</v>
      </c>
      <c r="AE42" s="62">
        <f t="shared" si="6"/>
        <v>0.17301601001577238</v>
      </c>
    </row>
    <row r="43" spans="1:31" s="2" customFormat="1" ht="13">
      <c r="A43" s="7"/>
      <c r="B43" s="8" t="s">
        <v>10</v>
      </c>
      <c r="C43" s="62">
        <f t="shared" si="5"/>
        <v>79.782944906752249</v>
      </c>
      <c r="D43" s="62">
        <f t="shared" si="6"/>
        <v>80.659502646255987</v>
      </c>
      <c r="E43" s="62">
        <f t="shared" si="6"/>
        <v>82.605282163728276</v>
      </c>
      <c r="F43" s="62">
        <f t="shared" si="6"/>
        <v>83.827926943679486</v>
      </c>
      <c r="G43" s="62">
        <f t="shared" si="6"/>
        <v>85.444219382500592</v>
      </c>
      <c r="H43" s="62">
        <f t="shared" si="6"/>
        <v>86.155376102955501</v>
      </c>
      <c r="I43" s="62">
        <f t="shared" si="6"/>
        <v>84.788053858412823</v>
      </c>
      <c r="J43" s="62">
        <f t="shared" si="6"/>
        <v>85.805638513056564</v>
      </c>
      <c r="K43" s="62">
        <f t="shared" si="6"/>
        <v>85.495670087652343</v>
      </c>
      <c r="L43" s="62">
        <f t="shared" si="6"/>
        <v>84.341782105901387</v>
      </c>
      <c r="M43" s="62">
        <f t="shared" si="6"/>
        <v>82.055024366042119</v>
      </c>
      <c r="N43" s="62">
        <f t="shared" si="6"/>
        <v>81.969920103815213</v>
      </c>
      <c r="O43" s="62">
        <f t="shared" si="6"/>
        <v>79.782346562838342</v>
      </c>
      <c r="P43" s="62">
        <f t="shared" si="6"/>
        <v>75.878017299630343</v>
      </c>
      <c r="Q43" s="62">
        <f t="shared" si="6"/>
        <v>78.729369427572209</v>
      </c>
      <c r="R43" s="62">
        <f t="shared" si="6"/>
        <v>79.031884606285146</v>
      </c>
      <c r="S43" s="62">
        <f t="shared" si="6"/>
        <v>73.691771358264219</v>
      </c>
      <c r="T43" s="62">
        <f t="shared" si="6"/>
        <v>73.872951419617422</v>
      </c>
      <c r="U43" s="62">
        <f t="shared" si="6"/>
        <v>75.186826756450998</v>
      </c>
      <c r="V43" s="62">
        <f t="shared" si="6"/>
        <v>75.326032794941881</v>
      </c>
      <c r="W43" s="62">
        <f t="shared" si="6"/>
        <v>78.151669017821391</v>
      </c>
      <c r="X43" s="62">
        <f t="shared" si="6"/>
        <v>80.601284921285625</v>
      </c>
      <c r="Y43" s="62">
        <f t="shared" si="6"/>
        <v>78.350960670389298</v>
      </c>
      <c r="Z43" s="62">
        <f t="shared" si="6"/>
        <v>77.273747060109628</v>
      </c>
      <c r="AA43" s="62">
        <f t="shared" si="6"/>
        <v>78.34476388712342</v>
      </c>
      <c r="AB43" s="62">
        <f t="shared" si="6"/>
        <v>77.509743822932421</v>
      </c>
      <c r="AC43" s="62">
        <f t="shared" si="6"/>
        <v>76.471293912193445</v>
      </c>
      <c r="AD43" s="62">
        <f t="shared" si="6"/>
        <v>79.147598516994776</v>
      </c>
      <c r="AE43" s="62">
        <f t="shared" si="6"/>
        <v>79.219566046349442</v>
      </c>
    </row>
    <row r="44" spans="1:31" s="2" customFormat="1" ht="13">
      <c r="A44" s="7"/>
      <c r="B44" s="8" t="s">
        <v>11</v>
      </c>
      <c r="C44" s="62">
        <f t="shared" si="5"/>
        <v>20.217055093247748</v>
      </c>
      <c r="D44" s="62">
        <f t="shared" si="6"/>
        <v>19.340497353744016</v>
      </c>
      <c r="E44" s="62">
        <f t="shared" si="6"/>
        <v>17.394717836271724</v>
      </c>
      <c r="F44" s="62">
        <f t="shared" si="6"/>
        <v>16.17207305632051</v>
      </c>
      <c r="G44" s="62">
        <f t="shared" si="6"/>
        <v>14.555780617499403</v>
      </c>
      <c r="H44" s="62">
        <f t="shared" si="6"/>
        <v>13.844623897044503</v>
      </c>
      <c r="I44" s="62">
        <f t="shared" si="6"/>
        <v>15.211946141587177</v>
      </c>
      <c r="J44" s="62">
        <f t="shared" si="6"/>
        <v>14.194361486943441</v>
      </c>
      <c r="K44" s="62">
        <f t="shared" si="6"/>
        <v>14.504329912347657</v>
      </c>
      <c r="L44" s="62">
        <f t="shared" si="6"/>
        <v>15.658217894098616</v>
      </c>
      <c r="M44" s="62">
        <f t="shared" si="6"/>
        <v>17.944975633957878</v>
      </c>
      <c r="N44" s="62">
        <f t="shared" si="6"/>
        <v>18.03007989618478</v>
      </c>
      <c r="O44" s="62">
        <f t="shared" si="6"/>
        <v>20.217653437161665</v>
      </c>
      <c r="P44" s="62">
        <f t="shared" si="6"/>
        <v>24.12198270036966</v>
      </c>
      <c r="Q44" s="62">
        <f t="shared" si="6"/>
        <v>21.270630572427784</v>
      </c>
      <c r="R44" s="62">
        <f t="shared" si="6"/>
        <v>20.968115393714854</v>
      </c>
      <c r="S44" s="62">
        <f t="shared" si="6"/>
        <v>26.308228641735781</v>
      </c>
      <c r="T44" s="62">
        <f t="shared" si="6"/>
        <v>26.127048580382588</v>
      </c>
      <c r="U44" s="62">
        <f t="shared" si="6"/>
        <v>24.813173243549002</v>
      </c>
      <c r="V44" s="62">
        <f t="shared" si="6"/>
        <v>24.673967205058119</v>
      </c>
      <c r="W44" s="62">
        <f t="shared" si="6"/>
        <v>21.848330982178606</v>
      </c>
      <c r="X44" s="62">
        <f t="shared" si="6"/>
        <v>19.398715078714368</v>
      </c>
      <c r="Y44" s="62">
        <f t="shared" si="6"/>
        <v>21.649039329610702</v>
      </c>
      <c r="Z44" s="62">
        <f t="shared" si="6"/>
        <v>22.726252939890376</v>
      </c>
      <c r="AA44" s="62">
        <f t="shared" si="6"/>
        <v>21.655236112876583</v>
      </c>
      <c r="AB44" s="62">
        <f t="shared" si="6"/>
        <v>22.490256177067582</v>
      </c>
      <c r="AC44" s="62">
        <f t="shared" si="6"/>
        <v>23.528706087806555</v>
      </c>
      <c r="AD44" s="62">
        <f t="shared" si="6"/>
        <v>20.85240148300522</v>
      </c>
      <c r="AE44" s="62">
        <f t="shared" si="6"/>
        <v>20.780433953650554</v>
      </c>
    </row>
    <row r="45" spans="1:31" s="2" customFormat="1" ht="13">
      <c r="A45" s="7"/>
      <c r="B45" s="8" t="s">
        <v>12</v>
      </c>
      <c r="C45" s="62">
        <f t="shared" si="5"/>
        <v>100</v>
      </c>
      <c r="D45" s="62">
        <f t="shared" si="6"/>
        <v>100</v>
      </c>
      <c r="E45" s="62">
        <f t="shared" si="6"/>
        <v>100</v>
      </c>
      <c r="F45" s="62">
        <f t="shared" si="6"/>
        <v>100</v>
      </c>
      <c r="G45" s="62">
        <f t="shared" si="6"/>
        <v>100</v>
      </c>
      <c r="H45" s="62">
        <f t="shared" si="6"/>
        <v>100</v>
      </c>
      <c r="I45" s="62">
        <f t="shared" si="6"/>
        <v>100</v>
      </c>
      <c r="J45" s="62">
        <f t="shared" si="6"/>
        <v>100</v>
      </c>
      <c r="K45" s="62">
        <f t="shared" si="6"/>
        <v>100</v>
      </c>
      <c r="L45" s="62">
        <f t="shared" si="6"/>
        <v>100</v>
      </c>
      <c r="M45" s="62">
        <f t="shared" si="6"/>
        <v>100</v>
      </c>
      <c r="N45" s="62">
        <f t="shared" si="6"/>
        <v>100</v>
      </c>
      <c r="O45" s="62">
        <f t="shared" si="6"/>
        <v>100</v>
      </c>
      <c r="P45" s="62">
        <f t="shared" si="6"/>
        <v>100</v>
      </c>
      <c r="Q45" s="62">
        <f t="shared" si="6"/>
        <v>100</v>
      </c>
      <c r="R45" s="62">
        <f t="shared" si="6"/>
        <v>100</v>
      </c>
      <c r="S45" s="62">
        <f t="shared" si="6"/>
        <v>100</v>
      </c>
      <c r="T45" s="62">
        <f t="shared" si="6"/>
        <v>100</v>
      </c>
      <c r="U45" s="62">
        <f t="shared" si="6"/>
        <v>100</v>
      </c>
      <c r="V45" s="62">
        <f t="shared" si="6"/>
        <v>100</v>
      </c>
      <c r="W45" s="62">
        <f t="shared" si="6"/>
        <v>100</v>
      </c>
      <c r="X45" s="62">
        <f t="shared" si="6"/>
        <v>100</v>
      </c>
      <c r="Y45" s="62">
        <f t="shared" si="6"/>
        <v>100</v>
      </c>
      <c r="Z45" s="62">
        <f t="shared" si="6"/>
        <v>100</v>
      </c>
      <c r="AA45" s="62">
        <f t="shared" si="6"/>
        <v>100</v>
      </c>
      <c r="AB45" s="62">
        <f t="shared" si="6"/>
        <v>100</v>
      </c>
      <c r="AC45" s="62">
        <f t="shared" si="6"/>
        <v>100</v>
      </c>
      <c r="AD45" s="62">
        <f t="shared" si="6"/>
        <v>100</v>
      </c>
      <c r="AE45" s="62">
        <f t="shared" si="6"/>
        <v>100</v>
      </c>
    </row>
    <row r="46" spans="1:31" s="2" customFormat="1" ht="13">
      <c r="A46" s="5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31" s="2" customFormat="1" ht="13">
      <c r="A47" s="5"/>
      <c r="B47" s="98" t="s">
        <v>22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</row>
    <row r="48" spans="1:31" s="2" customFormat="1" ht="13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31" s="2" customFormat="1" ht="13">
      <c r="A49" s="7">
        <v>1</v>
      </c>
      <c r="B49" s="8" t="s">
        <v>3</v>
      </c>
      <c r="C49" s="90" t="s">
        <v>23</v>
      </c>
      <c r="D49" s="86">
        <f>IF(C9&gt;0,D9/C9*100-100,"--")</f>
        <v>3.6869088483629184</v>
      </c>
      <c r="E49" s="86">
        <f t="shared" ref="E49:AD59" si="7">IF(D9&gt;0,E9/D9*100-100,"--")</f>
        <v>14.36286012957342</v>
      </c>
      <c r="F49" s="86">
        <f t="shared" si="7"/>
        <v>3.5968985297734264</v>
      </c>
      <c r="G49" s="86">
        <f t="shared" si="7"/>
        <v>12.285015922134093</v>
      </c>
      <c r="H49" s="86">
        <f t="shared" si="7"/>
        <v>-0.32196228512387393</v>
      </c>
      <c r="I49" s="86">
        <f t="shared" si="7"/>
        <v>-12.002687237584283</v>
      </c>
      <c r="J49" s="86">
        <f t="shared" si="7"/>
        <v>8.4864382566073715</v>
      </c>
      <c r="K49" s="86">
        <f t="shared" si="7"/>
        <v>2.9450466077774564</v>
      </c>
      <c r="L49" s="86">
        <f t="shared" si="7"/>
        <v>7.7733589034229738</v>
      </c>
      <c r="M49" s="86">
        <f t="shared" si="7"/>
        <v>6.7430392241988102</v>
      </c>
      <c r="N49" s="86">
        <f t="shared" si="7"/>
        <v>5.1541416042898476</v>
      </c>
      <c r="O49" s="86">
        <f t="shared" si="7"/>
        <v>5.4413075628357888</v>
      </c>
      <c r="P49" s="86">
        <f t="shared" si="7"/>
        <v>-11.344082980902755</v>
      </c>
      <c r="Q49" s="86">
        <f t="shared" si="7"/>
        <v>-29.466797822385232</v>
      </c>
      <c r="R49" s="86">
        <f t="shared" si="7"/>
        <v>33.585090599580923</v>
      </c>
      <c r="S49" s="86">
        <f t="shared" si="7"/>
        <v>8.3649097588133259</v>
      </c>
      <c r="T49" s="86">
        <f t="shared" si="7"/>
        <v>7.5603314964288586</v>
      </c>
      <c r="U49" s="86">
        <f t="shared" si="7"/>
        <v>0.9638063430061834</v>
      </c>
      <c r="V49" s="86">
        <f t="shared" si="7"/>
        <v>1.2397384047419848</v>
      </c>
      <c r="W49" s="86">
        <f t="shared" si="7"/>
        <v>-3.8539781184088611</v>
      </c>
      <c r="X49" s="86">
        <f t="shared" si="7"/>
        <v>2.4110021943866968</v>
      </c>
      <c r="Y49" s="86">
        <f t="shared" si="7"/>
        <v>2.5353539159033573</v>
      </c>
      <c r="Z49" s="86">
        <f t="shared" si="7"/>
        <v>-0.85853946226043831</v>
      </c>
      <c r="AA49" s="86">
        <f t="shared" si="7"/>
        <v>-0.59062923252353983</v>
      </c>
      <c r="AB49" s="86">
        <f t="shared" si="7"/>
        <v>-24.495259240778296</v>
      </c>
      <c r="AC49" s="86">
        <f t="shared" si="7"/>
        <v>7.4980137926727366</v>
      </c>
      <c r="AD49" s="86">
        <f t="shared" si="7"/>
        <v>1.9712400252514186</v>
      </c>
      <c r="AE49" s="85">
        <f>IFERROR(POWER(AD9/C9,1/28)*100-100,"--")</f>
        <v>1.2413240704796351</v>
      </c>
    </row>
    <row r="50" spans="1:31" s="2" customFormat="1" ht="13">
      <c r="A50" s="7">
        <v>2</v>
      </c>
      <c r="B50" s="8" t="s">
        <v>6</v>
      </c>
      <c r="C50" s="90" t="s">
        <v>23</v>
      </c>
      <c r="D50" s="86">
        <f t="shared" ref="D50:S65" si="8">IF(C10&gt;0,D10/C10*100-100,"--")</f>
        <v>11.415491334383418</v>
      </c>
      <c r="E50" s="86">
        <f t="shared" si="8"/>
        <v>64.561567627138857</v>
      </c>
      <c r="F50" s="86">
        <f t="shared" si="8"/>
        <v>-35.719876161987344</v>
      </c>
      <c r="G50" s="86">
        <f t="shared" si="8"/>
        <v>16.798419653904133</v>
      </c>
      <c r="H50" s="86">
        <f t="shared" si="8"/>
        <v>10.198340633361738</v>
      </c>
      <c r="I50" s="86">
        <f t="shared" si="8"/>
        <v>36.958324932645695</v>
      </c>
      <c r="J50" s="86">
        <f t="shared" si="8"/>
        <v>-4.7372912175486164</v>
      </c>
      <c r="K50" s="86">
        <f t="shared" si="8"/>
        <v>22.146433027690279</v>
      </c>
      <c r="L50" s="86">
        <f t="shared" si="8"/>
        <v>40.936951815935799</v>
      </c>
      <c r="M50" s="86">
        <f t="shared" si="8"/>
        <v>37.03104852468158</v>
      </c>
      <c r="N50" s="86">
        <f t="shared" si="8"/>
        <v>22.62129271951521</v>
      </c>
      <c r="O50" s="86">
        <f t="shared" si="8"/>
        <v>33.466508249948447</v>
      </c>
      <c r="P50" s="86">
        <f t="shared" si="8"/>
        <v>5.1598898823717434</v>
      </c>
      <c r="Q50" s="86">
        <f t="shared" si="8"/>
        <v>-0.82847455516935042</v>
      </c>
      <c r="R50" s="86">
        <f t="shared" si="8"/>
        <v>103.94467503418818</v>
      </c>
      <c r="S50" s="86">
        <f t="shared" si="8"/>
        <v>40.364558126788609</v>
      </c>
      <c r="T50" s="86">
        <f t="shared" si="7"/>
        <v>9.9312169794175844</v>
      </c>
      <c r="U50" s="86">
        <f t="shared" si="7"/>
        <v>47.73809497554933</v>
      </c>
      <c r="V50" s="86">
        <f t="shared" si="7"/>
        <v>19.847261485696734</v>
      </c>
      <c r="W50" s="86">
        <f t="shared" si="7"/>
        <v>-13.351799924116193</v>
      </c>
      <c r="X50" s="86">
        <f t="shared" si="7"/>
        <v>4.1767200195287586</v>
      </c>
      <c r="Y50" s="86">
        <f t="shared" si="7"/>
        <v>-1.5853414451340768</v>
      </c>
      <c r="Z50" s="86">
        <f t="shared" si="7"/>
        <v>-24.516826650002017</v>
      </c>
      <c r="AA50" s="86">
        <f t="shared" si="7"/>
        <v>-13.543996190714225</v>
      </c>
      <c r="AB50" s="86">
        <f t="shared" si="7"/>
        <v>6.8933763456616077</v>
      </c>
      <c r="AC50" s="86">
        <f t="shared" si="7"/>
        <v>7.3592175660931503</v>
      </c>
      <c r="AD50" s="86">
        <f t="shared" si="7"/>
        <v>-17.227416189417738</v>
      </c>
      <c r="AE50" s="85">
        <f t="shared" ref="AE50:AE65" si="9">IFERROR(POWER(AD10/C10,1/28)*100-100,"--")</f>
        <v>12.093918928158502</v>
      </c>
    </row>
    <row r="51" spans="1:31" s="2" customFormat="1" ht="13">
      <c r="A51" s="5">
        <v>3</v>
      </c>
      <c r="B51" s="8" t="s">
        <v>4</v>
      </c>
      <c r="C51" s="90" t="s">
        <v>23</v>
      </c>
      <c r="D51" s="86">
        <f t="shared" si="8"/>
        <v>-3.5466395397505153</v>
      </c>
      <c r="E51" s="86">
        <f t="shared" si="7"/>
        <v>-14.092819132815691</v>
      </c>
      <c r="F51" s="86">
        <f t="shared" si="7"/>
        <v>-15.299147109586869</v>
      </c>
      <c r="G51" s="86">
        <f t="shared" si="7"/>
        <v>-5.8927838552689309</v>
      </c>
      <c r="H51" s="86">
        <f t="shared" si="7"/>
        <v>10.072406575518926</v>
      </c>
      <c r="I51" s="86">
        <f t="shared" si="7"/>
        <v>-20.281120465680232</v>
      </c>
      <c r="J51" s="86">
        <f t="shared" si="7"/>
        <v>9.0953506504394994</v>
      </c>
      <c r="K51" s="86">
        <f t="shared" si="7"/>
        <v>-10.792946666383756</v>
      </c>
      <c r="L51" s="86">
        <f t="shared" si="7"/>
        <v>-22.7999420356672</v>
      </c>
      <c r="M51" s="86">
        <f t="shared" si="7"/>
        <v>1.3463125305276407</v>
      </c>
      <c r="N51" s="86">
        <f t="shared" si="7"/>
        <v>9.9324493284292004</v>
      </c>
      <c r="O51" s="86">
        <f t="shared" si="7"/>
        <v>3.6298856443331289</v>
      </c>
      <c r="P51" s="86">
        <f t="shared" si="7"/>
        <v>-3.5707845616876455</v>
      </c>
      <c r="Q51" s="86">
        <f t="shared" si="7"/>
        <v>-41.349347281106965</v>
      </c>
      <c r="R51" s="86">
        <f t="shared" si="7"/>
        <v>42.123994893884088</v>
      </c>
      <c r="S51" s="86">
        <f t="shared" si="7"/>
        <v>20.095295414747241</v>
      </c>
      <c r="T51" s="86">
        <f t="shared" si="7"/>
        <v>7.7784860703193033</v>
      </c>
      <c r="U51" s="86">
        <f t="shared" si="7"/>
        <v>-13.084890147828503</v>
      </c>
      <c r="V51" s="86">
        <f t="shared" si="7"/>
        <v>6.8121828054666054</v>
      </c>
      <c r="W51" s="86">
        <f t="shared" si="7"/>
        <v>2.7982192438028761</v>
      </c>
      <c r="X51" s="86">
        <f t="shared" si="7"/>
        <v>-2.8752249490320736</v>
      </c>
      <c r="Y51" s="86">
        <f t="shared" si="7"/>
        <v>4.9842033209479553</v>
      </c>
      <c r="Z51" s="86">
        <f t="shared" si="7"/>
        <v>8.8158845286144611</v>
      </c>
      <c r="AA51" s="86">
        <f t="shared" si="7"/>
        <v>-1.6755360154166965</v>
      </c>
      <c r="AB51" s="86">
        <f t="shared" si="7"/>
        <v>-24.460540695914901</v>
      </c>
      <c r="AC51" s="86">
        <f t="shared" si="7"/>
        <v>12.761652419476974</v>
      </c>
      <c r="AD51" s="86">
        <f t="shared" si="7"/>
        <v>4.212466110500344</v>
      </c>
      <c r="AE51" s="85">
        <f t="shared" si="9"/>
        <v>-2.5626691724339139</v>
      </c>
    </row>
    <row r="52" spans="1:31" s="2" customFormat="1" ht="13">
      <c r="A52" s="7">
        <v>4</v>
      </c>
      <c r="B52" s="8" t="s">
        <v>5</v>
      </c>
      <c r="C52" s="90" t="s">
        <v>23</v>
      </c>
      <c r="D52" s="86">
        <f t="shared" si="8"/>
        <v>19.065368954269644</v>
      </c>
      <c r="E52" s="86">
        <f t="shared" si="7"/>
        <v>-14.677363735536773</v>
      </c>
      <c r="F52" s="86">
        <f t="shared" si="7"/>
        <v>-54.189376552258544</v>
      </c>
      <c r="G52" s="86">
        <f t="shared" si="7"/>
        <v>58.325711749562856</v>
      </c>
      <c r="H52" s="86">
        <f t="shared" si="7"/>
        <v>-6.6636235808511657</v>
      </c>
      <c r="I52" s="86">
        <f t="shared" si="7"/>
        <v>-21.244852746744229</v>
      </c>
      <c r="J52" s="86">
        <f t="shared" si="7"/>
        <v>5.5751795387286194</v>
      </c>
      <c r="K52" s="86">
        <f t="shared" si="7"/>
        <v>-15.82782000228498</v>
      </c>
      <c r="L52" s="86">
        <f t="shared" si="7"/>
        <v>18.677616651545307</v>
      </c>
      <c r="M52" s="86">
        <f t="shared" si="7"/>
        <v>21.333733552432349</v>
      </c>
      <c r="N52" s="86">
        <f t="shared" si="7"/>
        <v>12.074516560841843</v>
      </c>
      <c r="O52" s="86">
        <f t="shared" si="7"/>
        <v>18.21887557761039</v>
      </c>
      <c r="P52" s="86">
        <f t="shared" si="7"/>
        <v>-11.125846740820705</v>
      </c>
      <c r="Q52" s="86">
        <f t="shared" si="7"/>
        <v>-32.852909164497163</v>
      </c>
      <c r="R52" s="86">
        <f t="shared" si="7"/>
        <v>71.311773003002628</v>
      </c>
      <c r="S52" s="86">
        <f t="shared" si="7"/>
        <v>43.913311114703049</v>
      </c>
      <c r="T52" s="86">
        <f t="shared" si="7"/>
        <v>3.1232253072138576</v>
      </c>
      <c r="U52" s="86">
        <f t="shared" si="7"/>
        <v>15.218344242002502</v>
      </c>
      <c r="V52" s="86">
        <f t="shared" si="7"/>
        <v>7.6810667664611572</v>
      </c>
      <c r="W52" s="86">
        <f t="shared" si="7"/>
        <v>15.937585835359201</v>
      </c>
      <c r="X52" s="86">
        <f t="shared" si="7"/>
        <v>16.207311368246778</v>
      </c>
      <c r="Y52" s="86">
        <f t="shared" si="7"/>
        <v>19.328464701420756</v>
      </c>
      <c r="Z52" s="86">
        <f t="shared" si="7"/>
        <v>-26.212486325222102</v>
      </c>
      <c r="AA52" s="86">
        <f t="shared" si="7"/>
        <v>-3.3110504509361647</v>
      </c>
      <c r="AB52" s="86">
        <f t="shared" si="7"/>
        <v>13.155696903345131</v>
      </c>
      <c r="AC52" s="86">
        <f t="shared" si="7"/>
        <v>6.3469877064584495</v>
      </c>
      <c r="AD52" s="86">
        <f t="shared" si="7"/>
        <v>24.857978894442397</v>
      </c>
      <c r="AE52" s="85">
        <f t="shared" si="9"/>
        <v>3.9754227731008314</v>
      </c>
    </row>
    <row r="53" spans="1:31" s="2" customFormat="1" ht="13">
      <c r="A53" s="7">
        <v>5</v>
      </c>
      <c r="B53" s="8" t="s">
        <v>7</v>
      </c>
      <c r="C53" s="90" t="s">
        <v>23</v>
      </c>
      <c r="D53" s="86">
        <f t="shared" si="8"/>
        <v>22.126928400070028</v>
      </c>
      <c r="E53" s="86">
        <f t="shared" si="7"/>
        <v>3.5698006653449994</v>
      </c>
      <c r="F53" s="86">
        <f t="shared" si="7"/>
        <v>7.7099255173806114</v>
      </c>
      <c r="G53" s="86">
        <f t="shared" si="7"/>
        <v>-7.2540773477485061</v>
      </c>
      <c r="H53" s="86">
        <f t="shared" si="7"/>
        <v>1.6065771191189953</v>
      </c>
      <c r="I53" s="86">
        <f t="shared" si="7"/>
        <v>25.735429483060159</v>
      </c>
      <c r="J53" s="86">
        <f t="shared" si="7"/>
        <v>25.0411060233358</v>
      </c>
      <c r="K53" s="86">
        <f t="shared" si="7"/>
        <v>27.380976307989783</v>
      </c>
      <c r="L53" s="86">
        <f t="shared" si="7"/>
        <v>5.6671117967363074</v>
      </c>
      <c r="M53" s="86">
        <f t="shared" si="7"/>
        <v>-2.1678280614881658</v>
      </c>
      <c r="N53" s="86">
        <f t="shared" si="7"/>
        <v>32.428794676721282</v>
      </c>
      <c r="O53" s="86">
        <f t="shared" si="7"/>
        <v>28.323481775036015</v>
      </c>
      <c r="P53" s="86">
        <f t="shared" si="7"/>
        <v>15.612857575579994</v>
      </c>
      <c r="Q53" s="86">
        <f t="shared" si="7"/>
        <v>-41.11466311790052</v>
      </c>
      <c r="R53" s="86">
        <f t="shared" si="7"/>
        <v>-3.5587458178269884</v>
      </c>
      <c r="S53" s="86">
        <f t="shared" si="7"/>
        <v>30.390678158098524</v>
      </c>
      <c r="T53" s="86">
        <f t="shared" si="7"/>
        <v>5.7394135568549416</v>
      </c>
      <c r="U53" s="86">
        <f t="shared" si="7"/>
        <v>-11.415228906045243</v>
      </c>
      <c r="V53" s="86">
        <f t="shared" si="7"/>
        <v>10.025304437248778</v>
      </c>
      <c r="W53" s="86">
        <f t="shared" si="7"/>
        <v>7.3867274228748698</v>
      </c>
      <c r="X53" s="86">
        <f t="shared" si="7"/>
        <v>7.3688669696736326</v>
      </c>
      <c r="Y53" s="86">
        <f t="shared" si="7"/>
        <v>-4.9304027864537971</v>
      </c>
      <c r="Z53" s="86">
        <f t="shared" si="7"/>
        <v>2.9988326921028374E-2</v>
      </c>
      <c r="AA53" s="86">
        <f t="shared" si="7"/>
        <v>7.7124431329838501</v>
      </c>
      <c r="AB53" s="86">
        <f t="shared" si="7"/>
        <v>-23.479532303355953</v>
      </c>
      <c r="AC53" s="86">
        <f t="shared" si="7"/>
        <v>7.322675425044082</v>
      </c>
      <c r="AD53" s="86">
        <f t="shared" si="7"/>
        <v>-2.1654570715142256</v>
      </c>
      <c r="AE53" s="85">
        <f t="shared" si="9"/>
        <v>4.8652213426081374</v>
      </c>
    </row>
    <row r="54" spans="1:31" s="2" customFormat="1" ht="13">
      <c r="A54" s="5"/>
      <c r="B54" s="8" t="s">
        <v>8</v>
      </c>
      <c r="C54" s="90" t="s">
        <v>23</v>
      </c>
      <c r="D54" s="86">
        <f t="shared" si="8"/>
        <v>8.7266604281724653</v>
      </c>
      <c r="E54" s="86">
        <f t="shared" si="7"/>
        <v>35.931501070917477</v>
      </c>
      <c r="F54" s="86">
        <f t="shared" si="7"/>
        <v>3.633635043280762</v>
      </c>
      <c r="G54" s="86">
        <f t="shared" si="7"/>
        <v>-4.4893559548254416</v>
      </c>
      <c r="H54" s="86">
        <f t="shared" si="7"/>
        <v>31.592275011832896</v>
      </c>
      <c r="I54" s="86">
        <f t="shared" si="7"/>
        <v>-3.9502942131049679</v>
      </c>
      <c r="J54" s="86">
        <f t="shared" si="7"/>
        <v>-9.3589463202434047</v>
      </c>
      <c r="K54" s="86">
        <f t="shared" si="7"/>
        <v>-7.3615021319692886</v>
      </c>
      <c r="L54" s="86">
        <f t="shared" si="7"/>
        <v>17.220773751123787</v>
      </c>
      <c r="M54" s="86">
        <f t="shared" si="7"/>
        <v>8.1598345590880399</v>
      </c>
      <c r="N54" s="86">
        <f t="shared" si="7"/>
        <v>12.566846364805272</v>
      </c>
      <c r="O54" s="86">
        <f t="shared" si="7"/>
        <v>7.5910847417698619</v>
      </c>
      <c r="P54" s="86">
        <f t="shared" si="7"/>
        <v>3.1543826375374664</v>
      </c>
      <c r="Q54" s="86">
        <f t="shared" si="7"/>
        <v>-20.462572373915293</v>
      </c>
      <c r="R54" s="86">
        <f t="shared" si="7"/>
        <v>38.962943498640328</v>
      </c>
      <c r="S54" s="86">
        <f t="shared" si="7"/>
        <v>0</v>
      </c>
      <c r="T54" s="86">
        <f t="shared" si="7"/>
        <v>17.841508593955922</v>
      </c>
      <c r="U54" s="86">
        <f t="shared" si="7"/>
        <v>12.871405101681816</v>
      </c>
      <c r="V54" s="86">
        <f t="shared" si="7"/>
        <v>6.9213428026934594</v>
      </c>
      <c r="W54" s="86">
        <f t="shared" si="7"/>
        <v>4.6853328056304804</v>
      </c>
      <c r="X54" s="86">
        <f t="shared" si="7"/>
        <v>-1.720015883802418</v>
      </c>
      <c r="Y54" s="86">
        <f t="shared" si="7"/>
        <v>-3.5806527009685283</v>
      </c>
      <c r="Z54" s="86">
        <f t="shared" si="7"/>
        <v>6.3211363083510292</v>
      </c>
      <c r="AA54" s="86">
        <f t="shared" si="7"/>
        <v>3.4857839296499549</v>
      </c>
      <c r="AB54" s="86">
        <f t="shared" si="7"/>
        <v>-24.322774247472196</v>
      </c>
      <c r="AC54" s="86">
        <f t="shared" si="7"/>
        <v>17.928333027387012</v>
      </c>
      <c r="AD54" s="86">
        <f t="shared" si="7"/>
        <v>5.7999310367564476</v>
      </c>
      <c r="AE54" s="85">
        <f t="shared" si="9"/>
        <v>5.0604392912422185</v>
      </c>
    </row>
    <row r="55" spans="1:31" s="2" customFormat="1" ht="13">
      <c r="A55" s="5"/>
      <c r="B55" s="8" t="s">
        <v>233</v>
      </c>
      <c r="C55" s="90" t="s">
        <v>23</v>
      </c>
      <c r="D55" s="86">
        <f t="shared" si="8"/>
        <v>15.173352106164373</v>
      </c>
      <c r="E55" s="86">
        <f t="shared" si="7"/>
        <v>36.42197487190063</v>
      </c>
      <c r="F55" s="86">
        <f t="shared" si="7"/>
        <v>3.001648780662407</v>
      </c>
      <c r="G55" s="86">
        <f t="shared" si="7"/>
        <v>3.6109167811527669</v>
      </c>
      <c r="H55" s="86">
        <f t="shared" si="7"/>
        <v>41.134451802163284</v>
      </c>
      <c r="I55" s="86">
        <f t="shared" si="7"/>
        <v>-4.1173560931619164</v>
      </c>
      <c r="J55" s="86">
        <f t="shared" si="7"/>
        <v>-6.6532294175428888</v>
      </c>
      <c r="K55" s="86">
        <f t="shared" si="7"/>
        <v>-8.4576737110418492</v>
      </c>
      <c r="L55" s="86">
        <f t="shared" si="7"/>
        <v>13.764372992119519</v>
      </c>
      <c r="M55" s="86">
        <f t="shared" si="7"/>
        <v>4.3941358619586879</v>
      </c>
      <c r="N55" s="86">
        <f t="shared" si="7"/>
        <v>9.0322162764802698</v>
      </c>
      <c r="O55" s="86">
        <f t="shared" si="7"/>
        <v>7.2130766365163623</v>
      </c>
      <c r="P55" s="86">
        <f t="shared" si="7"/>
        <v>1.001556462655472</v>
      </c>
      <c r="Q55" s="86">
        <f t="shared" si="7"/>
        <v>-21.666721259697127</v>
      </c>
      <c r="R55" s="86">
        <f t="shared" si="7"/>
        <v>40.590534015822101</v>
      </c>
      <c r="S55" s="86">
        <f t="shared" si="7"/>
        <v>18.559517971419808</v>
      </c>
      <c r="T55" s="86">
        <f t="shared" si="7"/>
        <v>13.672868656714684</v>
      </c>
      <c r="U55" s="86">
        <f t="shared" si="7"/>
        <v>9.7770233097457719</v>
      </c>
      <c r="V55" s="86">
        <f t="shared" si="7"/>
        <v>7.298761539733249</v>
      </c>
      <c r="W55" s="86">
        <f t="shared" si="7"/>
        <v>4.7352023034207491E-2</v>
      </c>
      <c r="X55" s="86">
        <f t="shared" si="7"/>
        <v>-2.8982410212177712</v>
      </c>
      <c r="Y55" s="86">
        <f t="shared" si="7"/>
        <v>3.572613559657853</v>
      </c>
      <c r="Z55" s="86">
        <f t="shared" si="7"/>
        <v>6.840961558884004</v>
      </c>
      <c r="AA55" s="86">
        <f t="shared" si="7"/>
        <v>-0.8646723788458246</v>
      </c>
      <c r="AB55" s="86">
        <f t="shared" si="7"/>
        <v>-24.882598054813329</v>
      </c>
      <c r="AC55" s="86">
        <f t="shared" si="7"/>
        <v>15.337581744581442</v>
      </c>
      <c r="AD55" s="86">
        <f t="shared" si="7"/>
        <v>13.864367556506039</v>
      </c>
      <c r="AE55" s="85">
        <f t="shared" si="9"/>
        <v>5.9143823041676598</v>
      </c>
    </row>
    <row r="56" spans="1:31" s="2" customFormat="1" ht="13">
      <c r="A56" s="7"/>
      <c r="B56" s="8" t="s">
        <v>9</v>
      </c>
      <c r="C56" s="90" t="s">
        <v>23</v>
      </c>
      <c r="D56" s="86">
        <f t="shared" si="8"/>
        <v>-9.4358315253947751</v>
      </c>
      <c r="E56" s="86">
        <f t="shared" si="7"/>
        <v>8.6840155531821068</v>
      </c>
      <c r="F56" s="86">
        <f t="shared" si="7"/>
        <v>18.32654769744903</v>
      </c>
      <c r="G56" s="86">
        <f t="shared" si="7"/>
        <v>15.543722916832522</v>
      </c>
      <c r="H56" s="86">
        <f t="shared" si="7"/>
        <v>-17.399727058616747</v>
      </c>
      <c r="I56" s="86">
        <f t="shared" si="7"/>
        <v>-9.8760615145789217</v>
      </c>
      <c r="J56" s="86">
        <f t="shared" si="7"/>
        <v>1.2731073875886807</v>
      </c>
      <c r="K56" s="86">
        <f t="shared" si="7"/>
        <v>13.168066077305014</v>
      </c>
      <c r="L56" s="86">
        <f t="shared" si="7"/>
        <v>29.458592767427689</v>
      </c>
      <c r="M56" s="86">
        <f t="shared" si="7"/>
        <v>5.7068467268735787</v>
      </c>
      <c r="N56" s="86">
        <f t="shared" si="7"/>
        <v>26.28972967369927</v>
      </c>
      <c r="O56" s="86">
        <f t="shared" si="7"/>
        <v>23.959384923746271</v>
      </c>
      <c r="P56" s="86">
        <f t="shared" si="7"/>
        <v>-1.0711102829857282</v>
      </c>
      <c r="Q56" s="86">
        <f t="shared" si="7"/>
        <v>-11.6343477778927</v>
      </c>
      <c r="R56" s="86">
        <f t="shared" si="7"/>
        <v>15.790622836082989</v>
      </c>
      <c r="S56" s="86">
        <f t="shared" si="7"/>
        <v>7.9006199777692245</v>
      </c>
      <c r="T56" s="86">
        <f t="shared" si="7"/>
        <v>18.242876505644361</v>
      </c>
      <c r="U56" s="86">
        <f t="shared" si="7"/>
        <v>6.1962652751000604</v>
      </c>
      <c r="V56" s="86">
        <f t="shared" si="7"/>
        <v>0.73759947429495298</v>
      </c>
      <c r="W56" s="86">
        <f t="shared" si="7"/>
        <v>13.685704591196796</v>
      </c>
      <c r="X56" s="86">
        <f t="shared" si="7"/>
        <v>-0.21787543337548243</v>
      </c>
      <c r="Y56" s="86">
        <f t="shared" si="7"/>
        <v>0.22129131875148289</v>
      </c>
      <c r="Z56" s="86">
        <f t="shared" si="7"/>
        <v>-7.5969725020297716</v>
      </c>
      <c r="AA56" s="86">
        <f t="shared" si="7"/>
        <v>-9.6395339466790801</v>
      </c>
      <c r="AB56" s="86">
        <f t="shared" si="7"/>
        <v>-11.800281721525565</v>
      </c>
      <c r="AC56" s="86">
        <f t="shared" si="7"/>
        <v>50.421970609008127</v>
      </c>
      <c r="AD56" s="86">
        <f t="shared" si="7"/>
        <v>-26.785641961668404</v>
      </c>
      <c r="AE56" s="85">
        <f t="shared" si="9"/>
        <v>4.1632749361916126</v>
      </c>
    </row>
    <row r="57" spans="1:31" s="2" customFormat="1" ht="13">
      <c r="A57" s="7"/>
      <c r="B57" s="8" t="s">
        <v>197</v>
      </c>
      <c r="C57" s="90" t="s">
        <v>23</v>
      </c>
      <c r="D57" s="86">
        <f t="shared" si="8"/>
        <v>0.57066088744673493</v>
      </c>
      <c r="E57" s="86">
        <f t="shared" si="7"/>
        <v>7.3069918315562745</v>
      </c>
      <c r="F57" s="86">
        <f t="shared" si="7"/>
        <v>22.186554476942561</v>
      </c>
      <c r="G57" s="86">
        <f t="shared" si="7"/>
        <v>1.853940804492197</v>
      </c>
      <c r="H57" s="86">
        <f t="shared" si="7"/>
        <v>-22.711329682477299</v>
      </c>
      <c r="I57" s="86">
        <f t="shared" si="7"/>
        <v>24.551407983554512</v>
      </c>
      <c r="J57" s="86">
        <f t="shared" si="7"/>
        <v>-12.79696064700579</v>
      </c>
      <c r="K57" s="86">
        <f t="shared" si="7"/>
        <v>7.5394259203499985</v>
      </c>
      <c r="L57" s="86">
        <f t="shared" si="7"/>
        <v>-4.5770697721696791</v>
      </c>
      <c r="M57" s="86">
        <f t="shared" si="7"/>
        <v>17.31147649429721</v>
      </c>
      <c r="N57" s="86">
        <f t="shared" si="7"/>
        <v>28.492806459348941</v>
      </c>
      <c r="O57" s="86">
        <f t="shared" si="7"/>
        <v>26.23129891074008</v>
      </c>
      <c r="P57" s="86">
        <f t="shared" si="7"/>
        <v>12.873627394614999</v>
      </c>
      <c r="Q57" s="86">
        <f t="shared" si="7"/>
        <v>-26.109061408970902</v>
      </c>
      <c r="R57" s="86">
        <f t="shared" si="7"/>
        <v>6.0763609135487542</v>
      </c>
      <c r="S57" s="86">
        <f t="shared" si="7"/>
        <v>53.801231271187305</v>
      </c>
      <c r="T57" s="86">
        <f t="shared" si="7"/>
        <v>17.89708704863726</v>
      </c>
      <c r="U57" s="86">
        <f t="shared" si="7"/>
        <v>23.821615532801516</v>
      </c>
      <c r="V57" s="86">
        <f t="shared" si="7"/>
        <v>4.4996314318581199E-2</v>
      </c>
      <c r="W57" s="86">
        <f t="shared" si="7"/>
        <v>16.758521064220105</v>
      </c>
      <c r="X57" s="86">
        <f t="shared" si="7"/>
        <v>-4.4779543274397753</v>
      </c>
      <c r="Y57" s="86">
        <f t="shared" si="7"/>
        <v>-17.911717580074864</v>
      </c>
      <c r="Z57" s="86">
        <f t="shared" si="7"/>
        <v>-6.310020225692611</v>
      </c>
      <c r="AA57" s="86">
        <f t="shared" si="7"/>
        <v>-13.836973080946322</v>
      </c>
      <c r="AB57" s="86">
        <f t="shared" si="7"/>
        <v>9.0103632011323072</v>
      </c>
      <c r="AC57" s="86">
        <f t="shared" si="7"/>
        <v>24.599633831617453</v>
      </c>
      <c r="AD57" s="86">
        <f t="shared" si="7"/>
        <v>-52.527491741565591</v>
      </c>
      <c r="AE57" s="85">
        <f t="shared" si="9"/>
        <v>2.6586444000593161</v>
      </c>
    </row>
    <row r="58" spans="1:31" s="2" customFormat="1" ht="13">
      <c r="A58" s="7"/>
      <c r="B58" s="8" t="s">
        <v>198</v>
      </c>
      <c r="C58" s="90" t="s">
        <v>23</v>
      </c>
      <c r="D58" s="86">
        <f t="shared" si="8"/>
        <v>-21.774602263475245</v>
      </c>
      <c r="E58" s="86">
        <f t="shared" si="7"/>
        <v>-18.825824012371129</v>
      </c>
      <c r="F58" s="86">
        <f t="shared" si="7"/>
        <v>11.719089628823426</v>
      </c>
      <c r="G58" s="86">
        <f t="shared" si="7"/>
        <v>96.221741379184266</v>
      </c>
      <c r="H58" s="86">
        <f t="shared" si="7"/>
        <v>-27.067191291049014</v>
      </c>
      <c r="I58" s="86">
        <f t="shared" si="7"/>
        <v>-16.190036685102655</v>
      </c>
      <c r="J58" s="86">
        <f t="shared" si="7"/>
        <v>-6.6255291714203537</v>
      </c>
      <c r="K58" s="86">
        <f t="shared" si="7"/>
        <v>21.909634220644577</v>
      </c>
      <c r="L58" s="86">
        <f t="shared" si="7"/>
        <v>57.537867634350647</v>
      </c>
      <c r="M58" s="86">
        <f t="shared" si="7"/>
        <v>-23.22774281079262</v>
      </c>
      <c r="N58" s="86">
        <f t="shared" si="7"/>
        <v>27.654321105315717</v>
      </c>
      <c r="O58" s="86">
        <f t="shared" si="7"/>
        <v>48.3886051135608</v>
      </c>
      <c r="P58" s="86">
        <f t="shared" si="7"/>
        <v>-30.72542402000262</v>
      </c>
      <c r="Q58" s="86">
        <f t="shared" si="7"/>
        <v>14.959926870925997</v>
      </c>
      <c r="R58" s="86">
        <f t="shared" si="7"/>
        <v>-7.5111150044894686</v>
      </c>
      <c r="S58" s="86">
        <f t="shared" si="7"/>
        <v>-3.5586416950361439</v>
      </c>
      <c r="T58" s="86">
        <f t="shared" si="7"/>
        <v>26.664397958068918</v>
      </c>
      <c r="U58" s="86">
        <f t="shared" si="7"/>
        <v>13.692258059179437</v>
      </c>
      <c r="V58" s="86">
        <f t="shared" si="7"/>
        <v>-5.8129255056733768</v>
      </c>
      <c r="W58" s="86">
        <f t="shared" si="7"/>
        <v>14.306749837420568</v>
      </c>
      <c r="X58" s="86">
        <f t="shared" si="7"/>
        <v>8.2055497862895379</v>
      </c>
      <c r="Y58" s="86">
        <f t="shared" si="7"/>
        <v>-6.416861915684791</v>
      </c>
      <c r="Z58" s="86">
        <f t="shared" si="7"/>
        <v>-2.9127787730699737</v>
      </c>
      <c r="AA58" s="86">
        <f t="shared" si="7"/>
        <v>7.1537722108133863</v>
      </c>
      <c r="AB58" s="86">
        <f t="shared" si="7"/>
        <v>-11.942707407987854</v>
      </c>
      <c r="AC58" s="86">
        <f t="shared" si="7"/>
        <v>80.000147740737816</v>
      </c>
      <c r="AD58" s="86">
        <f t="shared" si="7"/>
        <v>-32.336846897473393</v>
      </c>
      <c r="AE58" s="85">
        <f t="shared" si="9"/>
        <v>3.6938096439993018</v>
      </c>
    </row>
    <row r="59" spans="1:31" s="2" customFormat="1" ht="13">
      <c r="A59" s="7"/>
      <c r="B59" s="8" t="s">
        <v>199</v>
      </c>
      <c r="C59" s="90" t="s">
        <v>23</v>
      </c>
      <c r="D59" s="86">
        <f t="shared" si="8"/>
        <v>-26.294980725799363</v>
      </c>
      <c r="E59" s="86">
        <f t="shared" si="7"/>
        <v>10.947679169601798</v>
      </c>
      <c r="F59" s="86">
        <f t="shared" si="7"/>
        <v>22.854940162629006</v>
      </c>
      <c r="G59" s="86">
        <f t="shared" si="7"/>
        <v>22.60702633704777</v>
      </c>
      <c r="H59" s="86">
        <f t="shared" si="7"/>
        <v>-19.124566991228193</v>
      </c>
      <c r="I59" s="86">
        <f t="shared" si="7"/>
        <v>-25.739068109091718</v>
      </c>
      <c r="J59" s="86">
        <f t="shared" si="7"/>
        <v>42.726558384201866</v>
      </c>
      <c r="K59" s="86">
        <f t="shared" si="7"/>
        <v>8.2663908734936058</v>
      </c>
      <c r="L59" s="86">
        <f t="shared" si="7"/>
        <v>23.745194817223393</v>
      </c>
      <c r="M59" s="86">
        <f t="shared" si="7"/>
        <v>1.9437425833396418</v>
      </c>
      <c r="N59" s="86">
        <f t="shared" si="7"/>
        <v>22.36622133956044</v>
      </c>
      <c r="O59" s="86">
        <f t="shared" ref="E59:AD65" si="10">IF(N19&gt;0,O19/N19*100-100,"--")</f>
        <v>4.0860178051864438</v>
      </c>
      <c r="P59" s="86">
        <f t="shared" si="10"/>
        <v>-10.705490214973423</v>
      </c>
      <c r="Q59" s="86">
        <f t="shared" si="10"/>
        <v>8.7309930824010422</v>
      </c>
      <c r="R59" s="86">
        <f t="shared" si="10"/>
        <v>30.868206230326791</v>
      </c>
      <c r="S59" s="86">
        <f t="shared" si="10"/>
        <v>0.26111307098695136</v>
      </c>
      <c r="T59" s="86">
        <f t="shared" si="10"/>
        <v>7.6925116438870731</v>
      </c>
      <c r="U59" s="86">
        <f t="shared" si="10"/>
        <v>-1.5740699390373862</v>
      </c>
      <c r="V59" s="86">
        <f t="shared" si="10"/>
        <v>-7.5649374666382272</v>
      </c>
      <c r="W59" s="86">
        <f t="shared" si="10"/>
        <v>28.692901611969404</v>
      </c>
      <c r="X59" s="86">
        <f t="shared" si="10"/>
        <v>-7.1576142448366937</v>
      </c>
      <c r="Y59" s="86">
        <f t="shared" si="10"/>
        <v>17.126721384094324</v>
      </c>
      <c r="Z59" s="86">
        <f t="shared" si="10"/>
        <v>-16.871577744061511</v>
      </c>
      <c r="AA59" s="86">
        <f t="shared" si="10"/>
        <v>-17.236375774656082</v>
      </c>
      <c r="AB59" s="86">
        <f t="shared" si="10"/>
        <v>-8.2738911419713617</v>
      </c>
      <c r="AC59" s="86">
        <f t="shared" si="10"/>
        <v>56.039627280463549</v>
      </c>
      <c r="AD59" s="86">
        <f t="shared" si="10"/>
        <v>-12.060355290268262</v>
      </c>
      <c r="AE59" s="85">
        <f t="shared" si="9"/>
        <v>3.7168135989944346</v>
      </c>
    </row>
    <row r="60" spans="1:31" s="2" customFormat="1" ht="13">
      <c r="A60" s="7"/>
      <c r="B60" s="8" t="s">
        <v>200</v>
      </c>
      <c r="C60" s="90" t="s">
        <v>23</v>
      </c>
      <c r="D60" s="86">
        <f t="shared" si="8"/>
        <v>11.300126527036312</v>
      </c>
      <c r="E60" s="86">
        <f t="shared" si="10"/>
        <v>26.49887074934783</v>
      </c>
      <c r="F60" s="86">
        <f t="shared" si="10"/>
        <v>8.0167085897230095</v>
      </c>
      <c r="G60" s="86">
        <f t="shared" si="10"/>
        <v>2.1466725262343687</v>
      </c>
      <c r="H60" s="86">
        <f t="shared" si="10"/>
        <v>-1.3835740089195241</v>
      </c>
      <c r="I60" s="86">
        <f t="shared" si="10"/>
        <v>-15.587307593045836</v>
      </c>
      <c r="J60" s="86">
        <f t="shared" si="10"/>
        <v>0.96282172598213833</v>
      </c>
      <c r="K60" s="86">
        <f t="shared" si="10"/>
        <v>7.1550882321394198</v>
      </c>
      <c r="L60" s="86">
        <f t="shared" si="10"/>
        <v>73.888348065929705</v>
      </c>
      <c r="M60" s="86">
        <f t="shared" si="10"/>
        <v>24.27522852278652</v>
      </c>
      <c r="N60" s="86">
        <f t="shared" si="10"/>
        <v>39.039879666995517</v>
      </c>
      <c r="O60" s="86">
        <f t="shared" si="10"/>
        <v>23.881627911960919</v>
      </c>
      <c r="P60" s="86">
        <f t="shared" si="10"/>
        <v>-8.4584391961759593</v>
      </c>
      <c r="Q60" s="86">
        <f t="shared" si="10"/>
        <v>-30.279670815122131</v>
      </c>
      <c r="R60" s="86">
        <f t="shared" si="10"/>
        <v>6.3904775054038652</v>
      </c>
      <c r="S60" s="86">
        <f t="shared" si="10"/>
        <v>5.5735143563485821</v>
      </c>
      <c r="T60" s="86">
        <f t="shared" si="10"/>
        <v>18.876939124590237</v>
      </c>
      <c r="U60" s="86">
        <f t="shared" si="10"/>
        <v>0.5265665632015839</v>
      </c>
      <c r="V60" s="86">
        <f t="shared" si="10"/>
        <v>-4.1184534212303419</v>
      </c>
      <c r="W60" s="86">
        <f t="shared" si="10"/>
        <v>9.0381208863631599</v>
      </c>
      <c r="X60" s="86">
        <f t="shared" si="10"/>
        <v>9.1292324793788282</v>
      </c>
      <c r="Y60" s="86">
        <f t="shared" si="10"/>
        <v>14.276272086093726</v>
      </c>
      <c r="Z60" s="86">
        <f t="shared" si="10"/>
        <v>-4.0932402796541822</v>
      </c>
      <c r="AA60" s="86">
        <f t="shared" si="10"/>
        <v>-2.2677594874343328</v>
      </c>
      <c r="AB60" s="86">
        <f t="shared" si="10"/>
        <v>-21.298461149866739</v>
      </c>
      <c r="AC60" s="86">
        <f t="shared" si="10"/>
        <v>54.656094103406872</v>
      </c>
      <c r="AD60" s="86">
        <f t="shared" si="10"/>
        <v>-14.355651046566678</v>
      </c>
      <c r="AE60" s="85">
        <f t="shared" si="9"/>
        <v>6.4019692584053729</v>
      </c>
    </row>
    <row r="61" spans="1:31" s="2" customFormat="1" ht="13">
      <c r="A61" s="7"/>
      <c r="B61" s="8" t="s">
        <v>201</v>
      </c>
      <c r="C61" s="90" t="s">
        <v>23</v>
      </c>
      <c r="D61" s="86">
        <f t="shared" si="8"/>
        <v>33.187610194531629</v>
      </c>
      <c r="E61" s="86">
        <f t="shared" si="10"/>
        <v>25.495994713382302</v>
      </c>
      <c r="F61" s="86">
        <f t="shared" si="10"/>
        <v>4.2285494809554365</v>
      </c>
      <c r="G61" s="86">
        <f t="shared" si="10"/>
        <v>10.935993269945854</v>
      </c>
      <c r="H61" s="86">
        <f t="shared" si="10"/>
        <v>-16.019072066614015</v>
      </c>
      <c r="I61" s="86">
        <f t="shared" si="10"/>
        <v>-9.8399215267450444</v>
      </c>
      <c r="J61" s="86">
        <f t="shared" si="10"/>
        <v>-0.3870247617103928</v>
      </c>
      <c r="K61" s="86">
        <f t="shared" si="10"/>
        <v>61.900919354003804</v>
      </c>
      <c r="L61" s="86">
        <f t="shared" si="10"/>
        <v>43.268608742849892</v>
      </c>
      <c r="M61" s="86">
        <f t="shared" si="10"/>
        <v>-27.537877750201588</v>
      </c>
      <c r="N61" s="86">
        <f t="shared" si="10"/>
        <v>19.76050310607566</v>
      </c>
      <c r="O61" s="86">
        <f t="shared" si="10"/>
        <v>2.3682417681839922</v>
      </c>
      <c r="P61" s="86">
        <f t="shared" si="10"/>
        <v>16.823648309818168</v>
      </c>
      <c r="Q61" s="86">
        <f t="shared" si="10"/>
        <v>-25.489329650595309</v>
      </c>
      <c r="R61" s="86">
        <f t="shared" si="10"/>
        <v>4.1407896833460569</v>
      </c>
      <c r="S61" s="86">
        <f t="shared" si="10"/>
        <v>-1.5034847124641146</v>
      </c>
      <c r="T61" s="86">
        <f t="shared" si="10"/>
        <v>34.643129222142079</v>
      </c>
      <c r="U61" s="86">
        <f t="shared" si="10"/>
        <v>11.528502916583648</v>
      </c>
      <c r="V61" s="86">
        <f t="shared" si="10"/>
        <v>1.1395515889480521</v>
      </c>
      <c r="W61" s="86">
        <f t="shared" si="10"/>
        <v>14.50820859245394</v>
      </c>
      <c r="X61" s="86">
        <f t="shared" si="10"/>
        <v>25.999515561593853</v>
      </c>
      <c r="Y61" s="86">
        <f t="shared" si="10"/>
        <v>-13.368452970734282</v>
      </c>
      <c r="Z61" s="86">
        <f t="shared" si="10"/>
        <v>-41.988732541310966</v>
      </c>
      <c r="AA61" s="86">
        <f t="shared" si="10"/>
        <v>8.8800829607534411</v>
      </c>
      <c r="AB61" s="86">
        <f t="shared" si="10"/>
        <v>97.517479278032681</v>
      </c>
      <c r="AC61" s="86">
        <f t="shared" si="10"/>
        <v>41.533462721398422</v>
      </c>
      <c r="AD61" s="86">
        <f t="shared" si="10"/>
        <v>-61.258675422266592</v>
      </c>
      <c r="AE61" s="85">
        <f t="shared" si="9"/>
        <v>4.557261021910648</v>
      </c>
    </row>
    <row r="62" spans="1:31" s="2" customFormat="1" ht="13">
      <c r="A62" s="7"/>
      <c r="B62" s="8" t="s">
        <v>207</v>
      </c>
      <c r="C62" s="90" t="s">
        <v>23</v>
      </c>
      <c r="D62" s="86">
        <f t="shared" si="8"/>
        <v>-5.6223039451463563</v>
      </c>
      <c r="E62" s="86">
        <f t="shared" si="10"/>
        <v>6.9301632740308037</v>
      </c>
      <c r="F62" s="86">
        <f t="shared" si="10"/>
        <v>25.336363808248421</v>
      </c>
      <c r="G62" s="86">
        <f t="shared" si="10"/>
        <v>-1.6050884718939642</v>
      </c>
      <c r="H62" s="86">
        <f t="shared" si="10"/>
        <v>-14.057631630464144</v>
      </c>
      <c r="I62" s="86">
        <f t="shared" si="10"/>
        <v>-11.25457483952141</v>
      </c>
      <c r="J62" s="86">
        <f t="shared" si="10"/>
        <v>-22.584206016415138</v>
      </c>
      <c r="K62" s="86">
        <f t="shared" si="10"/>
        <v>14.609921941339337</v>
      </c>
      <c r="L62" s="86">
        <f t="shared" si="10"/>
        <v>11.284423264353038</v>
      </c>
      <c r="M62" s="86">
        <f t="shared" si="10"/>
        <v>26.75192864256411</v>
      </c>
      <c r="N62" s="86">
        <f t="shared" si="10"/>
        <v>11.424064201921482</v>
      </c>
      <c r="O62" s="86">
        <f t="shared" si="10"/>
        <v>49.317336580512574</v>
      </c>
      <c r="P62" s="86">
        <f t="shared" si="10"/>
        <v>30.002826919485898</v>
      </c>
      <c r="Q62" s="86">
        <f t="shared" si="10"/>
        <v>-3.5982318977890912</v>
      </c>
      <c r="R62" s="86">
        <f t="shared" si="10"/>
        <v>29.651826486901399</v>
      </c>
      <c r="S62" s="86">
        <f t="shared" si="10"/>
        <v>-4.2338433886177995</v>
      </c>
      <c r="T62" s="86">
        <f t="shared" si="10"/>
        <v>24.435804986221328</v>
      </c>
      <c r="U62" s="86">
        <f t="shared" si="10"/>
        <v>-2.1204898445102174</v>
      </c>
      <c r="V62" s="86">
        <f t="shared" si="10"/>
        <v>16.685534562047735</v>
      </c>
      <c r="W62" s="86">
        <f t="shared" si="10"/>
        <v>1.0936434641875223</v>
      </c>
      <c r="X62" s="86">
        <f t="shared" si="10"/>
        <v>-3.1919344836875041</v>
      </c>
      <c r="Y62" s="86">
        <f t="shared" si="10"/>
        <v>0.35229702632497606</v>
      </c>
      <c r="Z62" s="86">
        <f t="shared" si="10"/>
        <v>4.155958387452614</v>
      </c>
      <c r="AA62" s="86">
        <f t="shared" si="10"/>
        <v>-14.258874315988422</v>
      </c>
      <c r="AB62" s="86">
        <f t="shared" si="10"/>
        <v>-40.747921355201989</v>
      </c>
      <c r="AC62" s="86">
        <f t="shared" si="10"/>
        <v>60.168457061170983</v>
      </c>
      <c r="AD62" s="86">
        <f t="shared" si="10"/>
        <v>-9.1141102053454119</v>
      </c>
      <c r="AE62" s="85">
        <f t="shared" si="9"/>
        <v>4.3638134539017699</v>
      </c>
    </row>
    <row r="63" spans="1:31" s="2" customFormat="1" ht="13">
      <c r="A63" s="7"/>
      <c r="B63" s="8" t="s">
        <v>10</v>
      </c>
      <c r="C63" s="90" t="s">
        <v>23</v>
      </c>
      <c r="D63" s="86">
        <f t="shared" si="8"/>
        <v>5.1391164725428808</v>
      </c>
      <c r="E63" s="86">
        <f t="shared" si="10"/>
        <v>16.000798828047607</v>
      </c>
      <c r="F63" s="86">
        <f t="shared" si="10"/>
        <v>1.1950135441785505</v>
      </c>
      <c r="G63" s="86">
        <f t="shared" si="10"/>
        <v>6.5312373517887039</v>
      </c>
      <c r="H63" s="86">
        <f t="shared" si="10"/>
        <v>7.8646143719908252</v>
      </c>
      <c r="I63" s="86">
        <f t="shared" si="10"/>
        <v>-8.6445463409768877</v>
      </c>
      <c r="J63" s="86">
        <f t="shared" si="10"/>
        <v>3.5645591042131883</v>
      </c>
      <c r="K63" s="86">
        <f t="shared" si="10"/>
        <v>0.83258179488059625</v>
      </c>
      <c r="L63" s="86">
        <f t="shared" si="10"/>
        <v>9.2688912306692686</v>
      </c>
      <c r="M63" s="86">
        <f t="shared" si="10"/>
        <v>6.9535275388833924</v>
      </c>
      <c r="N63" s="86">
        <f t="shared" si="10"/>
        <v>9.2049375502660951</v>
      </c>
      <c r="O63" s="86">
        <f t="shared" si="10"/>
        <v>8.2608574553364917</v>
      </c>
      <c r="P63" s="86">
        <f t="shared" si="10"/>
        <v>-4.5365567371611064</v>
      </c>
      <c r="Q63" s="86">
        <f t="shared" si="10"/>
        <v>-27.51389130595858</v>
      </c>
      <c r="R63" s="86">
        <f t="shared" si="10"/>
        <v>35.404072878721735</v>
      </c>
      <c r="S63" s="86">
        <f t="shared" si="10"/>
        <v>9.2522263536676519</v>
      </c>
      <c r="T63" s="86">
        <f t="shared" si="10"/>
        <v>10.691302306954654</v>
      </c>
      <c r="U63" s="86">
        <f t="shared" si="10"/>
        <v>7.2027015206982696</v>
      </c>
      <c r="V63" s="86">
        <f t="shared" si="10"/>
        <v>5.6664935737965578</v>
      </c>
      <c r="W63" s="86">
        <f t="shared" si="10"/>
        <v>-0.85056226523920486</v>
      </c>
      <c r="X63" s="86">
        <f t="shared" si="10"/>
        <v>1.5226114501260213</v>
      </c>
      <c r="Y63" s="86">
        <f t="shared" si="10"/>
        <v>-0.12970726743832017</v>
      </c>
      <c r="Z63" s="86">
        <f t="shared" si="10"/>
        <v>-1.0830471401738038</v>
      </c>
      <c r="AA63" s="86">
        <f t="shared" si="10"/>
        <v>0.40389979635060058</v>
      </c>
      <c r="AB63" s="86">
        <f t="shared" si="10"/>
        <v>-21.683749255798475</v>
      </c>
      <c r="AC63" s="86">
        <f t="shared" si="10"/>
        <v>11.380927118766323</v>
      </c>
      <c r="AD63" s="86">
        <f t="shared" si="10"/>
        <v>2.2129816211576667</v>
      </c>
      <c r="AE63" s="85">
        <f t="shared" si="9"/>
        <v>2.747388340856304</v>
      </c>
    </row>
    <row r="64" spans="1:31" s="2" customFormat="1" ht="13">
      <c r="A64" s="7"/>
      <c r="B64" s="8" t="s">
        <v>11</v>
      </c>
      <c r="C64" s="90" t="s">
        <v>23</v>
      </c>
      <c r="D64" s="86">
        <f t="shared" si="8"/>
        <v>-0.51248354033678822</v>
      </c>
      <c r="E64" s="86">
        <f t="shared" si="10"/>
        <v>1.8728487928667334</v>
      </c>
      <c r="F64" s="86">
        <f t="shared" si="10"/>
        <v>-7.2900147776568502</v>
      </c>
      <c r="G64" s="86">
        <f t="shared" si="10"/>
        <v>-5.9296374233285434</v>
      </c>
      <c r="H64" s="86">
        <f t="shared" si="10"/>
        <v>1.747784104559031</v>
      </c>
      <c r="I64" s="86">
        <f t="shared" si="10"/>
        <v>1.9966272669216636</v>
      </c>
      <c r="J64" s="86">
        <f t="shared" si="10"/>
        <v>-4.5092988269266243</v>
      </c>
      <c r="K64" s="86">
        <f t="shared" si="10"/>
        <v>3.4080628687941612</v>
      </c>
      <c r="L64" s="86">
        <f t="shared" si="10"/>
        <v>19.575593802029914</v>
      </c>
      <c r="M64" s="86">
        <f t="shared" si="10"/>
        <v>25.98917967215661</v>
      </c>
      <c r="N64" s="86">
        <f t="shared" si="10"/>
        <v>9.8367616703695262</v>
      </c>
      <c r="O64" s="86">
        <f t="shared" si="10"/>
        <v>24.724641754014186</v>
      </c>
      <c r="P64" s="86">
        <f t="shared" si="10"/>
        <v>19.759556816647446</v>
      </c>
      <c r="Q64" s="86">
        <f t="shared" si="10"/>
        <v>-38.397072632800899</v>
      </c>
      <c r="R64" s="86">
        <f t="shared" si="10"/>
        <v>32.967405803818423</v>
      </c>
      <c r="S64" s="86">
        <f t="shared" si="10"/>
        <v>47.009651415246424</v>
      </c>
      <c r="T64" s="86">
        <f t="shared" si="10"/>
        <v>9.6593803787649506</v>
      </c>
      <c r="U64" s="86">
        <f t="shared" si="10"/>
        <v>3.2559110852403705E-2</v>
      </c>
      <c r="V64" s="86">
        <f t="shared" si="10"/>
        <v>4.8795058318783049</v>
      </c>
      <c r="W64" s="86">
        <f t="shared" si="10"/>
        <v>-15.37934617880876</v>
      </c>
      <c r="X64" s="86">
        <f t="shared" si="10"/>
        <v>-12.599529501372956</v>
      </c>
      <c r="Y64" s="86">
        <f t="shared" si="10"/>
        <v>14.656750022818073</v>
      </c>
      <c r="Z64" s="86">
        <f t="shared" si="10"/>
        <v>5.2864032588852581</v>
      </c>
      <c r="AA64" s="86">
        <f t="shared" si="10"/>
        <v>-5.6357125433492996</v>
      </c>
      <c r="AB64" s="86">
        <f t="shared" si="10"/>
        <v>-17.787653928676434</v>
      </c>
      <c r="AC64" s="86">
        <f t="shared" si="10"/>
        <v>18.106101361445042</v>
      </c>
      <c r="AD64" s="86">
        <f t="shared" si="10"/>
        <v>-12.476477725355707</v>
      </c>
      <c r="AE64" s="85">
        <f t="shared" si="9"/>
        <v>2.8903721988076825</v>
      </c>
    </row>
    <row r="65" spans="1:31" s="2" customFormat="1" ht="13">
      <c r="A65" s="7"/>
      <c r="B65" s="8" t="s">
        <v>12</v>
      </c>
      <c r="C65" s="90" t="s">
        <v>23</v>
      </c>
      <c r="D65" s="86">
        <f t="shared" si="8"/>
        <v>3.9965293842890048</v>
      </c>
      <c r="E65" s="86">
        <f t="shared" si="10"/>
        <v>13.268383025355178</v>
      </c>
      <c r="F65" s="86">
        <f t="shared" si="10"/>
        <v>-0.28093319073245482</v>
      </c>
      <c r="G65" s="86">
        <f t="shared" si="10"/>
        <v>4.5160555797001365</v>
      </c>
      <c r="H65" s="86">
        <f t="shared" si="10"/>
        <v>6.9742619775186512</v>
      </c>
      <c r="I65" s="86">
        <f t="shared" si="10"/>
        <v>-7.171315876731768</v>
      </c>
      <c r="J65" s="86">
        <f t="shared" si="10"/>
        <v>2.336368184179932</v>
      </c>
      <c r="K65" s="86">
        <f t="shared" si="10"/>
        <v>1.1981548885396904</v>
      </c>
      <c r="L65" s="86">
        <f t="shared" si="10"/>
        <v>10.763809374703854</v>
      </c>
      <c r="M65" s="86">
        <f t="shared" si="10"/>
        <v>9.9341714274739417</v>
      </c>
      <c r="N65" s="86">
        <f t="shared" si="10"/>
        <v>9.3183182346681122</v>
      </c>
      <c r="O65" s="86">
        <f t="shared" si="10"/>
        <v>11.229290918323585</v>
      </c>
      <c r="P65" s="86">
        <f t="shared" si="10"/>
        <v>0.37554729984717028</v>
      </c>
      <c r="Q65" s="86">
        <f t="shared" si="10"/>
        <v>-30.139130422869343</v>
      </c>
      <c r="R65" s="86">
        <f t="shared" si="10"/>
        <v>34.885778426939083</v>
      </c>
      <c r="S65" s="86">
        <f t="shared" si="10"/>
        <v>17.169246810274899</v>
      </c>
      <c r="T65" s="86">
        <f t="shared" si="10"/>
        <v>10.419821926682289</v>
      </c>
      <c r="U65" s="86">
        <f t="shared" si="10"/>
        <v>5.329354929995219</v>
      </c>
      <c r="V65" s="86">
        <f t="shared" si="10"/>
        <v>5.4712169419888852</v>
      </c>
      <c r="W65" s="86">
        <f t="shared" si="10"/>
        <v>-4.4353896433671309</v>
      </c>
      <c r="X65" s="86">
        <f t="shared" si="10"/>
        <v>-1.5628406467272669</v>
      </c>
      <c r="Y65" s="86">
        <f t="shared" si="10"/>
        <v>2.7386754525342951</v>
      </c>
      <c r="Z65" s="86">
        <f t="shared" si="10"/>
        <v>0.29587768179852958</v>
      </c>
      <c r="AA65" s="86">
        <f t="shared" si="10"/>
        <v>-0.96867778055843701</v>
      </c>
      <c r="AB65" s="86">
        <f t="shared" si="10"/>
        <v>-20.840040613527435</v>
      </c>
      <c r="AC65" s="86">
        <f t="shared" si="10"/>
        <v>12.893436034298929</v>
      </c>
      <c r="AD65" s="86">
        <f t="shared" si="10"/>
        <v>-1.243258094371285</v>
      </c>
      <c r="AE65" s="85">
        <f t="shared" si="9"/>
        <v>2.776731730112985</v>
      </c>
    </row>
    <row r="66" spans="1:31" ht="12.75" customHeight="1" thickBo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1" ht="12.75" customHeight="1" thickTop="1">
      <c r="A67" s="99" t="s">
        <v>202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</row>
    <row r="68" spans="1:31" ht="12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</row>
    <row r="70" spans="1:31" ht="12.75" customHeight="1">
      <c r="A70" s="20" t="s">
        <v>0</v>
      </c>
    </row>
    <row r="71" spans="1:31" ht="12.75" customHeight="1">
      <c r="A71" s="24" t="s">
        <v>14</v>
      </c>
    </row>
    <row r="72" spans="1:31" ht="12.75" customHeight="1">
      <c r="A72" s="24" t="s">
        <v>15</v>
      </c>
    </row>
    <row r="73" spans="1:31" ht="12.75" customHeight="1">
      <c r="A73" s="24" t="s">
        <v>16</v>
      </c>
    </row>
  </sheetData>
  <mergeCells count="7">
    <mergeCell ref="A68:AE68"/>
    <mergeCell ref="A2:AE2"/>
    <mergeCell ref="A4:AE4"/>
    <mergeCell ref="B7:AE7"/>
    <mergeCell ref="B27:AE27"/>
    <mergeCell ref="B47:AE47"/>
    <mergeCell ref="A67:AE67"/>
  </mergeCells>
  <hyperlinks>
    <hyperlink ref="A1" location="ÍNDICE!A1" display="INDICE" xr:uid="{00000000-0004-0000-0500-000000000000}"/>
    <hyperlink ref="A70" location="ÍNDICE!A1" display="INDICE" xr:uid="{00000000-0004-0000-0500-000001000000}"/>
    <hyperlink ref="A71" location="NOTAS!A1" display="NOTAS!A1" xr:uid="{00000000-0004-0000-0500-000002000000}"/>
    <hyperlink ref="A72" location="'D2'!A1" display="'D2'!A1" xr:uid="{00000000-0004-0000-0500-000003000000}"/>
    <hyperlink ref="A73" location="'D3'!A1" display="'D3" xr:uid="{00000000-0004-0000-0500-000004000000}"/>
  </hyperlinks>
  <pageMargins left="0.75" right="0.75" top="1" bottom="1" header="0" footer="0"/>
  <pageSetup scale="46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F33"/>
  <sheetViews>
    <sheetView showGridLines="0" zoomScaleNormal="100" workbookViewId="0"/>
  </sheetViews>
  <sheetFormatPr baseColWidth="10" defaultRowHeight="13"/>
  <cols>
    <col min="1" max="1" width="8" customWidth="1"/>
    <col min="2" max="2" width="29" customWidth="1"/>
    <col min="3" max="31" width="9" customWidth="1"/>
  </cols>
  <sheetData>
    <row r="1" spans="1:3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96" t="s">
        <v>231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7">
        <v>1</v>
      </c>
      <c r="B9" s="8" t="s">
        <v>3</v>
      </c>
      <c r="C9" s="12">
        <f>'C2'!C9-'C1'!C9</f>
        <v>-6455.4153320000041</v>
      </c>
      <c r="D9" s="12">
        <f>'C2'!D9-'C1'!D9</f>
        <v>-6673.2875749999948</v>
      </c>
      <c r="E9" s="12">
        <f>'C2'!E9-'C1'!E9</f>
        <v>-4467.5375399999975</v>
      </c>
      <c r="F9" s="12">
        <f>'C2'!F9-'C1'!F9</f>
        <v>-5304.7064119999923</v>
      </c>
      <c r="G9" s="12">
        <f>'C2'!G9-'C1'!G9</f>
        <v>-12033.678984000006</v>
      </c>
      <c r="H9" s="12">
        <f>'C2'!H9-'C1'!H9</f>
        <v>-12786.387644999981</v>
      </c>
      <c r="I9" s="12">
        <f>'C2'!I9-'C1'!I9</f>
        <v>-12221.795399999995</v>
      </c>
      <c r="J9" s="12">
        <f>'C2'!J9-'C1'!J9</f>
        <v>-9981.7030949999898</v>
      </c>
      <c r="K9" s="12">
        <f>'C2'!K9-'C1'!K9</f>
        <v>-9248.4907910000038</v>
      </c>
      <c r="L9" s="12">
        <f>'C2'!L9-'C1'!L9</f>
        <v>-12503.070376000025</v>
      </c>
      <c r="M9" s="12">
        <f>'C2'!M9-'C1'!M9</f>
        <v>-12498.933059000032</v>
      </c>
      <c r="N9" s="12">
        <f>'C2'!N9-'C1'!N9</f>
        <v>-8977.6806370000122</v>
      </c>
      <c r="O9" s="12">
        <f>'C2'!O9-'C1'!O9</f>
        <v>-4430.949259999994</v>
      </c>
      <c r="P9" s="12">
        <f>'C2'!P9-'C1'!P9</f>
        <v>2008.0828170000023</v>
      </c>
      <c r="Q9" s="12">
        <f>'C2'!Q9-'C1'!Q9</f>
        <v>2957.5831689999904</v>
      </c>
      <c r="R9" s="12">
        <f>'C2'!R9-'C1'!R9</f>
        <v>680.02969899999152</v>
      </c>
      <c r="S9" s="12">
        <f>'C2'!S9-'C1'!S9</f>
        <v>1419.9314740000118</v>
      </c>
      <c r="T9" s="12">
        <f>'C2'!T9-'C1'!T9</f>
        <v>-2020.1251970000158</v>
      </c>
      <c r="U9" s="12">
        <f>'C2'!U9-'C1'!U9</f>
        <v>1170.1498369999972</v>
      </c>
      <c r="V9" s="12">
        <f>'C2'!V9-'C1'!V9</f>
        <v>815.04103900001792</v>
      </c>
      <c r="W9" s="12">
        <f>'C2'!W9-'C1'!W9</f>
        <v>-605.98501799999212</v>
      </c>
      <c r="X9" s="12">
        <f>'C2'!X9-'C1'!X9</f>
        <v>-1164.4813739999954</v>
      </c>
      <c r="Y9" s="12">
        <f>'C2'!Y9-'C1'!Y9</f>
        <v>3526.1213819999975</v>
      </c>
      <c r="Z9" s="12">
        <f>'C2'!Z9-'C1'!Z9</f>
        <v>5807.6578799999988</v>
      </c>
      <c r="AA9" s="12">
        <f>'C2'!AA9-'C1'!AA9</f>
        <v>6506.4146069999842</v>
      </c>
      <c r="AB9" s="12">
        <f>'C2'!AB9-'C1'!AB9</f>
        <v>4854.3318630000067</v>
      </c>
      <c r="AC9" s="12">
        <f>'C2'!AC9-'C1'!AC9</f>
        <v>10319.283972999983</v>
      </c>
      <c r="AD9" s="12">
        <f>'C2'!AD9-'C1'!AD9</f>
        <v>6711.9643570000044</v>
      </c>
      <c r="AE9" s="12">
        <f>'C2'!AE9-'C1'!AE9</f>
        <v>-74597.635598000139</v>
      </c>
    </row>
    <row r="10" spans="1:31">
      <c r="A10" s="7">
        <v>2</v>
      </c>
      <c r="B10" s="8" t="s">
        <v>6</v>
      </c>
      <c r="C10" s="12">
        <f>'C2'!C10-'C1'!C10</f>
        <v>-1347.1324240000004</v>
      </c>
      <c r="D10" s="12">
        <f>'C2'!D10-'C1'!D10</f>
        <v>-911.7503720000002</v>
      </c>
      <c r="E10" s="12">
        <f>'C2'!E10-'C1'!E10</f>
        <v>-851.69345899999985</v>
      </c>
      <c r="F10" s="12">
        <f>'C2'!F10-'C1'!F10</f>
        <v>-1353.6633139999999</v>
      </c>
      <c r="G10" s="12">
        <f>'C2'!G10-'C1'!G10</f>
        <v>-1746.9874370000002</v>
      </c>
      <c r="H10" s="12">
        <f>'C2'!H10-'C1'!H10</f>
        <v>-2563.8905400000003</v>
      </c>
      <c r="I10" s="12">
        <f>'C2'!I10-'C1'!I10</f>
        <v>-2947.4417989999997</v>
      </c>
      <c r="J10" s="12">
        <f>'C2'!J10-'C1'!J10</f>
        <v>-4797.347789000004</v>
      </c>
      <c r="K10" s="12">
        <f>'C2'!K10-'C1'!K10</f>
        <v>-6410.3353449999995</v>
      </c>
      <c r="L10" s="12">
        <f>'C2'!L10-'C1'!L10</f>
        <v>-10508.612332999997</v>
      </c>
      <c r="M10" s="12">
        <f>'C2'!M10-'C1'!M10</f>
        <v>-15875.372271999993</v>
      </c>
      <c r="N10" s="12">
        <f>'C2'!N10-'C1'!N10</f>
        <v>-20057.215092999999</v>
      </c>
      <c r="O10" s="12">
        <f>'C2'!O10-'C1'!O10</f>
        <v>-23748.671226999999</v>
      </c>
      <c r="P10" s="12">
        <f>'C2'!P10-'C1'!P10</f>
        <v>-23115.751166999995</v>
      </c>
      <c r="Q10" s="12">
        <f>'C2'!Q10-'C1'!Q10</f>
        <v>-22560.841455999995</v>
      </c>
      <c r="R10" s="12">
        <f>'C2'!R10-'C1'!R10</f>
        <v>-26228.278181000001</v>
      </c>
      <c r="S10" s="12">
        <f>'C2'!S10-'C1'!S10</f>
        <v>-32904.477215000021</v>
      </c>
      <c r="T10" s="12">
        <f>'C2'!T10-'C1'!T10</f>
        <v>-45670.562575999997</v>
      </c>
      <c r="U10" s="12">
        <f>'C2'!U10-'C1'!U10</f>
        <v>-47796.872823000012</v>
      </c>
      <c r="V10" s="12">
        <f>'C2'!V10-'C1'!V10</f>
        <v>-52734.821670000005</v>
      </c>
      <c r="W10" s="12">
        <f>'C2'!W10-'C1'!W10</f>
        <v>-53664.904003999996</v>
      </c>
      <c r="X10" s="12">
        <f>'C2'!X10-'C1'!X10</f>
        <v>-49399.561486999992</v>
      </c>
      <c r="Y10" s="12">
        <f>'C2'!Y10-'C1'!Y10</f>
        <v>-58874.83138700002</v>
      </c>
      <c r="Z10" s="12">
        <f>'C2'!Z10-'C1'!Z10</f>
        <v>-64396.335118999996</v>
      </c>
      <c r="AA10" s="12">
        <f>'C2'!AA10-'C1'!AA10</f>
        <v>-55383.066613999996</v>
      </c>
      <c r="AB10" s="12">
        <f>'C2'!AB10-'C1'!AB10</f>
        <v>-50953.413207000005</v>
      </c>
      <c r="AC10" s="12">
        <f>'C2'!AC10-'C1'!AC10</f>
        <v>-67755.115855999989</v>
      </c>
      <c r="AD10" s="12">
        <f>'C2'!AD10-'C1'!AD10</f>
        <v>-28592.808034000023</v>
      </c>
      <c r="AE10" s="12">
        <f>'C2'!AE10-'C1'!AE10</f>
        <v>-773151.7542000002</v>
      </c>
    </row>
    <row r="11" spans="1:31">
      <c r="A11" s="5">
        <v>3</v>
      </c>
      <c r="B11" s="8" t="s">
        <v>4</v>
      </c>
      <c r="C11" s="12">
        <f>'C2'!C11-'C1'!C11</f>
        <v>-34933.002944999993</v>
      </c>
      <c r="D11" s="12">
        <f>'C2'!D11-'C1'!D11</f>
        <v>-31366.140925</v>
      </c>
      <c r="E11" s="12">
        <f>'C2'!E11-'C1'!E11</f>
        <v>-33455.520688000004</v>
      </c>
      <c r="F11" s="12">
        <f>'C2'!F11-'C1'!F11</f>
        <v>-35418.846622999998</v>
      </c>
      <c r="G11" s="12">
        <f>'C2'!G11-'C1'!G11</f>
        <v>-41470.650478999996</v>
      </c>
      <c r="H11" s="12">
        <f>'C2'!H11-'C1'!H11</f>
        <v>-46093.580624000009</v>
      </c>
      <c r="I11" s="12">
        <f>'C2'!I11-'C1'!I11</f>
        <v>-43604.009620000004</v>
      </c>
      <c r="J11" s="12">
        <f>'C2'!J11-'C1'!J11</f>
        <v>-47499.992647999985</v>
      </c>
      <c r="K11" s="12">
        <f>'C2'!K11-'C1'!K11</f>
        <v>-45112.457275000001</v>
      </c>
      <c r="L11" s="12">
        <f>'C2'!L11-'C1'!L11</f>
        <v>-48414.983219000002</v>
      </c>
      <c r="M11" s="12">
        <f>'C2'!M11-'C1'!M11</f>
        <v>-52231.425169000016</v>
      </c>
      <c r="N11" s="12">
        <f>'C2'!N11-'C1'!N11</f>
        <v>-59265.888467999997</v>
      </c>
      <c r="O11" s="12">
        <f>'C2'!O11-'C1'!O11</f>
        <v>-58467.513367000014</v>
      </c>
      <c r="P11" s="12">
        <f>'C2'!P11-'C1'!P11</f>
        <v>-54732.604085999999</v>
      </c>
      <c r="Q11" s="12">
        <f>'C2'!Q11-'C1'!Q11</f>
        <v>-33983.74672000001</v>
      </c>
      <c r="R11" s="12">
        <f>'C2'!R11-'C1'!R11</f>
        <v>-45695.957648999996</v>
      </c>
      <c r="S11" s="12">
        <f>'C2'!S11-'C1'!S11</f>
        <v>-45150.099307000011</v>
      </c>
      <c r="T11" s="12">
        <f>'C2'!T11-'C1'!T11</f>
        <v>-56576.64643700001</v>
      </c>
      <c r="U11" s="12">
        <f>'C2'!U11-'C1'!U11</f>
        <v>-54892.50387700001</v>
      </c>
      <c r="V11" s="12">
        <f>'C2'!V11-'C1'!V11</f>
        <v>-50775.974950999997</v>
      </c>
      <c r="W11" s="12">
        <f>'C2'!W11-'C1'!W11</f>
        <v>-51288.132152000013</v>
      </c>
      <c r="X11" s="12">
        <f>'C2'!X11-'C1'!X11</f>
        <v>-54973.535936000007</v>
      </c>
      <c r="Y11" s="12">
        <f>'C2'!Y11-'C1'!Y11</f>
        <v>-53127.128551999995</v>
      </c>
      <c r="Z11" s="12">
        <f>'C2'!Z11-'C1'!Z11</f>
        <v>-53989.97819799999</v>
      </c>
      <c r="AA11" s="12">
        <f>'C2'!AA11-'C1'!AA11</f>
        <v>-50220.060675999979</v>
      </c>
      <c r="AB11" s="12">
        <f>'C2'!AB11-'C1'!AB11</f>
        <v>-40712.055524999996</v>
      </c>
      <c r="AC11" s="12">
        <f>'C2'!AC11-'C1'!AC11</f>
        <v>-43696.926796000022</v>
      </c>
      <c r="AD11" s="12">
        <f>'C2'!AD11-'C1'!AD11</f>
        <v>-44960.670822999986</v>
      </c>
      <c r="AE11" s="12">
        <f>'C2'!AE11-'C1'!AE11</f>
        <v>-1312110.0337349998</v>
      </c>
    </row>
    <row r="12" spans="1:31">
      <c r="A12" s="7">
        <v>4</v>
      </c>
      <c r="B12" s="8" t="s">
        <v>5</v>
      </c>
      <c r="C12" s="12">
        <f>'C2'!C12-'C1'!C12</f>
        <v>-1462.3726639999995</v>
      </c>
      <c r="D12" s="12">
        <f>'C2'!D12-'C1'!D12</f>
        <v>-1189.0932980000002</v>
      </c>
      <c r="E12" s="12">
        <f>'C2'!E12-'C1'!E12</f>
        <v>-1665.5502629999994</v>
      </c>
      <c r="F12" s="12">
        <f>'C2'!F12-'C1'!F12</f>
        <v>-2727.7025860000008</v>
      </c>
      <c r="G12" s="12">
        <f>'C2'!G12-'C1'!G12</f>
        <v>-4631.7384600000005</v>
      </c>
      <c r="H12" s="12">
        <f>'C2'!H12-'C1'!H12</f>
        <v>-8167.7288069999995</v>
      </c>
      <c r="I12" s="12">
        <f>'C2'!I12-'C1'!I12</f>
        <v>-11313.596337999999</v>
      </c>
      <c r="J12" s="12">
        <f>'C2'!J12-'C1'!J12</f>
        <v>-11980.747514000002</v>
      </c>
      <c r="K12" s="12">
        <f>'C2'!K12-'C1'!K12</f>
        <v>-14721.657206999998</v>
      </c>
      <c r="L12" s="12">
        <f>'C2'!L12-'C1'!L12</f>
        <v>-19507.300508000004</v>
      </c>
      <c r="M12" s="12">
        <f>'C2'!M12-'C1'!M12</f>
        <v>-16914.094068999995</v>
      </c>
      <c r="N12" s="12">
        <f>'C2'!N12-'C1'!N12</f>
        <v>-17089.627928999998</v>
      </c>
      <c r="O12" s="12">
        <f>'C2'!O12-'C1'!O12</f>
        <v>-17868.354048999994</v>
      </c>
      <c r="P12" s="12">
        <f>'C2'!P12-'C1'!P12</f>
        <v>-19163.138527999996</v>
      </c>
      <c r="Q12" s="12">
        <f>'C2'!Q12-'C1'!Q12</f>
        <v>-16371.064978999999</v>
      </c>
      <c r="R12" s="12">
        <f>'C2'!R12-'C1'!R12</f>
        <v>-18512.510946000006</v>
      </c>
      <c r="S12" s="12">
        <f>'C2'!S12-'C1'!S12</f>
        <v>-21817.380703000003</v>
      </c>
      <c r="T12" s="12">
        <f>'C2'!T12-'C1'!T12</f>
        <v>-22088.660103000006</v>
      </c>
      <c r="U12" s="12">
        <f>'C2'!U12-'C1'!U12</f>
        <v>-25207.189142000003</v>
      </c>
      <c r="V12" s="12">
        <f>'C2'!V12-'C1'!V12</f>
        <v>-28585.910304000012</v>
      </c>
      <c r="W12" s="12">
        <f>'C2'!W12-'C1'!W12</f>
        <v>-31111.298877000001</v>
      </c>
      <c r="X12" s="12">
        <f>'C2'!X12-'C1'!X12</f>
        <v>-29597.651112000003</v>
      </c>
      <c r="Y12" s="12">
        <f>'C2'!Y12-'C1'!Y12</f>
        <v>-25862.826704999996</v>
      </c>
      <c r="Z12" s="12">
        <f>'C2'!Z12-'C1'!Z12</f>
        <v>-24439.762545000001</v>
      </c>
      <c r="AA12" s="12">
        <f>'C2'!AA12-'C1'!AA12</f>
        <v>-26704.623895000001</v>
      </c>
      <c r="AB12" s="12">
        <f>'C2'!AB12-'C1'!AB12</f>
        <v>-23571.385302999995</v>
      </c>
      <c r="AC12" s="12">
        <f>'C2'!AC12-'C1'!AC12</f>
        <v>-26808.764035</v>
      </c>
      <c r="AD12" s="12">
        <f>'C2'!AD12-'C1'!AD12</f>
        <v>-27955.398529000002</v>
      </c>
      <c r="AE12" s="12">
        <f>'C2'!AE12-'C1'!AE12</f>
        <v>-497037.12939799996</v>
      </c>
    </row>
    <row r="13" spans="1:31">
      <c r="A13" s="7">
        <v>5</v>
      </c>
      <c r="B13" s="8" t="s">
        <v>7</v>
      </c>
      <c r="C13" s="12">
        <f>'C2'!C13-'C1'!C13</f>
        <v>-7894.0160639999976</v>
      </c>
      <c r="D13" s="12">
        <f>'C2'!D13-'C1'!D13</f>
        <v>-8317.8410130000011</v>
      </c>
      <c r="E13" s="12">
        <f>'C2'!E13-'C1'!E13</f>
        <v>-10001.652372999999</v>
      </c>
      <c r="F13" s="12">
        <f>'C2'!F13-'C1'!F13</f>
        <v>-12317.498301999996</v>
      </c>
      <c r="G13" s="12">
        <f>'C2'!G13-'C1'!G13</f>
        <v>-15337.180306</v>
      </c>
      <c r="H13" s="12">
        <f>'C2'!H13-'C1'!H13</f>
        <v>-16628.93045</v>
      </c>
      <c r="I13" s="12">
        <f>'C2'!I13-'C1'!I13</f>
        <v>-16288.030987999999</v>
      </c>
      <c r="J13" s="12">
        <f>'C2'!J13-'C1'!J13</f>
        <v>-19001.107194000004</v>
      </c>
      <c r="K13" s="12">
        <f>'C2'!K13-'C1'!K13</f>
        <v>-21132.780845000008</v>
      </c>
      <c r="L13" s="12">
        <f>'C2'!L13-'C1'!L13</f>
        <v>-22352.399529000002</v>
      </c>
      <c r="M13" s="12">
        <f>'C2'!M13-'C1'!M13</f>
        <v>-23184.175547999999</v>
      </c>
      <c r="N13" s="12">
        <f>'C2'!N13-'C1'!N13</f>
        <v>-21058.124121000001</v>
      </c>
      <c r="O13" s="12">
        <f>'C2'!O13-'C1'!O13</f>
        <v>-18469.019304999998</v>
      </c>
      <c r="P13" s="12">
        <f>'C2'!P13-'C1'!P13</f>
        <v>-17016.336375999996</v>
      </c>
      <c r="Q13" s="12">
        <f>'C2'!Q13-'C1'!Q13</f>
        <v>-11284.099255000001</v>
      </c>
      <c r="R13" s="12">
        <f>'C2'!R13-'C1'!R13</f>
        <v>-19156.178923999996</v>
      </c>
      <c r="S13" s="12">
        <f>'C2'!S13-'C1'!S13</f>
        <v>-21864.483591</v>
      </c>
      <c r="T13" s="12">
        <f>'C2'!T13-'C1'!T13</f>
        <v>-26876.778959000003</v>
      </c>
      <c r="U13" s="12">
        <f>'C2'!U13-'C1'!U13</f>
        <v>-30150.139503000006</v>
      </c>
      <c r="V13" s="12">
        <f>'C2'!V13-'C1'!V13</f>
        <v>-30510.971244000004</v>
      </c>
      <c r="W13" s="12">
        <f>'C2'!W13-'C1'!W13</f>
        <v>-30785.958436000008</v>
      </c>
      <c r="X13" s="12">
        <f>'C2'!X13-'C1'!X13</f>
        <v>-24183.389092999998</v>
      </c>
      <c r="Y13" s="12">
        <f>'C2'!Y13-'C1'!Y13</f>
        <v>-22964.112429999997</v>
      </c>
      <c r="Z13" s="12">
        <f>'C2'!Z13-'C1'!Z13</f>
        <v>-21002.793281999999</v>
      </c>
      <c r="AA13" s="12">
        <f>'C2'!AA13-'C1'!AA13</f>
        <v>-19295.415416000011</v>
      </c>
      <c r="AB13" s="12">
        <f>'C2'!AB13-'C1'!AB13</f>
        <v>-14563.716148999996</v>
      </c>
      <c r="AC13" s="12">
        <f>'C2'!AC13-'C1'!AC13</f>
        <v>-17553.702631</v>
      </c>
      <c r="AD13" s="12">
        <f>'C2'!AD13-'C1'!AD13</f>
        <v>-20761.510839000002</v>
      </c>
      <c r="AE13" s="12">
        <f>'C2'!AE13-'C1'!AE13</f>
        <v>-539952.34216600016</v>
      </c>
    </row>
    <row r="14" spans="1:31">
      <c r="A14" s="5"/>
      <c r="B14" s="8" t="s">
        <v>8</v>
      </c>
      <c r="C14" s="12">
        <f>'C2'!C14-'C1'!C14</f>
        <v>-8238.8404669999982</v>
      </c>
      <c r="D14" s="12">
        <f>'C2'!D14-'C1'!D14</f>
        <v>-11804.533173000002</v>
      </c>
      <c r="E14" s="12">
        <f>'C2'!E14-'C1'!E14</f>
        <v>-9615.4348209999916</v>
      </c>
      <c r="F14" s="12">
        <f>'C2'!F14-'C1'!F14</f>
        <v>-11378.340758999992</v>
      </c>
      <c r="G14" s="12">
        <f>'C2'!G14-'C1'!G14</f>
        <v>-17928.649032999998</v>
      </c>
      <c r="H14" s="12">
        <f>'C2'!H14-'C1'!H14</f>
        <v>-20824.377579999993</v>
      </c>
      <c r="I14" s="12">
        <f>'C2'!I14-'C1'!I14</f>
        <v>-22427.940174999989</v>
      </c>
      <c r="J14" s="12">
        <f>'C2'!J14-'C1'!J14</f>
        <v>-26323.883287000015</v>
      </c>
      <c r="K14" s="12">
        <f>'C2'!K14-'C1'!K14</f>
        <v>-27653.579288000004</v>
      </c>
      <c r="L14" s="12">
        <f>'C2'!L14-'C1'!L14</f>
        <v>-26123.747878000002</v>
      </c>
      <c r="M14" s="12">
        <f>'C2'!M14-'C1'!M14</f>
        <v>-26659.45477600001</v>
      </c>
      <c r="N14" s="12">
        <f>'C2'!N14-'C1'!N14</f>
        <v>-30652.833729999998</v>
      </c>
      <c r="O14" s="12">
        <f>'C2'!O14-'C1'!O14</f>
        <v>-30467.195581000004</v>
      </c>
      <c r="P14" s="12">
        <f>'C2'!P14-'C1'!P14</f>
        <v>-26424.658093000002</v>
      </c>
      <c r="Q14" s="12">
        <f>'C2'!Q14-'C1'!Q14</f>
        <v>-23066.997939000001</v>
      </c>
      <c r="R14" s="12">
        <f>'C2'!R14-'C1'!R14</f>
        <v>-34333.342805000015</v>
      </c>
      <c r="S14" s="12">
        <f>'C2'!S14-'C1'!S14</f>
        <v>-41949.122642000024</v>
      </c>
      <c r="T14" s="12">
        <f>'C2'!T14-'C1'!T14</f>
        <v>-44404.510517999995</v>
      </c>
      <c r="U14" s="12">
        <f>'C2'!U14-'C1'!U14</f>
        <v>-47398.628217000012</v>
      </c>
      <c r="V14" s="12">
        <f>'C2'!V14-'C1'!V14</f>
        <v>-54578.276801999993</v>
      </c>
      <c r="W14" s="12">
        <f>'C2'!W14-'C1'!W14</f>
        <v>-59538.972681999992</v>
      </c>
      <c r="X14" s="12">
        <f>'C2'!X14-'C1'!X14</f>
        <v>-61655.219459000014</v>
      </c>
      <c r="Y14" s="12">
        <f>'C2'!Y14-'C1'!Y14</f>
        <v>-69612.447025000001</v>
      </c>
      <c r="Z14" s="12">
        <f>'C2'!Z14-'C1'!Z14</f>
        <v>-78146.413262000016</v>
      </c>
      <c r="AA14" s="12">
        <f>'C2'!AA14-'C1'!AA14</f>
        <v>-84584.353171000024</v>
      </c>
      <c r="AB14" s="12">
        <f>'C2'!AB14-'C1'!AB14</f>
        <v>-74237.829516000013</v>
      </c>
      <c r="AC14" s="12">
        <f>'C2'!AC14-'C1'!AC14</f>
        <v>-82494.003602000012</v>
      </c>
      <c r="AD14" s="12">
        <f>'C2'!AD14-'C1'!AD14</f>
        <v>-82032.465574999966</v>
      </c>
      <c r="AE14" s="12">
        <f>'C2'!AE14-'C1'!AE14</f>
        <v>-1134556.051856</v>
      </c>
    </row>
    <row r="15" spans="1:31">
      <c r="A15" s="5"/>
      <c r="B15" s="8" t="s">
        <v>233</v>
      </c>
      <c r="C15" s="12">
        <f>'C2'!C15-'C1'!C15</f>
        <v>-11009.015143000002</v>
      </c>
      <c r="D15" s="12">
        <f>'C2'!D15-'C1'!D15</f>
        <v>-14285.835322000004</v>
      </c>
      <c r="E15" s="12">
        <f>'C2'!E15-'C1'!E15</f>
        <v>-13143.777023000002</v>
      </c>
      <c r="F15" s="12">
        <f>'C2'!F15-'C1'!F15</f>
        <v>-15078.048951000006</v>
      </c>
      <c r="G15" s="12">
        <f>'C2'!G15-'C1'!G15</f>
        <v>-19945.972432000002</v>
      </c>
      <c r="H15" s="12">
        <f>'C2'!H15-'C1'!H15</f>
        <v>-22335.598751000001</v>
      </c>
      <c r="I15" s="12">
        <f>'C2'!I15-'C1'!I15</f>
        <v>-23249.093841999998</v>
      </c>
      <c r="J15" s="12">
        <f>'C2'!J15-'C1'!J15</f>
        <v>-25564.198697000014</v>
      </c>
      <c r="K15" s="12">
        <f>'C2'!K15-'C1'!K15</f>
        <v>-26720.020654000007</v>
      </c>
      <c r="L15" s="12">
        <f>'C2'!L15-'C1'!L15</f>
        <v>-26796.737519999995</v>
      </c>
      <c r="M15" s="12">
        <f>'C2'!M15-'C1'!M15</f>
        <v>-27519.309988999994</v>
      </c>
      <c r="N15" s="12">
        <f>'C2'!N15-'C1'!N15</f>
        <v>-32827.192369999997</v>
      </c>
      <c r="O15" s="12">
        <f>'C2'!O15-'C1'!O15</f>
        <v>-34122.433980999995</v>
      </c>
      <c r="P15" s="12">
        <f>'C2'!P15-'C1'!P15</f>
        <v>-31215.158206000011</v>
      </c>
      <c r="Q15" s="12">
        <f>'C2'!Q15-'C1'!Q15</f>
        <v>-27719.65781199999</v>
      </c>
      <c r="R15" s="12">
        <f>'C2'!R15-'C1'!R15</f>
        <v>-40493.695903</v>
      </c>
      <c r="S15" s="12">
        <f>'C2'!S15-'C1'!S15</f>
        <v>-42584.695812000027</v>
      </c>
      <c r="T15" s="12">
        <f>'C2'!T15-'C1'!T15</f>
        <v>-46991.980513000002</v>
      </c>
      <c r="U15" s="12">
        <f>'C2'!U15-'C1'!U15</f>
        <v>-52269.631073999997</v>
      </c>
      <c r="V15" s="12">
        <f>'C2'!V15-'C1'!V15</f>
        <v>-59872.054357000015</v>
      </c>
      <c r="W15" s="12">
        <f>'C2'!W15-'C1'!W15</f>
        <v>-67270.252997999982</v>
      </c>
      <c r="X15" s="12">
        <f>'C2'!X15-'C1'!X15</f>
        <v>-69542.861440000008</v>
      </c>
      <c r="Y15" s="12">
        <f>'C2'!Y15-'C1'!Y15</f>
        <v>-74148.984245999978</v>
      </c>
      <c r="Z15" s="12">
        <f>'C2'!Z15-'C1'!Z15</f>
        <v>-82869.19937599996</v>
      </c>
      <c r="AA15" s="12">
        <f>'C2'!AA15-'C1'!AA15</f>
        <v>-91822.092705999996</v>
      </c>
      <c r="AB15" s="12">
        <f>'C2'!AB15-'C1'!AB15</f>
        <v>-79806.428917999991</v>
      </c>
      <c r="AC15" s="12">
        <f>'C2'!AC15-'C1'!AC15</f>
        <v>-89313.272455000028</v>
      </c>
      <c r="AD15" s="12">
        <f>'C2'!AD15-'C1'!AD15</f>
        <v>-85736.316977999988</v>
      </c>
      <c r="AE15" s="12">
        <f>'C2'!AE15-'C1'!AE15</f>
        <v>-1234253.5174689996</v>
      </c>
    </row>
    <row r="16" spans="1:31">
      <c r="A16" s="7"/>
      <c r="B16" s="8" t="s">
        <v>9</v>
      </c>
      <c r="C16" s="12">
        <f>'C2'!C16-'C1'!C16</f>
        <v>452.364642</v>
      </c>
      <c r="D16" s="12">
        <f>'C2'!D16-'C1'!D16</f>
        <v>400.01547999999997</v>
      </c>
      <c r="E16" s="12">
        <f>'C2'!E16-'C1'!E16</f>
        <v>427.34627400000005</v>
      </c>
      <c r="F16" s="12">
        <f>'C2'!F16-'C1'!F16</f>
        <v>513.86198200000013</v>
      </c>
      <c r="G16" s="12">
        <f>'C2'!G16-'C1'!G16</f>
        <v>566.05342300000007</v>
      </c>
      <c r="H16" s="12">
        <f>'C2'!H16-'C1'!H16</f>
        <v>419.88225099999988</v>
      </c>
      <c r="I16" s="12">
        <f>'C2'!I16-'C1'!I16</f>
        <v>382.53049599999997</v>
      </c>
      <c r="J16" s="12">
        <f>'C2'!J16-'C1'!J16</f>
        <v>357.50205499999993</v>
      </c>
      <c r="K16" s="12">
        <f>'C2'!K16-'C1'!K16</f>
        <v>338.66264999999999</v>
      </c>
      <c r="L16" s="12">
        <f>'C2'!L16-'C1'!L16</f>
        <v>324.12199199999998</v>
      </c>
      <c r="M16" s="12">
        <f>'C2'!M16-'C1'!M16</f>
        <v>189.35978899999975</v>
      </c>
      <c r="N16" s="12">
        <f>'C2'!N16-'C1'!N16</f>
        <v>269.06049000000019</v>
      </c>
      <c r="O16" s="12">
        <f>'C2'!O16-'C1'!O16</f>
        <v>438.75124800000003</v>
      </c>
      <c r="P16" s="12">
        <f>'C2'!P16-'C1'!P16</f>
        <v>467.70767000000001</v>
      </c>
      <c r="Q16" s="12">
        <f>'C2'!Q16-'C1'!Q16</f>
        <v>463.36437400000011</v>
      </c>
      <c r="R16" s="12">
        <f>'C2'!R16-'C1'!R16</f>
        <v>315.53784500000006</v>
      </c>
      <c r="S16" s="12">
        <f>'C2'!S16-'C1'!S16</f>
        <v>231.11502999999993</v>
      </c>
      <c r="T16" s="12">
        <f>'C2'!T16-'C1'!T16</f>
        <v>356.33753200000001</v>
      </c>
      <c r="U16" s="12">
        <f>'C2'!U16-'C1'!U16</f>
        <v>272.42052900000022</v>
      </c>
      <c r="V16" s="12">
        <f>'C2'!V16-'C1'!V16</f>
        <v>292.91767899999991</v>
      </c>
      <c r="W16" s="12">
        <f>'C2'!W16-'C1'!W16</f>
        <v>491.41148599999997</v>
      </c>
      <c r="X16" s="12">
        <f>'C2'!X16-'C1'!X16</f>
        <v>467.47122900000022</v>
      </c>
      <c r="Y16" s="12">
        <f>'C2'!Y16-'C1'!Y16</f>
        <v>511.41188599999987</v>
      </c>
      <c r="Z16" s="12">
        <f>'C2'!Z16-'C1'!Z16</f>
        <v>316.22355100000027</v>
      </c>
      <c r="AA16" s="12">
        <f>'C2'!AA16-'C1'!AA16</f>
        <v>355.09596300000044</v>
      </c>
      <c r="AB16" s="12">
        <f>'C2'!AB16-'C1'!AB16</f>
        <v>361.60965899999974</v>
      </c>
      <c r="AC16" s="12">
        <f>'C2'!AC16-'C1'!AC16</f>
        <v>521.38351699999998</v>
      </c>
      <c r="AD16" s="12">
        <f>'C2'!AD16-'C1'!AD16</f>
        <v>-368.94012699999985</v>
      </c>
      <c r="AE16" s="12">
        <f>'C2'!AE16-'C1'!AE16</f>
        <v>10134.580595000003</v>
      </c>
    </row>
    <row r="17" spans="1:32">
      <c r="A17" s="7"/>
      <c r="B17" s="8" t="s">
        <v>197</v>
      </c>
      <c r="C17" s="12">
        <f>'C2'!C17-'C1'!C17</f>
        <v>67.471557999999987</v>
      </c>
      <c r="D17" s="12">
        <f>'C2'!D17-'C1'!D17</f>
        <v>65.356187999999975</v>
      </c>
      <c r="E17" s="12">
        <f>'C2'!E17-'C1'!E17</f>
        <v>65.251650999999981</v>
      </c>
      <c r="F17" s="12">
        <f>'C2'!F17-'C1'!F17</f>
        <v>86.623669000000007</v>
      </c>
      <c r="G17" s="12">
        <f>'C2'!G17-'C1'!G17</f>
        <v>77.13397599999999</v>
      </c>
      <c r="H17" s="12">
        <f>'C2'!H17-'C1'!H17</f>
        <v>46.75583499999999</v>
      </c>
      <c r="I17" s="12">
        <f>'C2'!I17-'C1'!I17</f>
        <v>74.783165999999994</v>
      </c>
      <c r="J17" s="12">
        <f>'C2'!J17-'C1'!J17</f>
        <v>50.104365000000001</v>
      </c>
      <c r="K17" s="12">
        <f>'C2'!K17-'C1'!K17</f>
        <v>30.391237999999987</v>
      </c>
      <c r="L17" s="12">
        <f>'C2'!L17-'C1'!L17</f>
        <v>-45.242073999999945</v>
      </c>
      <c r="M17" s="12">
        <f>'C2'!M17-'C1'!M17</f>
        <v>-58.798828000000043</v>
      </c>
      <c r="N17" s="12">
        <f>'C2'!N17-'C1'!N17</f>
        <v>-20.228504000000015</v>
      </c>
      <c r="O17" s="12">
        <f>'C2'!O17-'C1'!O17</f>
        <v>24.57351700000001</v>
      </c>
      <c r="P17" s="12">
        <f>'C2'!P17-'C1'!P17</f>
        <v>65.451992000000047</v>
      </c>
      <c r="Q17" s="12">
        <f>'C2'!Q17-'C1'!Q17</f>
        <v>30.991726999999997</v>
      </c>
      <c r="R17" s="12">
        <f>'C2'!R17-'C1'!R17</f>
        <v>-26.701095000000038</v>
      </c>
      <c r="S17" s="12">
        <f>'C2'!S17-'C1'!S17</f>
        <v>66.752008000000046</v>
      </c>
      <c r="T17" s="12">
        <f>'C2'!T17-'C1'!T17</f>
        <v>143.03957100000002</v>
      </c>
      <c r="U17" s="12">
        <f>'C2'!U17-'C1'!U17</f>
        <v>206.93962399999987</v>
      </c>
      <c r="V17" s="12">
        <f>'C2'!V17-'C1'!V17</f>
        <v>179.26748999999995</v>
      </c>
      <c r="W17" s="12">
        <f>'C2'!W17-'C1'!W17</f>
        <v>281.23185099999989</v>
      </c>
      <c r="X17" s="12">
        <f>'C2'!X17-'C1'!X17</f>
        <v>261.77670999999987</v>
      </c>
      <c r="Y17" s="12">
        <f>'C2'!Y17-'C1'!Y17</f>
        <v>164.9917829999998</v>
      </c>
      <c r="Z17" s="12">
        <f>'C2'!Z17-'C1'!Z17</f>
        <v>106.01768299999992</v>
      </c>
      <c r="AA17" s="12">
        <f>'C2'!AA17-'C1'!AA17</f>
        <v>57.637035000000139</v>
      </c>
      <c r="AB17" s="12">
        <f>'C2'!AB17-'C1'!AB17</f>
        <v>112.86213099999992</v>
      </c>
      <c r="AC17" s="12">
        <f>'C2'!AC17-'C1'!AC17</f>
        <v>163.88362500000005</v>
      </c>
      <c r="AD17" s="12">
        <f>'C2'!AD17-'C1'!AD17</f>
        <v>-117.73557599999992</v>
      </c>
      <c r="AE17" s="12">
        <f>'C2'!AE17-'C1'!AE17</f>
        <v>2160.5823159999991</v>
      </c>
    </row>
    <row r="18" spans="1:32">
      <c r="A18" s="7"/>
      <c r="B18" s="8" t="s">
        <v>198</v>
      </c>
      <c r="C18" s="12">
        <f>'C2'!C18-'C1'!C18</f>
        <v>73.215399000000005</v>
      </c>
      <c r="D18" s="12">
        <f>'C2'!D18-'C1'!D18</f>
        <v>57.243399999999994</v>
      </c>
      <c r="E18" s="12">
        <f>'C2'!E18-'C1'!E18</f>
        <v>46.165215999999994</v>
      </c>
      <c r="F18" s="12">
        <f>'C2'!F18-'C1'!F18</f>
        <v>51.779953999999996</v>
      </c>
      <c r="G18" s="12">
        <f>'C2'!G18-'C1'!G18</f>
        <v>101.518637</v>
      </c>
      <c r="H18" s="12">
        <f>'C2'!H18-'C1'!H18</f>
        <v>73.470483999999999</v>
      </c>
      <c r="I18" s="12">
        <f>'C2'!I18-'C1'!I18</f>
        <v>56.878538999999989</v>
      </c>
      <c r="J18" s="12">
        <f>'C2'!J18-'C1'!J18</f>
        <v>56.743178</v>
      </c>
      <c r="K18" s="12">
        <f>'C2'!K18-'C1'!K18</f>
        <v>70.136074000000008</v>
      </c>
      <c r="L18" s="12">
        <f>'C2'!L18-'C1'!L18</f>
        <v>111.37256400000001</v>
      </c>
      <c r="M18" s="12">
        <f>'C2'!M18-'C1'!M18</f>
        <v>85.165074000000004</v>
      </c>
      <c r="N18" s="12">
        <f>'C2'!N18-'C1'!N18</f>
        <v>104.97460800000003</v>
      </c>
      <c r="O18" s="12">
        <f>'C2'!O18-'C1'!O18</f>
        <v>144.43848600000004</v>
      </c>
      <c r="P18" s="12">
        <f>'C2'!P18-'C1'!P18</f>
        <v>94.683958000000004</v>
      </c>
      <c r="Q18" s="12">
        <f>'C2'!Q18-'C1'!Q18</f>
        <v>127.65032600000004</v>
      </c>
      <c r="R18" s="12">
        <f>'C2'!R18-'C1'!R18</f>
        <v>118.49898900000002</v>
      </c>
      <c r="S18" s="12">
        <f>'C2'!S18-'C1'!S18</f>
        <v>113.64902100000006</v>
      </c>
      <c r="T18" s="12">
        <f>'C2'!T18-'C1'!T18</f>
        <v>144.07674800000001</v>
      </c>
      <c r="U18" s="12">
        <f>'C2'!U18-'C1'!U18</f>
        <v>153.11547699999997</v>
      </c>
      <c r="V18" s="12">
        <f>'C2'!V18-'C1'!V18</f>
        <v>119.90249100000001</v>
      </c>
      <c r="W18" s="12">
        <f>'C2'!W18-'C1'!W18</f>
        <v>141.20253200000002</v>
      </c>
      <c r="X18" s="12">
        <f>'C2'!X18-'C1'!X18</f>
        <v>157.01057799999998</v>
      </c>
      <c r="Y18" s="12">
        <f>'C2'!Y18-'C1'!Y18</f>
        <v>140.682186</v>
      </c>
      <c r="Z18" s="12">
        <f>'C2'!Z18-'C1'!Z18</f>
        <v>120.70483599999997</v>
      </c>
      <c r="AA18" s="12">
        <f>'C2'!AA18-'C1'!AA18</f>
        <v>131.91471499999997</v>
      </c>
      <c r="AB18" s="12">
        <f>'C2'!AB18-'C1'!AB18</f>
        <v>126.49561300000002</v>
      </c>
      <c r="AC18" s="12">
        <f>'C2'!AC18-'C1'!AC18</f>
        <v>247.65918800000003</v>
      </c>
      <c r="AD18" s="12">
        <f>'C2'!AD18-'C1'!AD18</f>
        <v>150.51805800000005</v>
      </c>
      <c r="AE18" s="12">
        <f>'C2'!AE18-'C1'!AE18</f>
        <v>3120.866329</v>
      </c>
    </row>
    <row r="19" spans="1:32">
      <c r="A19" s="7"/>
      <c r="B19" s="8" t="s">
        <v>199</v>
      </c>
      <c r="C19" s="12">
        <f>'C2'!C19-'C1'!C19</f>
        <v>145.59957800000001</v>
      </c>
      <c r="D19" s="12">
        <f>'C2'!D19-'C1'!D19</f>
        <v>107.52447400000001</v>
      </c>
      <c r="E19" s="12">
        <f>'C2'!E19-'C1'!E19</f>
        <v>119.65856099999999</v>
      </c>
      <c r="F19" s="12">
        <f>'C2'!F19-'C1'!F19</f>
        <v>147.03268800000004</v>
      </c>
      <c r="G19" s="12">
        <f>'C2'!G19-'C1'!G19</f>
        <v>179.77424400000001</v>
      </c>
      <c r="H19" s="12">
        <f>'C2'!H19-'C1'!H19</f>
        <v>145.35889299999997</v>
      </c>
      <c r="I19" s="12">
        <f>'C2'!I19-'C1'!I19</f>
        <v>106.84238700000002</v>
      </c>
      <c r="J19" s="12">
        <f>'C2'!J19-'C1'!J19</f>
        <v>154.18395200000001</v>
      </c>
      <c r="K19" s="12">
        <f>'C2'!K19-'C1'!K19</f>
        <v>167.382633</v>
      </c>
      <c r="L19" s="12">
        <f>'C2'!L19-'C1'!L19</f>
        <v>207.29526399999995</v>
      </c>
      <c r="M19" s="12">
        <f>'C2'!M19-'C1'!M19</f>
        <v>211.64501799999996</v>
      </c>
      <c r="N19" s="12">
        <f>'C2'!N19-'C1'!N19</f>
        <v>258.49458899999996</v>
      </c>
      <c r="O19" s="12">
        <f>'C2'!O19-'C1'!O19</f>
        <v>268.86217999999991</v>
      </c>
      <c r="P19" s="12">
        <f>'C2'!P19-'C1'!P19</f>
        <v>239.53322899999998</v>
      </c>
      <c r="Q19" s="12">
        <f>'C2'!Q19-'C1'!Q19</f>
        <v>259.32475400000004</v>
      </c>
      <c r="R19" s="12">
        <f>'C2'!R19-'C1'!R19</f>
        <v>333.80996800000003</v>
      </c>
      <c r="S19" s="12">
        <f>'C2'!S19-'C1'!S19</f>
        <v>338.97554499999995</v>
      </c>
      <c r="T19" s="12">
        <f>'C2'!T19-'C1'!T19</f>
        <v>368.33359799999994</v>
      </c>
      <c r="U19" s="12">
        <f>'C2'!U19-'C1'!U19</f>
        <v>361.08883500000007</v>
      </c>
      <c r="V19" s="12">
        <f>'C2'!V19-'C1'!V19</f>
        <v>334.85338999999993</v>
      </c>
      <c r="W19" s="12">
        <f>'C2'!W19-'C1'!W19</f>
        <v>430.83039700000006</v>
      </c>
      <c r="X19" s="12">
        <f>'C2'!X19-'C1'!X19</f>
        <v>399.34265000000005</v>
      </c>
      <c r="Y19" s="12">
        <f>'C2'!Y19-'C1'!Y19</f>
        <v>469.95287499999995</v>
      </c>
      <c r="Z19" s="12">
        <f>'C2'!Z19-'C1'!Z19</f>
        <v>390.21375</v>
      </c>
      <c r="AA19" s="12">
        <f>'C2'!AA19-'C1'!AA19</f>
        <v>322.634637</v>
      </c>
      <c r="AB19" s="12">
        <f>'C2'!AB19-'C1'!AB19</f>
        <v>295.09388399999995</v>
      </c>
      <c r="AC19" s="12">
        <f>'C2'!AC19-'C1'!AC19</f>
        <v>458.39348699999994</v>
      </c>
      <c r="AD19" s="12">
        <f>'C2'!AD19-'C1'!AD19</f>
        <v>406.54776500000003</v>
      </c>
      <c r="AE19" s="12">
        <f>'C2'!AE19-'C1'!AE19</f>
        <v>7628.5832249999994</v>
      </c>
    </row>
    <row r="20" spans="1:32">
      <c r="A20" s="7"/>
      <c r="B20" s="8" t="s">
        <v>200</v>
      </c>
      <c r="C20" s="12">
        <f>'C2'!C20-'C1'!C20</f>
        <v>55.337206999999999</v>
      </c>
      <c r="D20" s="12">
        <f>'C2'!D20-'C1'!D20</f>
        <v>57.708463000000002</v>
      </c>
      <c r="E20" s="12">
        <f>'C2'!E20-'C1'!E20</f>
        <v>70.903068000000033</v>
      </c>
      <c r="F20" s="12">
        <f>'C2'!F20-'C1'!F20</f>
        <v>77.085906000000023</v>
      </c>
      <c r="G20" s="12">
        <f>'C2'!G20-'C1'!G20</f>
        <v>55.200408000000017</v>
      </c>
      <c r="H20" s="12">
        <f>'C2'!H20-'C1'!H20</f>
        <v>24.682904000000008</v>
      </c>
      <c r="I20" s="12">
        <f>'C2'!I20-'C1'!I20</f>
        <v>27.977296000000003</v>
      </c>
      <c r="J20" s="12">
        <f>'C2'!J20-'C1'!J20</f>
        <v>5.6552150000000125</v>
      </c>
      <c r="K20" s="12">
        <f>'C2'!K20-'C1'!K20</f>
        <v>-11.913703000000012</v>
      </c>
      <c r="L20" s="12">
        <f>'C2'!L20-'C1'!L20</f>
        <v>-22.415843999999964</v>
      </c>
      <c r="M20" s="12">
        <f>'C2'!M20-'C1'!M20</f>
        <v>-83.032331000000113</v>
      </c>
      <c r="N20" s="12">
        <f>'C2'!N20-'C1'!N20</f>
        <v>-124.13240600000006</v>
      </c>
      <c r="O20" s="12">
        <f>'C2'!O20-'C1'!O20</f>
        <v>-71.399355000000014</v>
      </c>
      <c r="P20" s="12">
        <f>'C2'!P20-'C1'!P20</f>
        <v>-42.522942000000057</v>
      </c>
      <c r="Q20" s="12">
        <f>'C2'!Q20-'C1'!Q20</f>
        <v>-69.207443000000012</v>
      </c>
      <c r="R20" s="12">
        <f>'C2'!R20-'C1'!R20</f>
        <v>-179.96442199999993</v>
      </c>
      <c r="S20" s="12">
        <f>'C2'!S20-'C1'!S20</f>
        <v>-267.66976199999993</v>
      </c>
      <c r="T20" s="12">
        <f>'C2'!T20-'C1'!T20</f>
        <v>-307.11555300000009</v>
      </c>
      <c r="U20" s="12">
        <f>'C2'!U20-'C1'!U20</f>
        <v>-378.99591999999984</v>
      </c>
      <c r="V20" s="12">
        <f>'C2'!V20-'C1'!V20</f>
        <v>-334.74040300000001</v>
      </c>
      <c r="W20" s="12">
        <f>'C2'!W20-'C1'!W20</f>
        <v>-346.49330499999991</v>
      </c>
      <c r="X20" s="12">
        <f>'C2'!X20-'C1'!X20</f>
        <v>-272.23826499999984</v>
      </c>
      <c r="Y20" s="12">
        <f>'C2'!Y20-'C1'!Y20</f>
        <v>-213.17535799999973</v>
      </c>
      <c r="Z20" s="12">
        <f>'C2'!Z20-'C1'!Z20</f>
        <v>-260.97914800000001</v>
      </c>
      <c r="AA20" s="12">
        <f>'C2'!AA20-'C1'!AA20</f>
        <v>-119.72441199999997</v>
      </c>
      <c r="AB20" s="12">
        <f>'C2'!AB20-'C1'!AB20</f>
        <v>-140.91084500000005</v>
      </c>
      <c r="AC20" s="12">
        <f>'C2'!AC20-'C1'!AC20</f>
        <v>-316.77458100000013</v>
      </c>
      <c r="AD20" s="12">
        <f>'C2'!AD20-'C1'!AD20</f>
        <v>-544.36698700000011</v>
      </c>
      <c r="AE20" s="12">
        <f>'C2'!AE20-'C1'!AE20</f>
        <v>-3733.2225179999987</v>
      </c>
    </row>
    <row r="21" spans="1:32">
      <c r="A21" s="7"/>
      <c r="B21" s="8" t="s">
        <v>201</v>
      </c>
      <c r="C21" s="12">
        <f>'C2'!C21-'C1'!C21</f>
        <v>17.628551999999999</v>
      </c>
      <c r="D21" s="12">
        <f>'C2'!D21-'C1'!D21</f>
        <v>23.509928000000009</v>
      </c>
      <c r="E21" s="12">
        <f>'C2'!E21-'C1'!E21</f>
        <v>29.501956</v>
      </c>
      <c r="F21" s="12">
        <f>'C2'!F21-'C1'!F21</f>
        <v>30.619865999999998</v>
      </c>
      <c r="G21" s="12">
        <f>'C2'!G21-'C1'!G21</f>
        <v>33.944053999999994</v>
      </c>
      <c r="H21" s="12">
        <f>'C2'!H21-'C1'!H21</f>
        <v>28.593018000000004</v>
      </c>
      <c r="I21" s="12">
        <f>'C2'!I21-'C1'!I21</f>
        <v>25.733314</v>
      </c>
      <c r="J21" s="12">
        <f>'C2'!J21-'C1'!J21</f>
        <v>22.235497999999996</v>
      </c>
      <c r="K21" s="12">
        <f>'C2'!K21-'C1'!K21</f>
        <v>2.7599780000000038</v>
      </c>
      <c r="L21" s="12">
        <f>'C2'!L21-'C1'!L21</f>
        <v>-13.782067000000012</v>
      </c>
      <c r="M21" s="12">
        <f>'C2'!M21-'C1'!M21</f>
        <v>-77.942026999999996</v>
      </c>
      <c r="N21" s="12">
        <f>'C2'!N21-'C1'!N21</f>
        <v>-75.108993999999996</v>
      </c>
      <c r="O21" s="12">
        <f>'C2'!O21-'C1'!O21</f>
        <v>-116.51693200000004</v>
      </c>
      <c r="P21" s="12">
        <f>'C2'!P21-'C1'!P21</f>
        <v>-134.24797699999999</v>
      </c>
      <c r="Q21" s="12">
        <f>'C2'!Q21-'C1'!Q21</f>
        <v>-121.340046</v>
      </c>
      <c r="R21" s="12">
        <f>'C2'!R21-'C1'!R21</f>
        <v>-235.00187999999991</v>
      </c>
      <c r="S21" s="12">
        <f>'C2'!S21-'C1'!S21</f>
        <v>-313.44283400000006</v>
      </c>
      <c r="T21" s="12">
        <f>'C2'!T21-'C1'!T21</f>
        <v>-355.76425500000005</v>
      </c>
      <c r="U21" s="12">
        <f>'C2'!U21-'C1'!U21</f>
        <v>-424.41853800000001</v>
      </c>
      <c r="V21" s="12">
        <f>'C2'!V21-'C1'!V21</f>
        <v>-423.50361200000003</v>
      </c>
      <c r="W21" s="12">
        <f>'C2'!W21-'C1'!W21</f>
        <v>-433.30606200000011</v>
      </c>
      <c r="X21" s="12">
        <f>'C2'!X21-'C1'!X21</f>
        <v>-484.51026399999995</v>
      </c>
      <c r="Y21" s="12">
        <f>'C2'!Y21-'C1'!Y21</f>
        <v>-446.72745100000003</v>
      </c>
      <c r="Z21" s="12">
        <f>'C2'!Z21-'C1'!Z21</f>
        <v>-463.28632499999998</v>
      </c>
      <c r="AA21" s="12">
        <f>'C2'!AA21-'C1'!AA21</f>
        <v>-399.86112600000001</v>
      </c>
      <c r="AB21" s="12">
        <f>'C2'!AB21-'C1'!AB21</f>
        <v>-244.67915399999995</v>
      </c>
      <c r="AC21" s="12">
        <f>'C2'!AC21-'C1'!AC21</f>
        <v>-378.28747599999997</v>
      </c>
      <c r="AD21" s="12">
        <f>'C2'!AD21-'C1'!AD21</f>
        <v>-578.78878399999996</v>
      </c>
      <c r="AE21" s="12">
        <f>'C2'!AE21-'C1'!AE21</f>
        <v>-5505.9896400000007</v>
      </c>
    </row>
    <row r="22" spans="1:32">
      <c r="A22" s="7"/>
      <c r="B22" s="8" t="s">
        <v>207</v>
      </c>
      <c r="C22" s="12">
        <f>'C2'!C22-'C1'!C22</f>
        <v>93.112347999999997</v>
      </c>
      <c r="D22" s="12">
        <f>'C2'!D22-'C1'!D22</f>
        <v>88.67302699999999</v>
      </c>
      <c r="E22" s="12">
        <f>'C2'!E22-'C1'!E22</f>
        <v>95.865821999999994</v>
      </c>
      <c r="F22" s="12">
        <f>'C2'!F22-'C1'!F22</f>
        <v>120.71989900000004</v>
      </c>
      <c r="G22" s="12">
        <f>'C2'!G22-'C1'!G22</f>
        <v>118.48210399999999</v>
      </c>
      <c r="H22" s="12">
        <f>'C2'!H22-'C1'!H22</f>
        <v>101.02111699999998</v>
      </c>
      <c r="I22" s="12">
        <f>'C2'!I22-'C1'!I22</f>
        <v>90.315794000000025</v>
      </c>
      <c r="J22" s="12">
        <f>'C2'!J22-'C1'!J22</f>
        <v>68.579847000000015</v>
      </c>
      <c r="K22" s="12">
        <f>'C2'!K22-'C1'!K22</f>
        <v>79.906429999999986</v>
      </c>
      <c r="L22" s="12">
        <f>'C2'!L22-'C1'!L22</f>
        <v>86.894149000000013</v>
      </c>
      <c r="M22" s="12">
        <f>'C2'!M22-'C1'!M22</f>
        <v>112.32288300000002</v>
      </c>
      <c r="N22" s="12">
        <f>'C2'!N22-'C1'!N22</f>
        <v>125.06119699999999</v>
      </c>
      <c r="O22" s="12">
        <f>'C2'!O22-'C1'!O22</f>
        <v>188.79335200000003</v>
      </c>
      <c r="P22" s="12">
        <f>'C2'!P22-'C1'!P22</f>
        <v>244.80941000000007</v>
      </c>
      <c r="Q22" s="12">
        <f>'C2'!Q22-'C1'!Q22</f>
        <v>235.94505599999997</v>
      </c>
      <c r="R22" s="12">
        <f>'C2'!R22-'C1'!R22</f>
        <v>304.89628500000009</v>
      </c>
      <c r="S22" s="12">
        <f>'C2'!S22-'C1'!S22</f>
        <v>292.85105199999992</v>
      </c>
      <c r="T22" s="12">
        <f>'C2'!T22-'C1'!T22</f>
        <v>363.76742300000001</v>
      </c>
      <c r="U22" s="12">
        <f>'C2'!U22-'C1'!U22</f>
        <v>354.69105100000007</v>
      </c>
      <c r="V22" s="12">
        <f>'C2'!V22-'C1'!V22</f>
        <v>417.13832300000007</v>
      </c>
      <c r="W22" s="12">
        <f>'C2'!W22-'C1'!W22</f>
        <v>417.94607299999996</v>
      </c>
      <c r="X22" s="12">
        <f>'C2'!X22-'C1'!X22</f>
        <v>406.08982000000003</v>
      </c>
      <c r="Y22" s="12">
        <f>'C2'!Y22-'C1'!Y22</f>
        <v>395.68785100000008</v>
      </c>
      <c r="Z22" s="12">
        <f>'C2'!Z22-'C1'!Z22</f>
        <v>423.55275499999993</v>
      </c>
      <c r="AA22" s="12">
        <f>'C2'!AA22-'C1'!AA22</f>
        <v>362.495114</v>
      </c>
      <c r="AB22" s="12">
        <f>'C2'!AB22-'C1'!AB22</f>
        <v>212.74802999999991</v>
      </c>
      <c r="AC22" s="12">
        <f>'C2'!AC22-'C1'!AC22</f>
        <v>346.509274</v>
      </c>
      <c r="AD22" s="12">
        <f>'C2'!AD22-'C1'!AD22</f>
        <v>314.88539700000001</v>
      </c>
      <c r="AE22" s="12">
        <f>'C2'!AE22-'C1'!AE22</f>
        <v>6463.7608830000008</v>
      </c>
    </row>
    <row r="23" spans="1:32">
      <c r="A23" s="7"/>
      <c r="B23" s="8" t="s">
        <v>10</v>
      </c>
      <c r="C23" s="12">
        <f>'C2'!C23-'C1'!C23</f>
        <v>-60330.779896000007</v>
      </c>
      <c r="D23" s="12">
        <f>'C2'!D23-'C1'!D23</f>
        <v>-60262.64635599999</v>
      </c>
      <c r="E23" s="12">
        <f>'C2'!E23-'C1'!E23</f>
        <v>-60057.389143999972</v>
      </c>
      <c r="F23" s="12">
        <f>'C2'!F23-'C1'!F23</f>
        <v>-68500.757995999986</v>
      </c>
      <c r="G23" s="12">
        <f>'C2'!G23-'C1'!G23</f>
        <v>-93148.884698999987</v>
      </c>
      <c r="H23" s="12">
        <f>'C2'!H23-'C1'!H23</f>
        <v>-107064.89564599999</v>
      </c>
      <c r="I23" s="12">
        <f>'C2'!I23-'C1'!I23</f>
        <v>-108802.81431999998</v>
      </c>
      <c r="J23" s="12">
        <f>'C2'!J23-'C1'!J23</f>
        <v>-119584.78152700001</v>
      </c>
      <c r="K23" s="12">
        <f>'C2'!K23-'C1'!K23</f>
        <v>-124279.30075100003</v>
      </c>
      <c r="L23" s="12">
        <f>'C2'!L23-'C1'!L23</f>
        <v>-139410.11384300003</v>
      </c>
      <c r="M23" s="12">
        <f>'C2'!M23-'C1'!M23</f>
        <v>-147363.45489300007</v>
      </c>
      <c r="N23" s="12">
        <f>'C2'!N23-'C1'!N23</f>
        <v>-157101.369978</v>
      </c>
      <c r="O23" s="12">
        <f>'C2'!O23-'C1'!O23</f>
        <v>-153451.70278899994</v>
      </c>
      <c r="P23" s="12">
        <f>'C2'!P23-'C1'!P23</f>
        <v>-138444.40543300001</v>
      </c>
      <c r="Q23" s="12">
        <f>'C2'!Q23-'C1'!Q23</f>
        <v>-104309.16717999999</v>
      </c>
      <c r="R23" s="12">
        <f>'C2'!R23-'C1'!R23</f>
        <v>-143246.23880600001</v>
      </c>
      <c r="S23" s="12">
        <f>'C2'!S23-'C1'!S23</f>
        <v>-162265.63198400009</v>
      </c>
      <c r="T23" s="12">
        <f>'C2'!T23-'C1'!T23</f>
        <v>-197637.28379000007</v>
      </c>
      <c r="U23" s="12">
        <f>'C2'!U23-'C1'!U23</f>
        <v>-204275.18372500001</v>
      </c>
      <c r="V23" s="12">
        <f>'C2'!V23-'C1'!V23</f>
        <v>-216370.913932</v>
      </c>
      <c r="W23" s="12">
        <f>'C2'!W23-'C1'!W23</f>
        <v>-226995.25116900002</v>
      </c>
      <c r="X23" s="12">
        <f>'C2'!X23-'C1'!X23</f>
        <v>-220973.83846100006</v>
      </c>
      <c r="Y23" s="12">
        <f>'C2'!Y23-'C1'!Y23</f>
        <v>-226915.22471699995</v>
      </c>
      <c r="Z23" s="12">
        <f>'C2'!Z23-'C1'!Z23</f>
        <v>-236167.62452600006</v>
      </c>
      <c r="AA23" s="12">
        <f>'C2'!AA23-'C1'!AA23</f>
        <v>-229681.10516500002</v>
      </c>
      <c r="AB23" s="12">
        <f>'C2'!AB23-'C1'!AB23</f>
        <v>-199184.06783700001</v>
      </c>
      <c r="AC23" s="12">
        <f>'C2'!AC23-'C1'!AC23</f>
        <v>-227989.22894700005</v>
      </c>
      <c r="AD23" s="12">
        <f>'C2'!AD23-'C1'!AD23</f>
        <v>-197590.88944299996</v>
      </c>
      <c r="AE23" s="12">
        <f>'C2'!AE23-'C1'!AE23</f>
        <v>-4331404.9469529986</v>
      </c>
    </row>
    <row r="24" spans="1:32">
      <c r="A24" s="7"/>
      <c r="B24" s="8" t="s">
        <v>11</v>
      </c>
      <c r="C24" s="12">
        <f>'C2'!C24-'C1'!C24</f>
        <v>240.91493199997058</v>
      </c>
      <c r="D24" s="12">
        <f>'C2'!D24-'C1'!D24</f>
        <v>-45.498811000034038</v>
      </c>
      <c r="E24" s="12">
        <f>'C2'!E24-'C1'!E24</f>
        <v>-1226.9073800000479</v>
      </c>
      <c r="F24" s="12">
        <f>'C2'!F24-'C1'!F24</f>
        <v>-3613.455180999983</v>
      </c>
      <c r="G24" s="12">
        <f>'C2'!G24-'C1'!G24</f>
        <v>-6813.119721999974</v>
      </c>
      <c r="H24" s="12">
        <f>'C2'!H24-'C1'!H24</f>
        <v>-9245.4671790000139</v>
      </c>
      <c r="I24" s="12">
        <f>'C2'!I24-'C1'!I24</f>
        <v>-9768.4414440000255</v>
      </c>
      <c r="J24" s="12">
        <f>'C2'!J24-'C1'!J24</f>
        <v>-12201.110765999983</v>
      </c>
      <c r="K24" s="12">
        <f>'C2'!K24-'C1'!K24</f>
        <v>-15412.653974000001</v>
      </c>
      <c r="L24" s="12">
        <f>'C2'!L24-'C1'!L24</f>
        <v>-15361.674805999952</v>
      </c>
      <c r="M24" s="12">
        <f>'C2'!M24-'C1'!M24</f>
        <v>-13249.288171999899</v>
      </c>
      <c r="N24" s="12">
        <f>'C2'!N24-'C1'!N24</f>
        <v>-13464.668396999958</v>
      </c>
      <c r="O24" s="12">
        <f>'C2'!O24-'C1'!O24</f>
        <v>-10103.301627000066</v>
      </c>
      <c r="P24" s="12">
        <f>'C2'!P24-'C1'!P24</f>
        <v>-2748.422861999934</v>
      </c>
      <c r="Q24" s="12">
        <f>'C2'!Q24-'C1'!Q24</f>
        <v>-4576.9441210000223</v>
      </c>
      <c r="R24" s="12">
        <f>'C2'!R24-'C1'!R24</f>
        <v>-6365.8197300000174</v>
      </c>
      <c r="S24" s="12">
        <f>'C2'!S24-'C1'!S24</f>
        <v>-2000.9045089998399</v>
      </c>
      <c r="T24" s="12">
        <f>'C2'!T24-'C1'!T24</f>
        <v>2797.1876739999716</v>
      </c>
      <c r="U24" s="12">
        <f>'C2'!U24-'C1'!U24</f>
        <v>823.14280799997505</v>
      </c>
      <c r="V24" s="12">
        <f>'C2'!V24-'C1'!V24</f>
        <v>-2728.1859809999005</v>
      </c>
      <c r="W24" s="12">
        <f>'C2'!W24-'C1'!W24</f>
        <v>-19290.729417000053</v>
      </c>
      <c r="X24" s="12">
        <f>'C2'!X24-'C1'!X24</f>
        <v>-25401.381056999846</v>
      </c>
      <c r="Y24" s="12">
        <f>'C2'!Y24-'C1'!Y24</f>
        <v>-22987.671542000113</v>
      </c>
      <c r="Z24" s="12">
        <f>'C2'!Z24-'C1'!Z24</f>
        <v>-24655.85171099985</v>
      </c>
      <c r="AA24" s="12">
        <f>'C2'!AA24-'C1'!AA24</f>
        <v>-33117.399046999868</v>
      </c>
      <c r="AB24" s="12">
        <f>'C2'!AB24-'C1'!AB24</f>
        <v>-29680.780123000033</v>
      </c>
      <c r="AC24" s="12">
        <f>'C2'!AC24-'C1'!AC24</f>
        <v>-34037.392391999994</v>
      </c>
      <c r="AD24" s="12">
        <f>'C2'!AD24-'C1'!AD24</f>
        <v>-37041.949918000071</v>
      </c>
      <c r="AE24" s="12">
        <f>'C2'!AE24-'C1'!AE24</f>
        <v>-351277.77445499925</v>
      </c>
    </row>
    <row r="25" spans="1:32">
      <c r="A25" s="7"/>
      <c r="B25" s="8" t="s">
        <v>12</v>
      </c>
      <c r="C25" s="12">
        <f>'C2'!C25-'C1'!C25</f>
        <v>-60089.864964000037</v>
      </c>
      <c r="D25" s="12">
        <f>'C2'!D25-'C1'!D25</f>
        <v>-60308.145167000024</v>
      </c>
      <c r="E25" s="12">
        <f>'C2'!E25-'C1'!E25</f>
        <v>-61284.296524000019</v>
      </c>
      <c r="F25" s="12">
        <f>'C2'!F25-'C1'!F25</f>
        <v>-72114.213176999969</v>
      </c>
      <c r="G25" s="12">
        <f>'C2'!G25-'C1'!G25</f>
        <v>-99962.004420999961</v>
      </c>
      <c r="H25" s="12">
        <f>'C2'!H25-'C1'!H25</f>
        <v>-116310.362825</v>
      </c>
      <c r="I25" s="12">
        <f>'C2'!I25-'C1'!I25</f>
        <v>-118571.255764</v>
      </c>
      <c r="J25" s="12">
        <f>'C2'!J25-'C1'!J25</f>
        <v>-131785.89229300001</v>
      </c>
      <c r="K25" s="12">
        <f>'C2'!K25-'C1'!K25</f>
        <v>-139691.95472500002</v>
      </c>
      <c r="L25" s="12">
        <f>'C2'!L25-'C1'!L25</f>
        <v>-154771.78864899999</v>
      </c>
      <c r="M25" s="12">
        <f>'C2'!M25-'C1'!M25</f>
        <v>-160612.74306499996</v>
      </c>
      <c r="N25" s="12">
        <f>'C2'!N25-'C1'!N25</f>
        <v>-170566.03837499997</v>
      </c>
      <c r="O25" s="12">
        <f>'C2'!O25-'C1'!O25</f>
        <v>-163555.00441600001</v>
      </c>
      <c r="P25" s="12">
        <f>'C2'!P25-'C1'!P25</f>
        <v>-141192.82829499993</v>
      </c>
      <c r="Q25" s="12">
        <f>'C2'!Q25-'C1'!Q25</f>
        <v>-108886.11130100001</v>
      </c>
      <c r="R25" s="12">
        <f>'C2'!R25-'C1'!R25</f>
        <v>-149612.05853600003</v>
      </c>
      <c r="S25" s="12">
        <f>'C2'!S25-'C1'!S25</f>
        <v>-164266.53649299993</v>
      </c>
      <c r="T25" s="12">
        <f>'C2'!T25-'C1'!T25</f>
        <v>-194840.09611600009</v>
      </c>
      <c r="U25" s="12">
        <f>'C2'!U25-'C1'!U25</f>
        <v>-203452.04091700003</v>
      </c>
      <c r="V25" s="12">
        <f>'C2'!V25-'C1'!V25</f>
        <v>-219099.0999129999</v>
      </c>
      <c r="W25" s="12">
        <f>'C2'!W25-'C1'!W25</f>
        <v>-246285.98058600008</v>
      </c>
      <c r="X25" s="12">
        <f>'C2'!X25-'C1'!X25</f>
        <v>-246375.21951799991</v>
      </c>
      <c r="Y25" s="12">
        <f>'C2'!Y25-'C1'!Y25</f>
        <v>-249902.89625900006</v>
      </c>
      <c r="Z25" s="12">
        <f>'C2'!Z25-'C1'!Z25</f>
        <v>-260823.47623699991</v>
      </c>
      <c r="AA25" s="12">
        <f>'C2'!AA25-'C1'!AA25</f>
        <v>-262798.50421199988</v>
      </c>
      <c r="AB25" s="12">
        <f>'C2'!AB25-'C1'!AB25</f>
        <v>-228864.84796000004</v>
      </c>
      <c r="AC25" s="12">
        <f>'C2'!AC25-'C1'!AC25</f>
        <v>-262026.62133900006</v>
      </c>
      <c r="AD25" s="12">
        <f>'C2'!AD25-'C1'!AD25</f>
        <v>-234632.83936100002</v>
      </c>
      <c r="AE25" s="12">
        <f>'C2'!AE25-'C1'!AE25</f>
        <v>-4682682.7214079984</v>
      </c>
    </row>
    <row r="26" spans="1:32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2" ht="14" thickBot="1">
      <c r="A27" s="31"/>
      <c r="B27" s="2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7"/>
      <c r="W27" s="57"/>
      <c r="X27" s="57"/>
      <c r="Y27" s="57"/>
      <c r="Z27" s="57"/>
      <c r="AA27" s="57"/>
      <c r="AB27" s="57"/>
      <c r="AC27" s="57"/>
      <c r="AD27" s="57"/>
      <c r="AE27" s="57"/>
    </row>
    <row r="28" spans="1:32" ht="14" thickTop="1">
      <c r="A28" s="5"/>
      <c r="B28" s="99" t="s">
        <v>202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</row>
    <row r="29" spans="1:32">
      <c r="A29" s="7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2">
      <c r="A30" s="7" t="s">
        <v>0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2">
      <c r="A31" s="5" t="s">
        <v>14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2">
      <c r="A32" s="7" t="s">
        <v>15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>
      <c r="A33" s="7" t="s">
        <v>16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</sheetData>
  <mergeCells count="4">
    <mergeCell ref="A2:AE2"/>
    <mergeCell ref="A4:AE4"/>
    <mergeCell ref="B7:AE7"/>
    <mergeCell ref="B28:AF28"/>
  </mergeCells>
  <hyperlinks>
    <hyperlink ref="A1" location="ÍNDICE!A1" display="INDICE" xr:uid="{00000000-0004-0000-0600-000000000000}"/>
    <hyperlink ref="A30" location="ÍNDICE!A1" display="INDICE" xr:uid="{00000000-0004-0000-0600-000001000000}"/>
    <hyperlink ref="A31" location="NOTAS!A1" display="NOTAS!A1" xr:uid="{00000000-0004-0000-0600-000002000000}"/>
    <hyperlink ref="A32" location="'D2'!A1" display="'D2'!A1" xr:uid="{00000000-0004-0000-0600-000003000000}"/>
    <hyperlink ref="A33" location="'D3'!A1" display="'D3" xr:uid="{00000000-0004-0000-0600-000004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AK54"/>
  <sheetViews>
    <sheetView showGridLines="0" zoomScaleNormal="100" zoomScalePageLayoutView="85" workbookViewId="0"/>
  </sheetViews>
  <sheetFormatPr baseColWidth="10" defaultColWidth="5.19921875" defaultRowHeight="12.75" customHeight="1"/>
  <cols>
    <col min="1" max="1" width="8" style="22" customWidth="1"/>
    <col min="2" max="2" width="29" style="20" customWidth="1"/>
    <col min="3" max="31" width="9" style="20" customWidth="1"/>
    <col min="32" max="33" width="16.59765625" style="20" customWidth="1"/>
    <col min="34" max="16384" width="5.19921875" style="20"/>
  </cols>
  <sheetData>
    <row r="1" spans="1:37" s="2" customFormat="1" ht="13">
      <c r="A1" s="1" t="s">
        <v>0</v>
      </c>
    </row>
    <row r="2" spans="1:37" s="2" customFormat="1" ht="13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7" s="2" customFormat="1" ht="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7" s="2" customFormat="1" ht="13">
      <c r="A4" s="96" t="s">
        <v>232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7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7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7" s="2" customFormat="1" ht="14" thickBot="1">
      <c r="A7" s="5"/>
      <c r="B7" s="97" t="s">
        <v>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7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7" s="2" customFormat="1" ht="13">
      <c r="A9" s="7">
        <v>1</v>
      </c>
      <c r="B9" s="8" t="s">
        <v>3</v>
      </c>
      <c r="C9" s="9">
        <f>IF('C1'!C9&gt;0,'C4'!C29/'C1'!C9*100,"--")</f>
        <v>0</v>
      </c>
      <c r="D9" s="9">
        <f>IF('C1'!D9&gt;0,'C4'!D29/'C1'!D9*100,"--")</f>
        <v>0</v>
      </c>
      <c r="E9" s="9">
        <f>IF('C1'!E9&gt;0,'C4'!E29/'C1'!E9*100,"--")</f>
        <v>0</v>
      </c>
      <c r="F9" s="9">
        <f>IF('C1'!F9&gt;0,'C4'!F29/'C1'!F9*100,"--")</f>
        <v>0</v>
      </c>
      <c r="G9" s="9">
        <f>IF('C1'!G9&gt;0,'C4'!G29/'C1'!G9*100,"--")</f>
        <v>0</v>
      </c>
      <c r="H9" s="9">
        <f>IF('C1'!H9&gt;0,'C4'!H29/'C1'!H9*100,"--")</f>
        <v>0</v>
      </c>
      <c r="I9" s="9">
        <f>IF('C1'!I9&gt;0,'C4'!I29/'C1'!I9*100,"--")</f>
        <v>0</v>
      </c>
      <c r="J9" s="9">
        <f>IF('C1'!J9&gt;0,'C4'!J29/'C1'!J9*100,"--")</f>
        <v>5.3700670688392925E-2</v>
      </c>
      <c r="K9" s="9">
        <f>IF('C1'!K9&gt;0,'C4'!K29/'C1'!K9*100,"--")</f>
        <v>0.18610150993644878</v>
      </c>
      <c r="L9" s="9">
        <f>IF('C1'!L9&gt;0,'C4'!L29/'C1'!L9*100,"--")</f>
        <v>3.7273078407477955E-2</v>
      </c>
      <c r="M9" s="9">
        <f>IF('C1'!M9&gt;0,'C4'!M29/'C1'!M9*100,"--")</f>
        <v>5.6199285272024335E-2</v>
      </c>
      <c r="N9" s="9">
        <f>IF('C1'!N9&gt;0,'C4'!N29/'C1'!N9*100,"--")</f>
        <v>3.6333422661038138E-2</v>
      </c>
      <c r="O9" s="9">
        <f>IF('C1'!O9&gt;0,'C4'!O29/'C1'!O9*100,"--")</f>
        <v>3.4708470690574957E-2</v>
      </c>
      <c r="P9" s="9">
        <f>IF('C1'!P9&gt;0,'C4'!P29/'C1'!P9*100,"--")</f>
        <v>4.9655908823030309E-2</v>
      </c>
      <c r="Q9" s="9">
        <f>IF('C1'!Q9&gt;0,'C4'!Q29/'C1'!Q9*100,"--")</f>
        <v>4.4158661929092423E-2</v>
      </c>
      <c r="R9" s="9">
        <f>IF('C1'!R9&gt;0,'C4'!R29/'C1'!R9*100,"--")</f>
        <v>3.6085282511338662E-2</v>
      </c>
      <c r="S9" s="9">
        <f>IF('C1'!S9&gt;0,'C4'!S29/'C1'!S9*100,"--")</f>
        <v>5.0031194696437985E-2</v>
      </c>
      <c r="T9" s="9">
        <f>IF('C1'!T9&gt;0,'C4'!T29/'C1'!T9*100,"--")</f>
        <v>4.7890086706335523E-2</v>
      </c>
      <c r="U9" s="9">
        <f>IF('C1'!U9&gt;0,'C4'!U29/'C1'!U9*100,"--")</f>
        <v>4.0200230910388823E-2</v>
      </c>
      <c r="V9" s="9">
        <f>IF('C1'!V9&gt;0,'C4'!V29/'C1'!V9*100,"--")</f>
        <v>5.9729475536654197E-2</v>
      </c>
      <c r="W9" s="9">
        <f>IF('C1'!W9&gt;0,'C4'!W29/'C1'!W9*100,"--")</f>
        <v>7.7070340179846542E-2</v>
      </c>
      <c r="X9" s="9">
        <f>IF('C1'!X9&gt;0,'C4'!X29/'C1'!X9*100,"--")</f>
        <v>5.8421796311287605E-2</v>
      </c>
      <c r="Y9" s="9">
        <f>IF('C1'!Y9&gt;0,'C4'!Y29/'C1'!Y9*100,"--")</f>
        <v>6.7796822439555121E-2</v>
      </c>
      <c r="Z9" s="9">
        <f>IF('C1'!Z9&gt;0,'C4'!Z29/'C1'!Z9*100,"--")</f>
        <v>6.2505406147718698E-2</v>
      </c>
      <c r="AA9" s="9">
        <f>IF('C1'!AA9&gt;0,'C4'!AA29/'C1'!AA9*100,"--")</f>
        <v>7.4647423741112745E-2</v>
      </c>
      <c r="AB9" s="9">
        <f>IF('C1'!AB9&gt;0,'C4'!AB29/'C1'!AB9*100,"--")</f>
        <v>0.15259857573418231</v>
      </c>
      <c r="AC9" s="9">
        <f>IF('C1'!AC9&gt;0,'C4'!AC29/'C1'!AC9*100,"--")</f>
        <v>0.1921668541846844</v>
      </c>
      <c r="AD9" s="9">
        <f>IF('C1'!AD9&gt;0,'C4'!AD29/'C1'!AD9*100,"--")</f>
        <v>0.2437827527348003</v>
      </c>
      <c r="AE9" s="9">
        <f>IF('C1'!AE9&gt;0,'C4'!AE29/'C1'!AE9*100,"--")</f>
        <v>5.6869049507065859E-2</v>
      </c>
    </row>
    <row r="10" spans="1:37" s="2" customFormat="1" ht="13">
      <c r="A10" s="7">
        <v>2</v>
      </c>
      <c r="B10" s="8" t="s">
        <v>6</v>
      </c>
      <c r="C10" s="9">
        <f>IF('C1'!C10&gt;0,'C4'!C30/'C1'!C10*100,"--")</f>
        <v>0</v>
      </c>
      <c r="D10" s="9">
        <f>IF('C1'!D10&gt;0,'C4'!D30/'C1'!D10*100,"--")</f>
        <v>0</v>
      </c>
      <c r="E10" s="9">
        <f>IF('C1'!E10&gt;0,'C4'!E30/'C1'!E10*100,"--")</f>
        <v>0</v>
      </c>
      <c r="F10" s="9">
        <f>IF('C1'!F10&gt;0,'C4'!F30/'C1'!F10*100,"--")</f>
        <v>0</v>
      </c>
      <c r="G10" s="9">
        <f>IF('C1'!G10&gt;0,'C4'!G30/'C1'!G10*100,"--")</f>
        <v>0</v>
      </c>
      <c r="H10" s="9">
        <f>IF('C1'!H10&gt;0,'C4'!H30/'C1'!H10*100,"--")</f>
        <v>0</v>
      </c>
      <c r="I10" s="9">
        <f>IF('C1'!I10&gt;0,'C4'!I30/'C1'!I10*100,"--")</f>
        <v>0</v>
      </c>
      <c r="J10" s="9">
        <f>IF('C1'!J10&gt;0,'C4'!J30/'C1'!J10*100,"--")</f>
        <v>1.3940737671375647</v>
      </c>
      <c r="K10" s="9">
        <f>IF('C1'!K10&gt;0,'C4'!K30/'C1'!K10*100,"--")</f>
        <v>1.2211267495222067</v>
      </c>
      <c r="L10" s="9">
        <f>IF('C1'!L10&gt;0,'C4'!L30/'C1'!L10*100,"--")</f>
        <v>1.0370572745475379</v>
      </c>
      <c r="M10" s="9">
        <f>IF('C1'!M10&gt;0,'C4'!M30/'C1'!M10*100,"--")</f>
        <v>0.97215054071032003</v>
      </c>
      <c r="N10" s="9">
        <f>IF('C1'!N10&gt;0,'C4'!N30/'C1'!N10*100,"--")</f>
        <v>0.98349258968137043</v>
      </c>
      <c r="O10" s="9">
        <f>IF('C1'!O10&gt;0,'C4'!O30/'C1'!O10*100,"--")</f>
        <v>1.0138158661799936</v>
      </c>
      <c r="P10" s="9">
        <f>IF('C1'!P10&gt;0,'C4'!P30/'C1'!P10*100,"--")</f>
        <v>1.1104337446800794</v>
      </c>
      <c r="Q10" s="9">
        <f>IF('C1'!Q10&gt;0,'C4'!Q30/'C1'!Q10*100,"--")</f>
        <v>1.191984615120333</v>
      </c>
      <c r="R10" s="9">
        <f>IF('C1'!R10&gt;0,'C4'!R30/'C1'!R10*100,"--")</f>
        <v>1.9945106506244075</v>
      </c>
      <c r="S10" s="9">
        <f>IF('C1'!S10&gt;0,'C4'!S30/'C1'!S10*100,"--")</f>
        <v>1.5698261008538887</v>
      </c>
      <c r="T10" s="9">
        <f>IF('C1'!T10&gt;0,'C4'!T30/'C1'!T10*100,"--")</f>
        <v>1.1156068077264361</v>
      </c>
      <c r="U10" s="9">
        <f>IF('C1'!U10&gt;0,'C4'!U30/'C1'!U10*100,"--")</f>
        <v>0.82831887724127884</v>
      </c>
      <c r="V10" s="9">
        <f>IF('C1'!V10&gt;0,'C4'!V30/'C1'!V10*100,"--")</f>
        <v>0.84253176530361928</v>
      </c>
      <c r="W10" s="9">
        <f>IF('C1'!W10&gt;0,'C4'!W30/'C1'!W10*100,"--")</f>
        <v>0.83256945547723804</v>
      </c>
      <c r="X10" s="9">
        <f>IF('C1'!X10&gt;0,'C4'!X30/'C1'!X10*100,"--")</f>
        <v>0.86163749948582391</v>
      </c>
      <c r="Y10" s="9">
        <f>IF('C1'!Y10&gt;0,'C4'!Y30/'C1'!Y10*100,"--")</f>
        <v>0.78567143846265919</v>
      </c>
      <c r="Z10" s="9">
        <f>IF('C1'!Z10&gt;0,'C4'!Z30/'C1'!Z10*100,"--")</f>
        <v>2.1523782560696354</v>
      </c>
      <c r="AA10" s="9">
        <f>IF('C1'!AA10&gt;0,'C4'!AA30/'C1'!AA10*100,"--")</f>
        <v>5.6139985345191548</v>
      </c>
      <c r="AB10" s="9">
        <f>IF('C1'!AB10&gt;0,'C4'!AB30/'C1'!AB10*100,"--")</f>
        <v>6.5651532686348517</v>
      </c>
      <c r="AC10" s="9">
        <f>IF('C1'!AC10&gt;0,'C4'!AC30/'C1'!AC10*100,"--")</f>
        <v>8.0617827697662499</v>
      </c>
      <c r="AD10" s="9">
        <f>IF('C1'!AD10&gt;0,'C4'!AD30/'C1'!AD10*100,"--")</f>
        <v>18.568007500710188</v>
      </c>
      <c r="AE10" s="9">
        <f>IF('C1'!AE10&gt;0,'C4'!AE30/'C1'!AE10*100,"--")</f>
        <v>3.0668802429029927</v>
      </c>
    </row>
    <row r="11" spans="1:37" s="2" customFormat="1" ht="13">
      <c r="A11" s="5">
        <v>3</v>
      </c>
      <c r="B11" s="8" t="s">
        <v>4</v>
      </c>
      <c r="C11" s="9">
        <f>IF('C1'!C11&gt;0,'C4'!C31/'C1'!C11*100,"--")</f>
        <v>0</v>
      </c>
      <c r="D11" s="9">
        <f>IF('C1'!D11&gt;0,'C4'!D31/'C1'!D11*100,"--")</f>
        <v>0</v>
      </c>
      <c r="E11" s="9">
        <f>IF('C1'!E11&gt;0,'C4'!E31/'C1'!E11*100,"--")</f>
        <v>0</v>
      </c>
      <c r="F11" s="9">
        <f>IF('C1'!F11&gt;0,'C4'!F31/'C1'!F11*100,"--")</f>
        <v>0</v>
      </c>
      <c r="G11" s="9">
        <f>IF('C1'!G11&gt;0,'C4'!G31/'C1'!G11*100,"--")</f>
        <v>0</v>
      </c>
      <c r="H11" s="9">
        <f>IF('C1'!H11&gt;0,'C4'!H31/'C1'!H11*100,"--")</f>
        <v>0</v>
      </c>
      <c r="I11" s="9">
        <f>IF('C1'!I11&gt;0,'C4'!I31/'C1'!I11*100,"--")</f>
        <v>0</v>
      </c>
      <c r="J11" s="9">
        <f>IF('C1'!J11&gt;0,'C4'!J31/'C1'!J11*100,"--")</f>
        <v>2.4283104696396864</v>
      </c>
      <c r="K11" s="9">
        <f>IF('C1'!K11&gt;0,'C4'!K31/'C1'!K11*100,"--")</f>
        <v>2.4709998096393999</v>
      </c>
      <c r="L11" s="9">
        <f>IF('C1'!L11&gt;0,'C4'!L31/'C1'!L11*100,"--")</f>
        <v>2.4360558104741137</v>
      </c>
      <c r="M11" s="9">
        <f>IF('C1'!M11&gt;0,'C4'!M31/'C1'!M11*100,"--")</f>
        <v>2.4424345776813761</v>
      </c>
      <c r="N11" s="9">
        <f>IF('C1'!N11&gt;0,'C4'!N31/'C1'!N11*100,"--")</f>
        <v>2.4712989779332761</v>
      </c>
      <c r="O11" s="9">
        <f>IF('C1'!O11&gt;0,'C4'!O31/'C1'!O11*100,"--")</f>
        <v>2.4668923894990482</v>
      </c>
      <c r="P11" s="9">
        <f>IF('C1'!P11&gt;0,'C4'!P31/'C1'!P11*100,"--")</f>
        <v>2.4661666891953824</v>
      </c>
      <c r="Q11" s="9">
        <f>IF('C1'!Q11&gt;0,'C4'!Q31/'C1'!Q11*100,"--")</f>
        <v>2.4789035626763658</v>
      </c>
      <c r="R11" s="9">
        <f>IF('C1'!R11&gt;0,'C4'!R31/'C1'!R11*100,"--")</f>
        <v>2.4803406116299747</v>
      </c>
      <c r="S11" s="9">
        <f>IF('C1'!S11&gt;0,'C4'!S31/'C1'!S11*100,"--")</f>
        <v>2.4701267428024183</v>
      </c>
      <c r="T11" s="9">
        <f>IF('C1'!T11&gt;0,'C4'!T31/'C1'!T11*100,"--")</f>
        <v>2.4301969841492941</v>
      </c>
      <c r="U11" s="9">
        <f>IF('C1'!U11&gt;0,'C4'!U31/'C1'!U11*100,"--")</f>
        <v>2.4557693549518258</v>
      </c>
      <c r="V11" s="9">
        <f>IF('C1'!V11&gt;0,'C4'!V31/'C1'!V11*100,"--")</f>
        <v>2.4542985651710749</v>
      </c>
      <c r="W11" s="9">
        <f>IF('C1'!W11&gt;0,'C4'!W31/'C1'!W11*100,"--")</f>
        <v>2.4667331977098939</v>
      </c>
      <c r="X11" s="9">
        <f>IF('C1'!X11&gt;0,'C4'!X31/'C1'!X11*100,"--")</f>
        <v>2.4802404279720429</v>
      </c>
      <c r="Y11" s="9">
        <f>IF('C1'!Y11&gt;0,'C4'!Y31/'C1'!Y11*100,"--")</f>
        <v>2.4210147069642862</v>
      </c>
      <c r="Z11" s="9">
        <f>IF('C1'!Z11&gt;0,'C4'!Z31/'C1'!Z11*100,"--")</f>
        <v>2.4248884502599037</v>
      </c>
      <c r="AA11" s="9">
        <f>IF('C1'!AA11&gt;0,'C4'!AA31/'C1'!AA11*100,"--")</f>
        <v>2.4613894945423427</v>
      </c>
      <c r="AB11" s="9">
        <f>IF('C1'!AB11&gt;0,'C4'!AB31/'C1'!AB11*100,"--")</f>
        <v>2.4339358626433052</v>
      </c>
      <c r="AC11" s="9">
        <f>IF('C1'!AC11&gt;0,'C4'!AC31/'C1'!AC11*100,"--")</f>
        <v>2.4084480362739935</v>
      </c>
      <c r="AD11" s="9">
        <f>IF('C1'!AD11&gt;0,'C4'!AD31/'C1'!AD11*100,"--")</f>
        <v>2.444099474420292</v>
      </c>
      <c r="AE11" s="9">
        <f>IF('C1'!AE11&gt;0,'C4'!AE31/'C1'!AE11*100,"--")</f>
        <v>1.9323619318921168</v>
      </c>
    </row>
    <row r="12" spans="1:37" s="2" customFormat="1" ht="13">
      <c r="A12" s="7">
        <v>4</v>
      </c>
      <c r="B12" s="8" t="s">
        <v>5</v>
      </c>
      <c r="C12" s="9">
        <f>IF('C1'!C12&gt;0,'C4'!C32/'C1'!C12*100,"--")</f>
        <v>0</v>
      </c>
      <c r="D12" s="9">
        <f>IF('C1'!D12&gt;0,'C4'!D32/'C1'!D12*100,"--")</f>
        <v>0</v>
      </c>
      <c r="E12" s="9">
        <f>IF('C1'!E12&gt;0,'C4'!E32/'C1'!E12*100,"--")</f>
        <v>0</v>
      </c>
      <c r="F12" s="9">
        <f>IF('C1'!F12&gt;0,'C4'!F32/'C1'!F12*100,"--")</f>
        <v>0</v>
      </c>
      <c r="G12" s="9">
        <f>IF('C1'!G12&gt;0,'C4'!G32/'C1'!G12*100,"--")</f>
        <v>0</v>
      </c>
      <c r="H12" s="9">
        <f>IF('C1'!H12&gt;0,'C4'!H32/'C1'!H12*100,"--")</f>
        <v>0</v>
      </c>
      <c r="I12" s="9">
        <f>IF('C1'!I12&gt;0,'C4'!I32/'C1'!I12*100,"--")</f>
        <v>0</v>
      </c>
      <c r="J12" s="9">
        <f>IF('C1'!J12&gt;0,'C4'!J32/'C1'!J12*100,"--")</f>
        <v>1.6453300723002673</v>
      </c>
      <c r="K12" s="9">
        <f>IF('C1'!K12&gt;0,'C4'!K32/'C1'!K12*100,"--")</f>
        <v>1.5838117917478567</v>
      </c>
      <c r="L12" s="9">
        <f>IF('C1'!L12&gt;0,'C4'!L32/'C1'!L12*100,"--")</f>
        <v>1.5151647329895763</v>
      </c>
      <c r="M12" s="9">
        <f>IF('C1'!M12&gt;0,'C4'!M32/'C1'!M12*100,"--")</f>
        <v>1.6672107957033413</v>
      </c>
      <c r="N12" s="9">
        <f>IF('C1'!N12&gt;0,'C4'!N32/'C1'!N12*100,"--")</f>
        <v>1.7301264201808608</v>
      </c>
      <c r="O12" s="9">
        <f>IF('C1'!O12&gt;0,'C4'!O32/'C1'!O12*100,"--")</f>
        <v>1.6184646424507492</v>
      </c>
      <c r="P12" s="9">
        <f>IF('C1'!P12&gt;0,'C4'!P32/'C1'!P12*100,"--")</f>
        <v>1.3979513801606169</v>
      </c>
      <c r="Q12" s="9">
        <f>IF('C1'!Q12&gt;0,'C4'!Q32/'C1'!Q12*100,"--")</f>
        <v>1.3331192316249802</v>
      </c>
      <c r="R12" s="9">
        <f>IF('C1'!R12&gt;0,'C4'!R32/'C1'!R12*100,"--")</f>
        <v>1.5396041300576651</v>
      </c>
      <c r="S12" s="9">
        <f>IF('C1'!S12&gt;0,'C4'!S32/'C1'!S12*100,"--")</f>
        <v>1.6944539872044948</v>
      </c>
      <c r="T12" s="9">
        <f>IF('C1'!T12&gt;0,'C4'!T32/'C1'!T12*100,"--")</f>
        <v>1.6230690406393435</v>
      </c>
      <c r="U12" s="9">
        <f>IF('C1'!U12&gt;0,'C4'!U32/'C1'!U12*100,"--")</f>
        <v>1.348659188739018</v>
      </c>
      <c r="V12" s="9">
        <f>IF('C1'!V12&gt;0,'C4'!V32/'C1'!V12*100,"--")</f>
        <v>1.3389139481366683</v>
      </c>
      <c r="W12" s="9">
        <f>IF('C1'!W12&gt;0,'C4'!W32/'C1'!W12*100,"--")</f>
        <v>1.3083462504888266</v>
      </c>
      <c r="X12" s="9">
        <f>IF('C1'!X12&gt;0,'C4'!X32/'C1'!X12*100,"--")</f>
        <v>0.10175704802677994</v>
      </c>
      <c r="Y12" s="9">
        <f>IF('C1'!Y12&gt;0,'C4'!Y32/'C1'!Y12*100,"--")</f>
        <v>8.5047677589300069E-2</v>
      </c>
      <c r="Z12" s="9">
        <f>IF('C1'!Z12&gt;0,'C4'!Z32/'C1'!Z12*100,"--")</f>
        <v>9.6408519277081689E-2</v>
      </c>
      <c r="AA12" s="9">
        <f>IF('C1'!AA12&gt;0,'C4'!AA32/'C1'!AA12*100,"--")</f>
        <v>0.13746039961109532</v>
      </c>
      <c r="AB12" s="9">
        <f>IF('C1'!AB12&gt;0,'C4'!AB32/'C1'!AB12*100,"--")</f>
        <v>0.12780565208249445</v>
      </c>
      <c r="AC12" s="9">
        <f>IF('C1'!AC12&gt;0,'C4'!AC32/'C1'!AC12*100,"--")</f>
        <v>0.14520582126480533</v>
      </c>
      <c r="AD12" s="9">
        <f>IF('C1'!AD12&gt;0,'C4'!AD32/'C1'!AD12*100,"--")</f>
        <v>0.1624905007970163</v>
      </c>
      <c r="AE12" s="9">
        <f>IF('C1'!AE12&gt;0,'C4'!AE32/'C1'!AE12*100,"--")</f>
        <v>0.8723127494307259</v>
      </c>
    </row>
    <row r="13" spans="1:37" s="2" customFormat="1" ht="13">
      <c r="A13" s="7">
        <v>5</v>
      </c>
      <c r="B13" s="8" t="s">
        <v>7</v>
      </c>
      <c r="C13" s="9">
        <f>IF('C1'!C13&gt;0,'C4'!C33/'C1'!C13*100,"--")</f>
        <v>0</v>
      </c>
      <c r="D13" s="9">
        <f>IF('C1'!D13&gt;0,'C4'!D33/'C1'!D13*100,"--")</f>
        <v>0</v>
      </c>
      <c r="E13" s="9">
        <f>IF('C1'!E13&gt;0,'C4'!E33/'C1'!E13*100,"--")</f>
        <v>0</v>
      </c>
      <c r="F13" s="9">
        <f>IF('C1'!F13&gt;0,'C4'!F33/'C1'!F13*100,"--")</f>
        <v>0</v>
      </c>
      <c r="G13" s="9">
        <f>IF('C1'!G13&gt;0,'C4'!G33/'C1'!G13*100,"--")</f>
        <v>0</v>
      </c>
      <c r="H13" s="9">
        <f>IF('C1'!H13&gt;0,'C4'!H33/'C1'!H13*100,"--")</f>
        <v>0</v>
      </c>
      <c r="I13" s="9">
        <f>IF('C1'!I13&gt;0,'C4'!I33/'C1'!I13*100,"--")</f>
        <v>0</v>
      </c>
      <c r="J13" s="9">
        <f>IF('C1'!J13&gt;0,'C4'!J33/'C1'!J13*100,"--")</f>
        <v>2.3143249213750443</v>
      </c>
      <c r="K13" s="9">
        <f>IF('C1'!K13&gt;0,'C4'!K33/'C1'!K13*100,"--")</f>
        <v>2.323086304878613</v>
      </c>
      <c r="L13" s="9">
        <f>IF('C1'!L13&gt;0,'C4'!L33/'C1'!L13*100,"--")</f>
        <v>2.3298162284278998</v>
      </c>
      <c r="M13" s="9">
        <f>IF('C1'!M13&gt;0,'C4'!M33/'C1'!M13*100,"--")</f>
        <v>2.3907154163432773</v>
      </c>
      <c r="N13" s="9">
        <f>IF('C1'!N13&gt;0,'C4'!N33/'C1'!N13*100,"--")</f>
        <v>2.3838438436350011</v>
      </c>
      <c r="O13" s="9">
        <f>IF('C1'!O13&gt;0,'C4'!O33/'C1'!O13*100,"--")</f>
        <v>2.5263566186477981</v>
      </c>
      <c r="P13" s="9">
        <f>IF('C1'!P13&gt;0,'C4'!P33/'C1'!P13*100,"--")</f>
        <v>2.3035895070080534</v>
      </c>
      <c r="Q13" s="9">
        <f>IF('C1'!Q13&gt;0,'C4'!Q33/'C1'!Q13*100,"--")</f>
        <v>2.2655847091980741</v>
      </c>
      <c r="R13" s="9">
        <f>IF('C1'!R13&gt;0,'C4'!R33/'C1'!R13*100,"--")</f>
        <v>2.2755405037597316</v>
      </c>
      <c r="S13" s="9">
        <f>IF('C1'!S13&gt;0,'C4'!S33/'C1'!S13*100,"--")</f>
        <v>2.2971344903172644</v>
      </c>
      <c r="T13" s="9">
        <f>IF('C1'!T13&gt;0,'C4'!T33/'C1'!T13*100,"--")</f>
        <v>2.2567956999764043</v>
      </c>
      <c r="U13" s="9">
        <f>IF('C1'!U13&gt;0,'C4'!U33/'C1'!U13*100,"--")</f>
        <v>2.3004901293032414</v>
      </c>
      <c r="V13" s="9">
        <f>IF('C1'!V13&gt;0,'C4'!V33/'C1'!V13*100,"--")</f>
        <v>2.3159659847770686</v>
      </c>
      <c r="W13" s="9">
        <f>IF('C1'!W13&gt;0,'C4'!W33/'C1'!W13*100,"--")</f>
        <v>2.279496252064229</v>
      </c>
      <c r="X13" s="9">
        <f>IF('C1'!X13&gt;0,'C4'!X33/'C1'!X13*100,"--")</f>
        <v>2.3084473103396936</v>
      </c>
      <c r="Y13" s="9">
        <f>IF('C1'!Y13&gt;0,'C4'!Y33/'C1'!Y13*100,"--")</f>
        <v>2.3285371770911052</v>
      </c>
      <c r="Z13" s="9">
        <f>IF('C1'!Z13&gt;0,'C4'!Z33/'C1'!Z13*100,"--")</f>
        <v>2.3466664621635904</v>
      </c>
      <c r="AA13" s="9">
        <f>IF('C1'!AA13&gt;0,'C4'!AA33/'C1'!AA13*100,"--")</f>
        <v>2.3375112417647199</v>
      </c>
      <c r="AB13" s="9">
        <f>IF('C1'!AB13&gt;0,'C4'!AB33/'C1'!AB13*100,"--")</f>
        <v>2.291124481106638</v>
      </c>
      <c r="AC13" s="9">
        <f>IF('C1'!AC13&gt;0,'C4'!AC33/'C1'!AC13*100,"--")</f>
        <v>2.3220667121166683</v>
      </c>
      <c r="AD13" s="9">
        <f>IF('C1'!AD13&gt;0,'C4'!AD33/'C1'!AD13*100,"--")</f>
        <v>2.494141610372592</v>
      </c>
      <c r="AE13" s="9">
        <f>IF('C1'!AE13&gt;0,'C4'!AE33/'C1'!AE13*100,"--")</f>
        <v>1.9909926392953599</v>
      </c>
    </row>
    <row r="14" spans="1:37" s="2" customFormat="1" ht="13">
      <c r="A14" s="5"/>
      <c r="B14" s="8" t="s">
        <v>8</v>
      </c>
      <c r="C14" s="9">
        <f>IF('C1'!C14&gt;0,'C4'!C34/'C1'!C14*100,"--")</f>
        <v>0</v>
      </c>
      <c r="D14" s="9">
        <f>IF('C1'!D14&gt;0,'C4'!D34/'C1'!D14*100,"--")</f>
        <v>0</v>
      </c>
      <c r="E14" s="9">
        <f>IF('C1'!E14&gt;0,'C4'!E34/'C1'!E14*100,"--")</f>
        <v>0</v>
      </c>
      <c r="F14" s="9">
        <f>IF('C1'!F14&gt;0,'C4'!F34/'C1'!F14*100,"--")</f>
        <v>0</v>
      </c>
      <c r="G14" s="9">
        <f>IF('C1'!G14&gt;0,'C4'!G34/'C1'!G14*100,"--")</f>
        <v>0</v>
      </c>
      <c r="H14" s="9">
        <f>IF('C1'!H14&gt;0,'C4'!H34/'C1'!H14*100,"--")</f>
        <v>0</v>
      </c>
      <c r="I14" s="9">
        <f>IF('C1'!I14&gt;0,'C4'!I34/'C1'!I14*100,"--")</f>
        <v>0</v>
      </c>
      <c r="J14" s="9">
        <f>IF('C1'!J14&gt;0,'C4'!J34/'C1'!J14*100,"--")</f>
        <v>0.13943679784909935</v>
      </c>
      <c r="K14" s="9">
        <f>IF('C1'!K14&gt;0,'C4'!K34/'C1'!K14*100,"--")</f>
        <v>0.15084760000717323</v>
      </c>
      <c r="L14" s="9">
        <f>IF('C1'!L14&gt;0,'C4'!L34/'C1'!L14*100,"--")</f>
        <v>0.15635444009310795</v>
      </c>
      <c r="M14" s="9">
        <f>IF('C1'!M14&gt;0,'C4'!M34/'C1'!M14*100,"--")</f>
        <v>0.18451767440820208</v>
      </c>
      <c r="N14" s="9">
        <f>IF('C1'!N14&gt;0,'C4'!N34/'C1'!N14*100,"--")</f>
        <v>0.17301107337168189</v>
      </c>
      <c r="O14" s="9">
        <f>IF('C1'!O14&gt;0,'C4'!O34/'C1'!O14*100,"--")</f>
        <v>0.16226264525145798</v>
      </c>
      <c r="P14" s="9">
        <f>IF('C1'!P14&gt;0,'C4'!P34/'C1'!P14*100,"--")</f>
        <v>0.15202262242884873</v>
      </c>
      <c r="Q14" s="9">
        <f>IF('C1'!Q14&gt;0,'C4'!Q34/'C1'!Q14*100,"--")</f>
        <v>0.12986087264705087</v>
      </c>
      <c r="R14" s="9">
        <f>IF('C1'!R14&gt;0,'C4'!R34/'C1'!R14*100,"--")</f>
        <v>0.12223307755322081</v>
      </c>
      <c r="S14" s="9">
        <f>IF('C1'!S14&gt;0,'C4'!S34/'C1'!S14*100,"--")</f>
        <v>0.14817498491322778</v>
      </c>
      <c r="T14" s="9">
        <f>IF('C1'!T14&gt;0,'C4'!T34/'C1'!T14*100,"--")</f>
        <v>0.14860387713198819</v>
      </c>
      <c r="U14" s="9">
        <f>IF('C1'!U14&gt;0,'C4'!U34/'C1'!U14*100,"--")</f>
        <v>0.13084586648948923</v>
      </c>
      <c r="V14" s="9">
        <f>IF('C1'!V14&gt;0,'C4'!V34/'C1'!V14*100,"--")</f>
        <v>0.12483483177141248</v>
      </c>
      <c r="W14" s="9">
        <f>IF('C1'!W14&gt;0,'C4'!W34/'C1'!W14*100,"--")</f>
        <v>0.11514689840090563</v>
      </c>
      <c r="X14" s="9">
        <f>IF('C1'!X14&gt;0,'C4'!X34/'C1'!X14*100,"--")</f>
        <v>0.11727931573932136</v>
      </c>
      <c r="Y14" s="9">
        <f>IF('C1'!Y14&gt;0,'C4'!Y34/'C1'!Y14*100,"--")</f>
        <v>0.1139138453990117</v>
      </c>
      <c r="Z14" s="9">
        <f>IF('C1'!Z14&gt;0,'C4'!Z34/'C1'!Z14*100,"--")</f>
        <v>0.12253719768126113</v>
      </c>
      <c r="AA14" s="9">
        <f>IF('C1'!AA14&gt;0,'C4'!AA34/'C1'!AA14*100,"--")</f>
        <v>0.14138555079143858</v>
      </c>
      <c r="AB14" s="9">
        <f>IF('C1'!AB14&gt;0,'C4'!AB34/'C1'!AB14*100,"--")</f>
        <v>0.23942396363327562</v>
      </c>
      <c r="AC14" s="9">
        <f>IF('C1'!AC14&gt;0,'C4'!AC34/'C1'!AC14*100,"--")</f>
        <v>0.31389452077651731</v>
      </c>
      <c r="AD14" s="9">
        <f>IF('C1'!AD14&gt;0,'C4'!AD34/'C1'!AD14*100,"--")</f>
        <v>0.40432116212768354</v>
      </c>
      <c r="AE14" s="9">
        <f>IF('C1'!AE14&gt;0,'C4'!AE34/'C1'!AE14*100,"--")</f>
        <v>0.15475007248379941</v>
      </c>
      <c r="AF14"/>
      <c r="AG14"/>
      <c r="AH14"/>
      <c r="AI14"/>
      <c r="AJ14"/>
      <c r="AK14"/>
    </row>
    <row r="15" spans="1:37" s="2" customFormat="1" ht="13">
      <c r="A15" s="5"/>
      <c r="B15" s="8" t="s">
        <v>233</v>
      </c>
      <c r="C15" s="9">
        <f>IF('C1'!C15&gt;0,'C4'!C35/'C1'!C15*100,"--")</f>
        <v>0</v>
      </c>
      <c r="D15" s="9">
        <f>IF('C1'!D15&gt;0,'C4'!D35/'C1'!D15*100,"--")</f>
        <v>0</v>
      </c>
      <c r="E15" s="9">
        <f>IF('C1'!E15&gt;0,'C4'!E35/'C1'!E15*100,"--")</f>
        <v>0</v>
      </c>
      <c r="F15" s="9">
        <f>IF('C1'!F15&gt;0,'C4'!F35/'C1'!F15*100,"--")</f>
        <v>0</v>
      </c>
      <c r="G15" s="9">
        <f>IF('C1'!G15&gt;0,'C4'!G35/'C1'!G15*100,"--")</f>
        <v>0</v>
      </c>
      <c r="H15" s="9">
        <f>IF('C1'!H15&gt;0,'C4'!H35/'C1'!H15*100,"--")</f>
        <v>0</v>
      </c>
      <c r="I15" s="9">
        <f>IF('C1'!I15&gt;0,'C4'!I35/'C1'!I15*100,"--")</f>
        <v>0</v>
      </c>
      <c r="J15" s="9">
        <f>IF('C1'!J15&gt;0,'C4'!J35/'C1'!J15*100,"--")</f>
        <v>6.8039942958551591E-2</v>
      </c>
      <c r="K15" s="9">
        <f>IF('C1'!K15&gt;0,'C4'!K35/'C1'!K15*100,"--")</f>
        <v>6.9044203425634762E-2</v>
      </c>
      <c r="L15" s="9">
        <f>IF('C1'!L15&gt;0,'C4'!L35/'C1'!L15*100,"--")</f>
        <v>8.3893388464848631E-2</v>
      </c>
      <c r="M15" s="9">
        <f>IF('C1'!M15&gt;0,'C4'!M35/'C1'!M15*100,"--")</f>
        <v>9.2582739896215432E-2</v>
      </c>
      <c r="N15" s="9">
        <f>IF('C1'!N15&gt;0,'C4'!N35/'C1'!N15*100,"--")</f>
        <v>0.10309407768125647</v>
      </c>
      <c r="O15" s="9">
        <f>IF('C1'!O15&gt;0,'C4'!O35/'C1'!O15*100,"--")</f>
        <v>0.10945012495522295</v>
      </c>
      <c r="P15" s="9">
        <f>IF('C1'!P15&gt;0,'C4'!P35/'C1'!P15*100,"--")</f>
        <v>9.7631977777318343E-2</v>
      </c>
      <c r="Q15" s="9">
        <f>IF('C1'!Q15&gt;0,'C4'!Q35/'C1'!Q15*100,"--")</f>
        <v>8.7168490922366906E-2</v>
      </c>
      <c r="R15" s="9">
        <f>IF('C1'!R15&gt;0,'C4'!R35/'C1'!R15*100,"--")</f>
        <v>8.347904385035218E-2</v>
      </c>
      <c r="S15" s="9">
        <f>IF('C1'!S15&gt;0,'C4'!S35/'C1'!S15*100,"--")</f>
        <v>0.10673989708613431</v>
      </c>
      <c r="T15" s="9">
        <f>IF('C1'!T15&gt;0,'C4'!T35/'C1'!T15*100,"--")</f>
        <v>0.1151348973603521</v>
      </c>
      <c r="U15" s="9">
        <f>IF('C1'!U15&gt;0,'C4'!U35/'C1'!U15*100,"--")</f>
        <v>0.10757413006397595</v>
      </c>
      <c r="V15" s="9">
        <f>IF('C1'!V15&gt;0,'C4'!V35/'C1'!V15*100,"--")</f>
        <v>9.8830481859696964E-2</v>
      </c>
      <c r="W15" s="9">
        <f>IF('C1'!W15&gt;0,'C4'!W35/'C1'!W15*100,"--")</f>
        <v>9.7862561363235429E-2</v>
      </c>
      <c r="X15" s="9">
        <f>IF('C1'!X15&gt;0,'C4'!X35/'C1'!X15*100,"--")</f>
        <v>9.1224979405752818E-2</v>
      </c>
      <c r="Y15" s="9">
        <f>IF('C1'!Y15&gt;0,'C4'!Y35/'C1'!Y15*100,"--")</f>
        <v>8.8166349446263906E-2</v>
      </c>
      <c r="Z15" s="9">
        <f>IF('C1'!Z15&gt;0,'C4'!Z35/'C1'!Z15*100,"--")</f>
        <v>9.7973262326478058E-2</v>
      </c>
      <c r="AA15" s="9">
        <f>IF('C1'!AA15&gt;0,'C4'!AA35/'C1'!AA15*100,"--")</f>
        <v>0.12132488419941465</v>
      </c>
      <c r="AB15" s="9">
        <f>IF('C1'!AB15&gt;0,'C4'!AB35/'C1'!AB15*100,"--")</f>
        <v>0.22153796267919904</v>
      </c>
      <c r="AC15" s="9">
        <f>IF('C1'!AC15&gt;0,'C4'!AC35/'C1'!AC15*100,"--")</f>
        <v>0.295893131414662</v>
      </c>
      <c r="AD15" s="9">
        <f>IF('C1'!AD15&gt;0,'C4'!AD35/'C1'!AD15*100,"--")</f>
        <v>0.38794624135654626</v>
      </c>
      <c r="AE15" s="9">
        <f>IF('C1'!AE15&gt;0,'C4'!AE35/'C1'!AE15*100,"--")</f>
        <v>0.12566292630426076</v>
      </c>
      <c r="AF15"/>
      <c r="AG15"/>
      <c r="AH15"/>
      <c r="AI15"/>
      <c r="AJ15"/>
      <c r="AK15"/>
    </row>
    <row r="16" spans="1:37" s="2" customFormat="1" ht="13">
      <c r="A16" s="7"/>
      <c r="B16" s="8" t="s">
        <v>9</v>
      </c>
      <c r="C16" s="9">
        <f>IF('C1'!C16&gt;0,'C4'!C36/'C1'!C16*100,"--")</f>
        <v>0</v>
      </c>
      <c r="D16" s="9">
        <f>IF('C1'!D16&gt;0,'C4'!D36/'C1'!D16*100,"--")</f>
        <v>0</v>
      </c>
      <c r="E16" s="9">
        <f>IF('C1'!E16&gt;0,'C4'!E36/'C1'!E16*100,"--")</f>
        <v>0</v>
      </c>
      <c r="F16" s="9">
        <f>IF('C1'!F16&gt;0,'C4'!F36/'C1'!F16*100,"--")</f>
        <v>0</v>
      </c>
      <c r="G16" s="9">
        <f>IF('C1'!G16&gt;0,'C4'!G36/'C1'!G16*100,"--")</f>
        <v>0</v>
      </c>
      <c r="H16" s="9">
        <f>IF('C1'!H16&gt;0,'C4'!H36/'C1'!H16*100,"--")</f>
        <v>0</v>
      </c>
      <c r="I16" s="9">
        <f>IF('C1'!I16&gt;0,'C4'!I36/'C1'!I16*100,"--")</f>
        <v>0</v>
      </c>
      <c r="J16" s="9">
        <f>IF('C1'!J16&gt;0,'C4'!J36/'C1'!J16*100,"--")</f>
        <v>1.5911693351024425</v>
      </c>
      <c r="K16" s="9">
        <f>IF('C1'!K16&gt;0,'C4'!K36/'C1'!K16*100,"--")</f>
        <v>1.9445022754528911</v>
      </c>
      <c r="L16" s="9">
        <f>IF('C1'!L16&gt;0,'C4'!L36/'C1'!L16*100,"--")</f>
        <v>2.080574042647334</v>
      </c>
      <c r="M16" s="9">
        <f>IF('C1'!M16&gt;0,'C4'!M36/'C1'!M16*100,"--")</f>
        <v>2.6077422007896289</v>
      </c>
      <c r="N16" s="9">
        <f>IF('C1'!N16&gt;0,'C4'!N36/'C1'!N16*100,"--")</f>
        <v>0.75931642609548433</v>
      </c>
      <c r="O16" s="9">
        <f>IF('C1'!O16&gt;0,'C4'!O36/'C1'!O16*100,"--")</f>
        <v>0.35757256100657808</v>
      </c>
      <c r="P16" s="9">
        <f>IF('C1'!P16&gt;0,'C4'!P36/'C1'!P16*100,"--")</f>
        <v>0.19488129442549929</v>
      </c>
      <c r="Q16" s="9">
        <f>IF('C1'!Q16&gt;0,'C4'!Q36/'C1'!Q16*100,"--")</f>
        <v>7.7741802151947134E-2</v>
      </c>
      <c r="R16" s="9">
        <f>IF('C1'!R16&gt;0,'C4'!R36/'C1'!R16*100,"--")</f>
        <v>9.0347803544819819E-2</v>
      </c>
      <c r="S16" s="9">
        <f>IF('C1'!S16&gt;0,'C4'!S36/'C1'!S16*100,"--")</f>
        <v>9.9106087469368873E-2</v>
      </c>
      <c r="T16" s="9">
        <f>IF('C1'!T16&gt;0,'C4'!T36/'C1'!T16*100,"--")</f>
        <v>7.4154603094656449E-2</v>
      </c>
      <c r="U16" s="9">
        <f>IF('C1'!U16&gt;0,'C4'!U36/'C1'!U16*100,"--")</f>
        <v>0.10040425387588263</v>
      </c>
      <c r="V16" s="9">
        <f>IF('C1'!V16&gt;0,'C4'!V36/'C1'!V16*100,"--")</f>
        <v>4.604315780074545E-2</v>
      </c>
      <c r="W16" s="9">
        <f>IF('C1'!W16&gt;0,'C4'!W36/'C1'!W16*100,"--")</f>
        <v>6.884691230677481E-2</v>
      </c>
      <c r="X16" s="9">
        <f>IF('C1'!X16&gt;0,'C4'!X36/'C1'!X16*100,"--")</f>
        <v>7.8525300660188438E-2</v>
      </c>
      <c r="Y16" s="9">
        <f>IF('C1'!Y16&gt;0,'C4'!Y36/'C1'!Y16*100,"--")</f>
        <v>8.6472656193326503E-2</v>
      </c>
      <c r="Z16" s="9">
        <f>IF('C1'!Z16&gt;0,'C4'!Z36/'C1'!Z16*100,"--")</f>
        <v>0.18565883172019784</v>
      </c>
      <c r="AA16" s="9">
        <f>IF('C1'!AA16&gt;0,'C4'!AA36/'C1'!AA16*100,"--")</f>
        <v>0.16378147366036447</v>
      </c>
      <c r="AB16" s="9">
        <f>IF('C1'!AB16&gt;0,'C4'!AB36/'C1'!AB16*100,"--")</f>
        <v>0.53506949124546488</v>
      </c>
      <c r="AC16" s="9">
        <f>IF('C1'!AC16&gt;0,'C4'!AC36/'C1'!AC16*100,"--")</f>
        <v>0.26684326481876836</v>
      </c>
      <c r="AD16" s="9">
        <f>IF('C1'!AD16&gt;0,'C4'!AD36/'C1'!AD16*100,"--")</f>
        <v>0.10478787917119674</v>
      </c>
      <c r="AE16" s="9">
        <f>IF('C1'!AE16&gt;0,'C4'!AE36/'C1'!AE16*100,"--")</f>
        <v>0.29394058535899026</v>
      </c>
    </row>
    <row r="17" spans="1:31" s="2" customFormat="1" ht="13">
      <c r="A17" s="7"/>
      <c r="B17" s="8" t="s">
        <v>197</v>
      </c>
      <c r="C17" s="9">
        <f>IF('C1'!C17&gt;0,'C4'!C37/'C1'!C17*100,"--")</f>
        <v>0</v>
      </c>
      <c r="D17" s="9">
        <f>IF('C1'!D17&gt;0,'C4'!D37/'C1'!D17*100,"--")</f>
        <v>0</v>
      </c>
      <c r="E17" s="9">
        <f>IF('C1'!E17&gt;0,'C4'!E37/'C1'!E17*100,"--")</f>
        <v>0</v>
      </c>
      <c r="F17" s="9">
        <f>IF('C1'!F17&gt;0,'C4'!F37/'C1'!F17*100,"--")</f>
        <v>0</v>
      </c>
      <c r="G17" s="9">
        <f>IF('C1'!G17&gt;0,'C4'!G37/'C1'!G17*100,"--")</f>
        <v>0</v>
      </c>
      <c r="H17" s="9">
        <f>IF('C1'!H17&gt;0,'C4'!H37/'C1'!H17*100,"--")</f>
        <v>0</v>
      </c>
      <c r="I17" s="9">
        <f>IF('C1'!I17&gt;0,'C4'!I37/'C1'!I17*100,"--")</f>
        <v>0</v>
      </c>
      <c r="J17" s="9">
        <f>IF('C1'!J17&gt;0,'C4'!J37/'C1'!J17*100,"--")</f>
        <v>1.8218735889400147E-2</v>
      </c>
      <c r="K17" s="9">
        <f>IF('C1'!K17&gt;0,'C4'!K37/'C1'!K17*100,"--")</f>
        <v>6.5779537037038115E-3</v>
      </c>
      <c r="L17" s="9">
        <f>IF('C1'!L17&gt;0,'C4'!L37/'C1'!L17*100,"--")</f>
        <v>8.6518034177158858E-3</v>
      </c>
      <c r="M17" s="9">
        <f>IF('C1'!M17&gt;0,'C4'!M37/'C1'!M17*100,"--")</f>
        <v>7.811006595049211E-3</v>
      </c>
      <c r="N17" s="9">
        <f>IF('C1'!N17&gt;0,'C4'!N37/'C1'!N17*100,"--")</f>
        <v>1.6058435491633868E-2</v>
      </c>
      <c r="O17" s="9">
        <f>IF('C1'!O17&gt;0,'C4'!O37/'C1'!O17*100,"--")</f>
        <v>1.6572547519110432E-2</v>
      </c>
      <c r="P17" s="9">
        <f>IF('C1'!P17&gt;0,'C4'!P37/'C1'!P17*100,"--")</f>
        <v>8.2357903520659415E-2</v>
      </c>
      <c r="Q17" s="9">
        <f>IF('C1'!Q17&gt;0,'C4'!Q37/'C1'!Q17*100,"--")</f>
        <v>0.20088669844532053</v>
      </c>
      <c r="R17" s="9">
        <f>IF('C1'!R17&gt;0,'C4'!R37/'C1'!R17*100,"--")</f>
        <v>2.9506022125815143E-2</v>
      </c>
      <c r="S17" s="9">
        <f>IF('C1'!S17&gt;0,'C4'!S37/'C1'!S17*100,"--")</f>
        <v>2.7503248543234129E-2</v>
      </c>
      <c r="T17" s="9">
        <f>IF('C1'!T17&gt;0,'C4'!T37/'C1'!T17*100,"--")</f>
        <v>8.4783067260782718E-2</v>
      </c>
      <c r="U17" s="9">
        <f>IF('C1'!U17&gt;0,'C4'!U37/'C1'!U17*100,"--")</f>
        <v>8.0190420514350394E-2</v>
      </c>
      <c r="V17" s="9">
        <f>IF('C1'!V17&gt;0,'C4'!V37/'C1'!V17*100,"--")</f>
        <v>7.4593873479386688E-2</v>
      </c>
      <c r="W17" s="9">
        <f>IF('C1'!W17&gt;0,'C4'!W37/'C1'!W17*100,"--")</f>
        <v>6.9573697373077448E-2</v>
      </c>
      <c r="X17" s="9">
        <f>IF('C1'!X17&gt;0,'C4'!X37/'C1'!X17*100,"--")</f>
        <v>0.10263267306562733</v>
      </c>
      <c r="Y17" s="9">
        <f>IF('C1'!Y17&gt;0,'C4'!Y37/'C1'!Y17*100,"--")</f>
        <v>5.6832394167221419E-2</v>
      </c>
      <c r="Z17" s="9">
        <f>IF('C1'!Z17&gt;0,'C4'!Z37/'C1'!Z17*100,"--")</f>
        <v>7.5051416284677971E-2</v>
      </c>
      <c r="AA17" s="9">
        <f>IF('C1'!AA17&gt;0,'C4'!AA37/'C1'!AA17*100,"--")</f>
        <v>5.0251280346300942E-2</v>
      </c>
      <c r="AB17" s="9">
        <f>IF('C1'!AB17&gt;0,'C4'!AB37/'C1'!AB17*100,"--")</f>
        <v>0.11459730565240235</v>
      </c>
      <c r="AC17" s="9">
        <f>IF('C1'!AC17&gt;0,'C4'!AC37/'C1'!AC17*100,"--")</f>
        <v>8.9465353746931806E-2</v>
      </c>
      <c r="AD17" s="9">
        <f>IF('C1'!AD17&gt;0,'C4'!AD37/'C1'!AD17*100,"--")</f>
        <v>0.12573895896360049</v>
      </c>
      <c r="AE17" s="9">
        <f>IF('C1'!AE17&gt;0,'C4'!AE37/'C1'!AE17*100,"--")</f>
        <v>6.3721918716107939E-2</v>
      </c>
    </row>
    <row r="18" spans="1:31" s="2" customFormat="1" ht="13">
      <c r="A18" s="7"/>
      <c r="B18" s="8" t="s">
        <v>198</v>
      </c>
      <c r="C18" s="9">
        <f>IF('C1'!C18&gt;0,'C4'!C38/'C1'!C18*100,"--")</f>
        <v>0</v>
      </c>
      <c r="D18" s="9">
        <f>IF('C1'!D18&gt;0,'C4'!D38/'C1'!D18*100,"--")</f>
        <v>0</v>
      </c>
      <c r="E18" s="9">
        <f>IF('C1'!E18&gt;0,'C4'!E38/'C1'!E18*100,"--")</f>
        <v>0</v>
      </c>
      <c r="F18" s="9">
        <f>IF('C1'!F18&gt;0,'C4'!F38/'C1'!F18*100,"--")</f>
        <v>0</v>
      </c>
      <c r="G18" s="9">
        <f>IF('C1'!G18&gt;0,'C4'!G38/'C1'!G18*100,"--")</f>
        <v>0</v>
      </c>
      <c r="H18" s="9">
        <f>IF('C1'!H18&gt;0,'C4'!H38/'C1'!H18*100,"--")</f>
        <v>0</v>
      </c>
      <c r="I18" s="9">
        <f>IF('C1'!I18&gt;0,'C4'!I38/'C1'!I18*100,"--")</f>
        <v>0</v>
      </c>
      <c r="J18" s="9">
        <f>IF('C1'!J18&gt;0,'C4'!J38/'C1'!J18*100,"--")</f>
        <v>0.18467278020089223</v>
      </c>
      <c r="K18" s="9">
        <f>IF('C1'!K18&gt;0,'C4'!K38/'C1'!K18*100,"--")</f>
        <v>0.22930861308684908</v>
      </c>
      <c r="L18" s="9">
        <f>IF('C1'!L18&gt;0,'C4'!L38/'C1'!L18*100,"--")</f>
        <v>0.20093070183861625</v>
      </c>
      <c r="M18" s="9">
        <f>IF('C1'!M18&gt;0,'C4'!M38/'C1'!M18*100,"--")</f>
        <v>8.0793007399540859E-2</v>
      </c>
      <c r="N18" s="9">
        <f>IF('C1'!N18&gt;0,'C4'!N38/'C1'!N18*100,"--")</f>
        <v>0.21975054042164521</v>
      </c>
      <c r="O18" s="9">
        <f>IF('C1'!O18&gt;0,'C4'!O38/'C1'!O18*100,"--")</f>
        <v>0.39800404136640127</v>
      </c>
      <c r="P18" s="9">
        <f>IF('C1'!P18&gt;0,'C4'!P38/'C1'!P18*100,"--")</f>
        <v>0.24917009168510912</v>
      </c>
      <c r="Q18" s="9">
        <f>IF('C1'!Q18&gt;0,'C4'!Q38/'C1'!Q18*100,"--")</f>
        <v>1.3954395727994761E-2</v>
      </c>
      <c r="R18" s="9">
        <f>IF('C1'!R18&gt;0,'C4'!R38/'C1'!R18*100,"--")</f>
        <v>0.10044475279717925</v>
      </c>
      <c r="S18" s="9">
        <f>IF('C1'!S18&gt;0,'C4'!S38/'C1'!S18*100,"--")</f>
        <v>0.10917709296914596</v>
      </c>
      <c r="T18" s="9">
        <f>IF('C1'!T18&gt;0,'C4'!T38/'C1'!T18*100,"--")</f>
        <v>4.3463295734009311E-2</v>
      </c>
      <c r="U18" s="9">
        <f>IF('C1'!U18&gt;0,'C4'!U38/'C1'!U18*100,"--")</f>
        <v>0.31613478097793407</v>
      </c>
      <c r="V18" s="9">
        <f>IF('C1'!V18&gt;0,'C4'!V38/'C1'!V18*100,"--")</f>
        <v>0.10721604434261231</v>
      </c>
      <c r="W18" s="9">
        <f>IF('C1'!W18&gt;0,'C4'!W38/'C1'!W18*100,"--")</f>
        <v>0.16985758213556704</v>
      </c>
      <c r="X18" s="9">
        <f>IF('C1'!X18&gt;0,'C4'!X38/'C1'!X18*100,"--")</f>
        <v>9.2760120806627988E-2</v>
      </c>
      <c r="Y18" s="9">
        <f>IF('C1'!Y18&gt;0,'C4'!Y38/'C1'!Y18*100,"--")</f>
        <v>5.3312545822315704E-2</v>
      </c>
      <c r="Z18" s="9">
        <f>IF('C1'!Z18&gt;0,'C4'!Z38/'C1'!Z18*100,"--")</f>
        <v>0.19728998324186472</v>
      </c>
      <c r="AA18" s="9">
        <f>IF('C1'!AA18&gt;0,'C4'!AA38/'C1'!AA18*100,"--")</f>
        <v>0.15186521546741011</v>
      </c>
      <c r="AB18" s="9">
        <f>IF('C1'!AB18&gt;0,'C4'!AB38/'C1'!AB18*100,"--")</f>
        <v>1.6785893793074114</v>
      </c>
      <c r="AC18" s="9">
        <f>IF('C1'!AC18&gt;0,'C4'!AC38/'C1'!AC18*100,"--")</f>
        <v>0.15876584118905296</v>
      </c>
      <c r="AD18" s="9">
        <f>IF('C1'!AD18&gt;0,'C4'!AD38/'C1'!AD18*100,"--")</f>
        <v>8.2711340482266013E-2</v>
      </c>
      <c r="AE18" s="9">
        <f>IF('C1'!AE18&gt;0,'C4'!AE38/'C1'!AE18*100,"--")</f>
        <v>0.27513970826664147</v>
      </c>
    </row>
    <row r="19" spans="1:31" s="2" customFormat="1" ht="13">
      <c r="A19" s="7"/>
      <c r="B19" s="8" t="s">
        <v>199</v>
      </c>
      <c r="C19" s="9">
        <f>IF('C1'!C19&gt;0,'C4'!C39/'C1'!C19*100,"--")</f>
        <v>0</v>
      </c>
      <c r="D19" s="9">
        <f>IF('C1'!D19&gt;0,'C4'!D39/'C1'!D19*100,"--")</f>
        <v>0</v>
      </c>
      <c r="E19" s="9">
        <f>IF('C1'!E19&gt;0,'C4'!E39/'C1'!E19*100,"--")</f>
        <v>0</v>
      </c>
      <c r="F19" s="9">
        <f>IF('C1'!F19&gt;0,'C4'!F39/'C1'!F19*100,"--")</f>
        <v>0</v>
      </c>
      <c r="G19" s="9">
        <f>IF('C1'!G19&gt;0,'C4'!G39/'C1'!G19*100,"--")</f>
        <v>0</v>
      </c>
      <c r="H19" s="9">
        <f>IF('C1'!H19&gt;0,'C4'!H39/'C1'!H19*100,"--")</f>
        <v>0</v>
      </c>
      <c r="I19" s="9">
        <f>IF('C1'!I19&gt;0,'C4'!I39/'C1'!I19*100,"--")</f>
        <v>0</v>
      </c>
      <c r="J19" s="9">
        <f>IF('C1'!J19&gt;0,'C4'!J39/'C1'!J19*100,"--")</f>
        <v>0.15096789423984891</v>
      </c>
      <c r="K19" s="9">
        <f>IF('C1'!K19&gt;0,'C4'!K39/'C1'!K19*100,"--")</f>
        <v>1.1290948275862067</v>
      </c>
      <c r="L19" s="9">
        <f>IF('C1'!L19&gt;0,'C4'!L39/'C1'!L19*100,"--")</f>
        <v>0.73609107375902905</v>
      </c>
      <c r="M19" s="9">
        <f>IF('C1'!M19&gt;0,'C4'!M39/'C1'!M19*100,"--")</f>
        <v>0.20356234096692111</v>
      </c>
      <c r="N19" s="9">
        <f>IF('C1'!N19&gt;0,'C4'!N39/'C1'!N19*100,"--")</f>
        <v>1.08437092552228</v>
      </c>
      <c r="O19" s="9">
        <f>IF('C1'!O19&gt;0,'C4'!O39/'C1'!O19*100,"--")</f>
        <v>0.78271172997053595</v>
      </c>
      <c r="P19" s="9">
        <f>IF('C1'!P19&gt;0,'C4'!P39/'C1'!P19*100,"--")</f>
        <v>0.22055549044884565</v>
      </c>
      <c r="Q19" s="9">
        <f>IF('C1'!Q19&gt;0,'C4'!Q39/'C1'!Q19*100,"--")</f>
        <v>6.002847473970755E-2</v>
      </c>
      <c r="R19" s="9">
        <f>IF('C1'!R19&gt;0,'C4'!R39/'C1'!R19*100,"--")</f>
        <v>0.10250229853639144</v>
      </c>
      <c r="S19" s="9">
        <f>IF('C1'!S19&gt;0,'C4'!S39/'C1'!S19*100,"--")</f>
        <v>0.13732313073170777</v>
      </c>
      <c r="T19" s="9">
        <f>IF('C1'!T19&gt;0,'C4'!T39/'C1'!T19*100,"--")</f>
        <v>0.28297075121867399</v>
      </c>
      <c r="U19" s="9">
        <f>IF('C1'!U19&gt;0,'C4'!U39/'C1'!U19*100,"--")</f>
        <v>0.56237696173943208</v>
      </c>
      <c r="V19" s="9">
        <f>IF('C1'!V19&gt;0,'C4'!V39/'C1'!V19*100,"--")</f>
        <v>0.33717444858402068</v>
      </c>
      <c r="W19" s="9">
        <f>IF('C1'!W19&gt;0,'C4'!W39/'C1'!W19*100,"--")</f>
        <v>0.32925050320930543</v>
      </c>
      <c r="X19" s="9">
        <f>IF('C1'!X19&gt;0,'C4'!X39/'C1'!X19*100,"--")</f>
        <v>0.59008885205586892</v>
      </c>
      <c r="Y19" s="9">
        <f>IF('C1'!Y19&gt;0,'C4'!Y39/'C1'!Y19*100,"--")</f>
        <v>0.86939609757577219</v>
      </c>
      <c r="Z19" s="9">
        <f>IF('C1'!Z19&gt;0,'C4'!Z39/'C1'!Z19*100,"--")</f>
        <v>0.18872414808299232</v>
      </c>
      <c r="AA19" s="9">
        <f>IF('C1'!AA19&gt;0,'C4'!AA39/'C1'!AA19*100,"--")</f>
        <v>0.12802453701206434</v>
      </c>
      <c r="AB19" s="9">
        <f>IF('C1'!AB19&gt;0,'C4'!AB39/'C1'!AB19*100,"--")</f>
        <v>0.16271627952857493</v>
      </c>
      <c r="AC19" s="9">
        <f>IF('C1'!AC19&gt;0,'C4'!AC39/'C1'!AC19*100,"--")</f>
        <v>0.1143307894292227</v>
      </c>
      <c r="AD19" s="9">
        <f>IF('C1'!AD19&gt;0,'C4'!AD39/'C1'!AD19*100,"--")</f>
        <v>0.4598246508411612</v>
      </c>
      <c r="AE19" s="9">
        <f>IF('C1'!AE19&gt;0,'C4'!AE39/'C1'!AE19*100,"--")</f>
        <v>0.24199084526797493</v>
      </c>
    </row>
    <row r="20" spans="1:31" s="2" customFormat="1" ht="13">
      <c r="A20" s="7"/>
      <c r="B20" s="8" t="s">
        <v>200</v>
      </c>
      <c r="C20" s="9">
        <f>IF('C1'!C20&gt;0,'C4'!C40/'C1'!C20*100,"--")</f>
        <v>0</v>
      </c>
      <c r="D20" s="9">
        <f>IF('C1'!D20&gt;0,'C4'!D40/'C1'!D20*100,"--")</f>
        <v>0</v>
      </c>
      <c r="E20" s="9">
        <f>IF('C1'!E20&gt;0,'C4'!E40/'C1'!E20*100,"--")</f>
        <v>0</v>
      </c>
      <c r="F20" s="9">
        <f>IF('C1'!F20&gt;0,'C4'!F40/'C1'!F20*100,"--")</f>
        <v>0</v>
      </c>
      <c r="G20" s="9">
        <f>IF('C1'!G20&gt;0,'C4'!G40/'C1'!G20*100,"--")</f>
        <v>0</v>
      </c>
      <c r="H20" s="9">
        <f>IF('C1'!H20&gt;0,'C4'!H40/'C1'!H20*100,"--")</f>
        <v>0</v>
      </c>
      <c r="I20" s="9">
        <f>IF('C1'!I20&gt;0,'C4'!I40/'C1'!I20*100,"--")</f>
        <v>0</v>
      </c>
      <c r="J20" s="9">
        <f>IF('C1'!J20&gt;0,'C4'!J40/'C1'!J20*100,"--")</f>
        <v>2.7691002957199098</v>
      </c>
      <c r="K20" s="9">
        <f>IF('C1'!K20&gt;0,'C4'!K40/'C1'!K20*100,"--")</f>
        <v>2.9666592980518338</v>
      </c>
      <c r="L20" s="9">
        <f>IF('C1'!L20&gt;0,'C4'!L40/'C1'!L20*100,"--")</f>
        <v>2.9544587394600987</v>
      </c>
      <c r="M20" s="9">
        <f>IF('C1'!M20&gt;0,'C4'!M40/'C1'!M20*100,"--")</f>
        <v>3.4063093704768788</v>
      </c>
      <c r="N20" s="9">
        <f>IF('C1'!N20&gt;0,'C4'!N40/'C1'!N20*100,"--")</f>
        <v>0.9381745613751713</v>
      </c>
      <c r="O20" s="9">
        <f>IF('C1'!O20&gt;0,'C4'!O40/'C1'!O20*100,"--")</f>
        <v>0.11981850294580888</v>
      </c>
      <c r="P20" s="9">
        <f>IF('C1'!P20&gt;0,'C4'!P40/'C1'!P20*100,"--")</f>
        <v>4.2337721318676455E-2</v>
      </c>
      <c r="Q20" s="9">
        <f>IF('C1'!Q20&gt;0,'C4'!Q40/'C1'!Q20*100,"--")</f>
        <v>3.1487996232613585E-2</v>
      </c>
      <c r="R20" s="9">
        <f>IF('C1'!R20&gt;0,'C4'!R40/'C1'!R20*100,"--")</f>
        <v>5.4569242614523172E-2</v>
      </c>
      <c r="S20" s="9">
        <f>IF('C1'!S20&gt;0,'C4'!S40/'C1'!S20*100,"--")</f>
        <v>3.0537559148594472E-2</v>
      </c>
      <c r="T20" s="9">
        <f>IF('C1'!T20&gt;0,'C4'!T40/'C1'!T20*100,"--")</f>
        <v>5.1413553390581644E-2</v>
      </c>
      <c r="U20" s="9">
        <f>IF('C1'!U20&gt;0,'C4'!U40/'C1'!U20*100,"--")</f>
        <v>4.704327842716078E-2</v>
      </c>
      <c r="V20" s="9">
        <f>IF('C1'!V20&gt;0,'C4'!V40/'C1'!V20*100,"--")</f>
        <v>3.1889340036025816E-2</v>
      </c>
      <c r="W20" s="9">
        <f>IF('C1'!W20&gt;0,'C4'!W40/'C1'!W20*100,"--")</f>
        <v>5.0519230361728583E-2</v>
      </c>
      <c r="X20" s="9">
        <f>IF('C1'!X20&gt;0,'C4'!X40/'C1'!X20*100,"--")</f>
        <v>6.6138700899740208E-2</v>
      </c>
      <c r="Y20" s="9">
        <f>IF('C1'!Y20&gt;0,'C4'!Y40/'C1'!Y20*100,"--")</f>
        <v>0.13373102187131106</v>
      </c>
      <c r="Z20" s="9">
        <f>IF('C1'!Z20&gt;0,'C4'!Z40/'C1'!Z20*100,"--")</f>
        <v>0.34766006311266406</v>
      </c>
      <c r="AA20" s="9">
        <f>IF('C1'!AA20&gt;0,'C4'!AA40/'C1'!AA20*100,"--")</f>
        <v>0.32304041314883664</v>
      </c>
      <c r="AB20" s="9">
        <f>IF('C1'!AB20&gt;0,'C4'!AB40/'C1'!AB20*100,"--")</f>
        <v>0.53114526702275777</v>
      </c>
      <c r="AC20" s="9">
        <f>IF('C1'!AC20&gt;0,'C4'!AC40/'C1'!AC20*100,"--")</f>
        <v>0.19556884026836538</v>
      </c>
      <c r="AD20" s="9">
        <f>IF('C1'!AD20&gt;0,'C4'!AD40/'C1'!AD20*100,"--")</f>
        <v>0.10520568369176103</v>
      </c>
      <c r="AE20" s="9">
        <f>IF('C1'!AE20&gt;0,'C4'!AE40/'C1'!AE20*100,"--")</f>
        <v>0.34938905222873029</v>
      </c>
    </row>
    <row r="21" spans="1:31" s="2" customFormat="1" ht="13">
      <c r="A21" s="7"/>
      <c r="B21" s="8" t="s">
        <v>201</v>
      </c>
      <c r="C21" s="9">
        <f>IF('C1'!C21&gt;0,'C4'!C41/'C1'!C21*100,"--")</f>
        <v>0</v>
      </c>
      <c r="D21" s="9" t="str">
        <f>IF('C1'!D21&gt;0,'C4'!D41/'C1'!D21*100,"--")</f>
        <v>--</v>
      </c>
      <c r="E21" s="9">
        <f>IF('C1'!E21&gt;0,'C4'!E41/'C1'!E21*100,"--")</f>
        <v>0</v>
      </c>
      <c r="F21" s="9">
        <f>IF('C1'!F21&gt;0,'C4'!F41/'C1'!F21*100,"--")</f>
        <v>0</v>
      </c>
      <c r="G21" s="9">
        <f>IF('C1'!G21&gt;0,'C4'!G41/'C1'!G21*100,"--")</f>
        <v>0</v>
      </c>
      <c r="H21" s="9">
        <f>IF('C1'!H21&gt;0,'C4'!H41/'C1'!H21*100,"--")</f>
        <v>0</v>
      </c>
      <c r="I21" s="9">
        <f>IF('C1'!I21&gt;0,'C4'!I41/'C1'!I21*100,"--")</f>
        <v>0</v>
      </c>
      <c r="J21" s="9">
        <f>IF('C1'!J21&gt;0,'C4'!J41/'C1'!J21*100,"--")</f>
        <v>4.5531300551788769</v>
      </c>
      <c r="K21" s="9">
        <f>IF('C1'!K21&gt;0,'C4'!K41/'C1'!K21*100,"--")</f>
        <v>3.7916205066745592</v>
      </c>
      <c r="L21" s="9">
        <f>IF('C1'!L21&gt;0,'C4'!L41/'C1'!L21*100,"--")</f>
        <v>4.5088931367660479</v>
      </c>
      <c r="M21" s="9">
        <f>IF('C1'!M21&gt;0,'C4'!M41/'C1'!M21*100,"--")</f>
        <v>4.9613000895142196</v>
      </c>
      <c r="N21" s="9">
        <f>IF('C1'!N21&gt;0,'C4'!N41/'C1'!N21*100,"--")</f>
        <v>1.3527822848211284</v>
      </c>
      <c r="O21" s="9">
        <f>IF('C1'!O21&gt;0,'C4'!O41/'C1'!O21*100,"--")</f>
        <v>1.2872418093819014</v>
      </c>
      <c r="P21" s="9">
        <f>IF('C1'!P21&gt;0,'C4'!P41/'C1'!P21*100,"--")</f>
        <v>0.55486947087005878</v>
      </c>
      <c r="Q21" s="9">
        <f>IF('C1'!Q21&gt;0,'C4'!Q41/'C1'!Q21*100,"--")</f>
        <v>4.640876596995068E-2</v>
      </c>
      <c r="R21" s="9">
        <f>IF('C1'!R21&gt;0,'C4'!R41/'C1'!R21*100,"--")</f>
        <v>0.18630494125878308</v>
      </c>
      <c r="S21" s="9">
        <f>IF('C1'!S21&gt;0,'C4'!S41/'C1'!S21*100,"--")</f>
        <v>0.23685797708884454</v>
      </c>
      <c r="T21" s="9">
        <f>IF('C1'!T21&gt;0,'C4'!T41/'C1'!T21*100,"--")</f>
        <v>9.8550690435875082E-2</v>
      </c>
      <c r="U21" s="9">
        <f>IF('C1'!U21&gt;0,'C4'!U41/'C1'!U21*100,"--")</f>
        <v>0.17113099383976496</v>
      </c>
      <c r="V21" s="9">
        <f>IF('C1'!V21&gt;0,'C4'!V41/'C1'!V21*100,"--")</f>
        <v>4.1725648730437034E-2</v>
      </c>
      <c r="W21" s="9">
        <f>IF('C1'!W21&gt;0,'C4'!W41/'C1'!W21*100,"--")</f>
        <v>7.9459084628009394E-2</v>
      </c>
      <c r="X21" s="9">
        <f>IF('C1'!X21&gt;0,'C4'!X41/'C1'!X21*100,"--")</f>
        <v>7.7044618272545634E-2</v>
      </c>
      <c r="Y21" s="9">
        <f>IF('C1'!Y21&gt;0,'C4'!Y41/'C1'!Y21*100,"--")</f>
        <v>4.6385223469271548E-2</v>
      </c>
      <c r="Z21" s="9">
        <f>IF('C1'!Z21&gt;0,'C4'!Z41/'C1'!Z21*100,"--")</f>
        <v>4.7380592753684406E-2</v>
      </c>
      <c r="AA21" s="9">
        <f>IF('C1'!AA21&gt;0,'C4'!AA41/'C1'!AA21*100,"--")</f>
        <v>6.8096040911296687E-2</v>
      </c>
      <c r="AB21" s="9">
        <f>IF('C1'!AB21&gt;0,'C4'!AB41/'C1'!AB21*100,"--")</f>
        <v>0.69111201513807874</v>
      </c>
      <c r="AC21" s="9">
        <f>IF('C1'!AC21&gt;0,'C4'!AC41/'C1'!AC21*100,"--")</f>
        <v>0.46055842207951331</v>
      </c>
      <c r="AD21" s="9">
        <f>IF('C1'!AD21&gt;0,'C4'!AD41/'C1'!AD21*100,"--")</f>
        <v>8.8930562486217737E-2</v>
      </c>
      <c r="AE21" s="9">
        <f>IF('C1'!AE21&gt;0,'C4'!AE41/'C1'!AE21*100,"--")</f>
        <v>0.36697730322592986</v>
      </c>
    </row>
    <row r="22" spans="1:31" s="2" customFormat="1" ht="13">
      <c r="A22" s="7"/>
      <c r="B22" s="8" t="s">
        <v>207</v>
      </c>
      <c r="C22" s="9">
        <f>IF('C1'!C22&gt;0,'C4'!C42/'C1'!C22*100,"--")</f>
        <v>0</v>
      </c>
      <c r="D22" s="9">
        <f>IF('C1'!D22&gt;0,'C4'!D42/'C1'!D22*100,"--")</f>
        <v>0</v>
      </c>
      <c r="E22" s="9">
        <f>IF('C1'!E22&gt;0,'C4'!E42/'C1'!E22*100,"--")</f>
        <v>0</v>
      </c>
      <c r="F22" s="9">
        <f>IF('C1'!F22&gt;0,'C4'!F42/'C1'!F22*100,"--")</f>
        <v>0</v>
      </c>
      <c r="G22" s="9">
        <f>IF('C1'!G22&gt;0,'C4'!G42/'C1'!G22*100,"--")</f>
        <v>0</v>
      </c>
      <c r="H22" s="9">
        <f>IF('C1'!H22&gt;0,'C4'!H42/'C1'!H22*100,"--")</f>
        <v>0</v>
      </c>
      <c r="I22" s="9">
        <f>IF('C1'!I22&gt;0,'C4'!I42/'C1'!I22*100,"--")</f>
        <v>0</v>
      </c>
      <c r="J22" s="9">
        <f>IF('C1'!J22&gt;0,'C4'!J42/'C1'!J22*100,"--")</f>
        <v>0.41713751366444091</v>
      </c>
      <c r="K22" s="9">
        <f>IF('C1'!K22&gt;0,'C4'!K42/'C1'!K22*100,"--")</f>
        <v>0.47283665140446085</v>
      </c>
      <c r="L22" s="9">
        <f>IF('C1'!L22&gt;0,'C4'!L42/'C1'!L22*100,"--")</f>
        <v>1.5707891634074731</v>
      </c>
      <c r="M22" s="9">
        <f>IF('C1'!M22&gt;0,'C4'!M42/'C1'!M22*100,"--")</f>
        <v>0.59777851156929729</v>
      </c>
      <c r="N22" s="9">
        <f>IF('C1'!N22&gt;0,'C4'!N42/'C1'!N22*100,"--")</f>
        <v>0.35458556457801726</v>
      </c>
      <c r="O22" s="9">
        <f>IF('C1'!O22&gt;0,'C4'!O42/'C1'!O22*100,"--")</f>
        <v>0.27783478507095893</v>
      </c>
      <c r="P22" s="9">
        <f>IF('C1'!P22&gt;0,'C4'!P42/'C1'!P22*100,"--")</f>
        <v>0.14464242611105957</v>
      </c>
      <c r="Q22" s="9">
        <f>IF('C1'!Q22&gt;0,'C4'!Q42/'C1'!Q22*100,"--")</f>
        <v>9.0947577766947757E-2</v>
      </c>
      <c r="R22" s="9">
        <f>IF('C1'!R22&gt;0,'C4'!R42/'C1'!R22*100,"--")</f>
        <v>0.14670709290625983</v>
      </c>
      <c r="S22" s="9">
        <f>IF('C1'!S22&gt;0,'C4'!S42/'C1'!S22*100,"--")</f>
        <v>0.31971885474208789</v>
      </c>
      <c r="T22" s="9">
        <f>IF('C1'!T22&gt;0,'C4'!T42/'C1'!T22*100,"--")</f>
        <v>0.26676700491249467</v>
      </c>
      <c r="U22" s="9">
        <f>IF('C1'!U22&gt;0,'C4'!U42/'C1'!U22*100,"--")</f>
        <v>0.11129425940059685</v>
      </c>
      <c r="V22" s="9">
        <f>IF('C1'!V22&gt;0,'C4'!V42/'C1'!V22*100,"--")</f>
        <v>0.44572086778809594</v>
      </c>
      <c r="W22" s="9">
        <f>IF('C1'!W22&gt;0,'C4'!W42/'C1'!W22*100,"--")</f>
        <v>0.33469984213141907</v>
      </c>
      <c r="X22" s="9">
        <f>IF('C1'!X22&gt;0,'C4'!X42/'C1'!X22*100,"--")</f>
        <v>0.32937647999449121</v>
      </c>
      <c r="Y22" s="9">
        <f>IF('C1'!Y22&gt;0,'C4'!Y42/'C1'!Y22*100,"--")</f>
        <v>0.17838033352144136</v>
      </c>
      <c r="Z22" s="9">
        <f>IF('C1'!Z22&gt;0,'C4'!Z42/'C1'!Z22*100,"--")</f>
        <v>0.32786145697332547</v>
      </c>
      <c r="AA22" s="9">
        <f>IF('C1'!AA22&gt;0,'C4'!AA42/'C1'!AA22*100,"--")</f>
        <v>0.25842288973275546</v>
      </c>
      <c r="AB22" s="9">
        <f>IF('C1'!AB22&gt;0,'C4'!AB42/'C1'!AB22*100,"--")</f>
        <v>8.0212794762456657E-2</v>
      </c>
      <c r="AC22" s="9">
        <f>IF('C1'!AC22&gt;0,'C4'!AC42/'C1'!AC22*100,"--")</f>
        <v>0.73906002088111733</v>
      </c>
      <c r="AD22" s="9">
        <f>IF('C1'!AD22&gt;0,'C4'!AD42/'C1'!AD22*100,"--")</f>
        <v>1.757308994422579</v>
      </c>
      <c r="AE22" s="9">
        <f>IF('C1'!AE22&gt;0,'C4'!AE42/'C1'!AE22*100,"--")</f>
        <v>0.32126929947763699</v>
      </c>
    </row>
    <row r="23" spans="1:31" s="2" customFormat="1" ht="13">
      <c r="A23" s="7"/>
      <c r="B23" s="8" t="s">
        <v>10</v>
      </c>
      <c r="C23" s="9">
        <f>IF('C1'!C23&gt;0,'C4'!C43/'C1'!C23*100,"--")</f>
        <v>0</v>
      </c>
      <c r="D23" s="9">
        <f>IF('C1'!D23&gt;0,'C4'!D43/'C1'!D23*100,"--")</f>
        <v>0</v>
      </c>
      <c r="E23" s="9">
        <f>IF('C1'!E23&gt;0,'C4'!E43/'C1'!E23*100,"--")</f>
        <v>0</v>
      </c>
      <c r="F23" s="9">
        <f>IF('C1'!F23&gt;0,'C4'!F43/'C1'!F23*100,"--")</f>
        <v>0</v>
      </c>
      <c r="G23" s="9">
        <f>IF('C1'!G23&gt;0,'C4'!G43/'C1'!G23*100,"--")</f>
        <v>0</v>
      </c>
      <c r="H23" s="9">
        <f>IF('C1'!H23&gt;0,'C4'!H43/'C1'!H23*100,"--")</f>
        <v>0</v>
      </c>
      <c r="I23" s="9">
        <f>IF('C1'!I23&gt;0,'C4'!I43/'C1'!I23*100,"--")</f>
        <v>0</v>
      </c>
      <c r="J23" s="9">
        <f>IF('C1'!J23&gt;0,'C4'!J43/'C1'!J23*100,"--")</f>
        <v>1.0751209343943529</v>
      </c>
      <c r="K23" s="9">
        <f>IF('C1'!K23&gt;0,'C4'!K43/'C1'!K23*100,"--")</f>
        <v>1.1265004953478726</v>
      </c>
      <c r="L23" s="9">
        <f>IF('C1'!L23&gt;0,'C4'!L43/'C1'!L23*100,"--")</f>
        <v>1.0574968617191631</v>
      </c>
      <c r="M23" s="9">
        <f>IF('C1'!M23&gt;0,'C4'!M43/'C1'!M23*100,"--")</f>
        <v>1.0797860120750222</v>
      </c>
      <c r="N23" s="9">
        <f>IF('C1'!N23&gt;0,'C4'!N43/'C1'!N23*100,"--")</f>
        <v>1.0950997242954372</v>
      </c>
      <c r="O23" s="9">
        <f>IF('C1'!O23&gt;0,'C4'!O43/'C1'!O23*100,"--")</f>
        <v>1.0929299756388899</v>
      </c>
      <c r="P23" s="9">
        <f>IF('C1'!P23&gt;0,'C4'!P43/'C1'!P23*100,"--")</f>
        <v>1.1133222481851006</v>
      </c>
      <c r="Q23" s="9">
        <f>IF('C1'!Q23&gt;0,'C4'!Q43/'C1'!Q23*100,"--")</f>
        <v>1.0356246318679354</v>
      </c>
      <c r="R23" s="9">
        <f>IF('C1'!R23&gt;0,'C4'!R43/'C1'!R23*100,"--")</f>
        <v>1.1278332133006648</v>
      </c>
      <c r="S23" s="9">
        <f>IF('C1'!S23&gt;0,'C4'!S43/'C1'!S23*100,"--")</f>
        <v>1.0984443529077836</v>
      </c>
      <c r="T23" s="9">
        <f>IF('C1'!T23&gt;0,'C4'!T43/'C1'!T23*100,"--")</f>
        <v>1.043134168581044</v>
      </c>
      <c r="U23" s="9">
        <f>IF('C1'!U23&gt;0,'C4'!U43/'C1'!U23*100,"--")</f>
        <v>0.96513211938150001</v>
      </c>
      <c r="V23" s="9">
        <f>IF('C1'!V23&gt;0,'C4'!V43/'C1'!V23*100,"--")</f>
        <v>0.93184721637101386</v>
      </c>
      <c r="W23" s="9">
        <f>IF('C1'!W23&gt;0,'C4'!W43/'C1'!W23*100,"--")</f>
        <v>0.92104278621499336</v>
      </c>
      <c r="X23" s="9">
        <f>IF('C1'!X23&gt;0,'C4'!X43/'C1'!X23*100,"--")</f>
        <v>0.80626610045105784</v>
      </c>
      <c r="Y23" s="9">
        <f>IF('C1'!Y23&gt;0,'C4'!Y43/'C1'!Y23*100,"--")</f>
        <v>0.77108235484577115</v>
      </c>
      <c r="Z23" s="9">
        <f>IF('C1'!Z23&gt;0,'C4'!Z43/'C1'!Z23*100,"--")</f>
        <v>1.0317509022047793</v>
      </c>
      <c r="AA23" s="9">
        <f>IF('C1'!AA23&gt;0,'C4'!AA43/'C1'!AA23*100,"--")</f>
        <v>1.5732918627677304</v>
      </c>
      <c r="AB23" s="9">
        <f>IF('C1'!AB23&gt;0,'C4'!AB43/'C1'!AB23*100,"--")</f>
        <v>1.8929199900308749</v>
      </c>
      <c r="AC23" s="9">
        <f>IF('C1'!AC23&gt;0,'C4'!AC43/'C1'!AC23*100,"--")</f>
        <v>2.4145088172195797</v>
      </c>
      <c r="AD23" s="9">
        <f>IF('C1'!AD23&gt;0,'C4'!AD43/'C1'!AD23*100,"--")</f>
        <v>2.9118620496852565</v>
      </c>
      <c r="AE23" s="9">
        <f>IF('C1'!AE23&gt;0,'C4'!AE43/'C1'!AE23*100,"--")</f>
        <v>1.0773024983953043</v>
      </c>
    </row>
    <row r="24" spans="1:31" s="2" customFormat="1" ht="13">
      <c r="A24" s="7"/>
      <c r="B24" s="8" t="s">
        <v>11</v>
      </c>
      <c r="C24" s="9">
        <f>IF('C1'!C24&gt;0,'C4'!C44/'C1'!C24*100,"--")</f>
        <v>0</v>
      </c>
      <c r="D24" s="9">
        <f>IF('C1'!D24&gt;0,'C4'!D44/'C1'!D24*100,"--")</f>
        <v>0</v>
      </c>
      <c r="E24" s="9">
        <f>IF('C1'!E24&gt;0,'C4'!E44/'C1'!E24*100,"--")</f>
        <v>0</v>
      </c>
      <c r="F24" s="9">
        <f>IF('C1'!F24&gt;0,'C4'!F44/'C1'!F24*100,"--")</f>
        <v>0</v>
      </c>
      <c r="G24" s="9">
        <f>IF('C1'!G24&gt;0,'C4'!G44/'C1'!G24*100,"--")</f>
        <v>0</v>
      </c>
      <c r="H24" s="9">
        <f>IF('C1'!H24&gt;0,'C4'!H44/'C1'!H24*100,"--")</f>
        <v>0</v>
      </c>
      <c r="I24" s="9">
        <f>IF('C1'!I24&gt;0,'C4'!I44/'C1'!I24*100,"--")</f>
        <v>0</v>
      </c>
      <c r="J24" s="9">
        <f>IF('C1'!J24&gt;0,'C4'!J44/'C1'!J24*100,"--")</f>
        <v>1.6858917039937624</v>
      </c>
      <c r="K24" s="9">
        <f>IF('C1'!K24&gt;0,'C4'!K44/'C1'!K24*100,"--")</f>
        <v>1.7086938563950678</v>
      </c>
      <c r="L24" s="9">
        <f>IF('C1'!L24&gt;0,'C4'!L44/'C1'!L24*100,"--")</f>
        <v>1.6955137609726472</v>
      </c>
      <c r="M24" s="9">
        <f>IF('C1'!M24&gt;0,'C4'!M44/'C1'!M24*100,"--")</f>
        <v>1.6349146758047364</v>
      </c>
      <c r="N24" s="9">
        <f>IF('C1'!N24&gt;0,'C4'!N44/'C1'!N24*100,"--")</f>
        <v>1.543678391381325</v>
      </c>
      <c r="O24" s="9">
        <f>IF('C1'!O24&gt;0,'C4'!O44/'C1'!O24*100,"--")</f>
        <v>1.4222826358933285</v>
      </c>
      <c r="P24" s="9">
        <f>IF('C1'!P24&gt;0,'C4'!P44/'C1'!P24*100,"--")</f>
        <v>1.4106920494552688</v>
      </c>
      <c r="Q24" s="9">
        <f>IF('C1'!Q24&gt;0,'C4'!Q44/'C1'!Q24*100,"--")</f>
        <v>1.3074724773295616</v>
      </c>
      <c r="R24" s="9">
        <f>IF('C1'!R24&gt;0,'C4'!R44/'C1'!R24*100,"--")</f>
        <v>1.3115495223939546</v>
      </c>
      <c r="S24" s="9">
        <f>IF('C1'!S24&gt;0,'C4'!S44/'C1'!S24*100,"--")</f>
        <v>1.3534420597731398</v>
      </c>
      <c r="T24" s="9">
        <f>IF('C1'!T24&gt;0,'C4'!T44/'C1'!T24*100,"--")</f>
        <v>1.6739393715640527</v>
      </c>
      <c r="U24" s="9">
        <f>IF('C1'!U24&gt;0,'C4'!U44/'C1'!U24*100,"--")</f>
        <v>1.8557097883650624</v>
      </c>
      <c r="V24" s="9">
        <f>IF('C1'!V24&gt;0,'C4'!V44/'C1'!V24*100,"--")</f>
        <v>1.958576167585115</v>
      </c>
      <c r="W24" s="9">
        <f>IF('C1'!W24&gt;0,'C4'!W44/'C1'!W24*100,"--")</f>
        <v>1.9621042159045925</v>
      </c>
      <c r="X24" s="9">
        <f>IF('C1'!X24&gt;0,'C4'!X44/'C1'!X24*100,"--")</f>
        <v>1.8806017090698908</v>
      </c>
      <c r="Y24" s="9">
        <f>IF('C1'!Y24&gt;0,'C4'!Y44/'C1'!Y24*100,"--")</f>
        <v>1.9561209144570653</v>
      </c>
      <c r="Z24" s="9">
        <f>IF('C1'!Z24&gt;0,'C4'!Z44/'C1'!Z24*100,"--")</f>
        <v>2.032258907725061</v>
      </c>
      <c r="AA24" s="9">
        <f>IF('C1'!AA24&gt;0,'C4'!AA44/'C1'!AA24*100,"--")</f>
        <v>1.9305513830211254</v>
      </c>
      <c r="AB24" s="9">
        <f>IF('C1'!AB24&gt;0,'C4'!AB44/'C1'!AB24*100,"--")</f>
        <v>1.9795909008940695</v>
      </c>
      <c r="AC24" s="9">
        <f>IF('C1'!AC24&gt;0,'C4'!AC44/'C1'!AC24*100,"--")</f>
        <v>1.878698017826079</v>
      </c>
      <c r="AD24" s="9">
        <f>IF('C1'!AD24&gt;0,'C4'!AD44/'C1'!AD24*100,"--")</f>
        <v>2.2956650039565618</v>
      </c>
      <c r="AE24" s="9">
        <f>IF('C1'!AE24&gt;0,'C4'!AE44/'C1'!AE24*100,"--")</f>
        <v>1.5947546940599411</v>
      </c>
    </row>
    <row r="25" spans="1:31" s="2" customFormat="1" ht="13">
      <c r="A25" s="7"/>
      <c r="B25" s="8" t="s">
        <v>12</v>
      </c>
      <c r="C25" s="9">
        <f>IF('C1'!C25&gt;0,'C4'!C45/'C1'!C25*100,"--")</f>
        <v>0</v>
      </c>
      <c r="D25" s="9">
        <f>IF('C1'!D25&gt;0,'C4'!D45/'C1'!D25*100,"--")</f>
        <v>0</v>
      </c>
      <c r="E25" s="9">
        <f>IF('C1'!E25&gt;0,'C4'!E45/'C1'!E25*100,"--")</f>
        <v>0</v>
      </c>
      <c r="F25" s="9">
        <f>IF('C1'!F25&gt;0,'C4'!F45/'C1'!F25*100,"--")</f>
        <v>0</v>
      </c>
      <c r="G25" s="9">
        <f>IF('C1'!G25&gt;0,'C4'!G45/'C1'!G25*100,"--")</f>
        <v>0</v>
      </c>
      <c r="H25" s="9">
        <f>IF('C1'!H25&gt;0,'C4'!H45/'C1'!H25*100,"--")</f>
        <v>0</v>
      </c>
      <c r="I25" s="9">
        <f>IF('C1'!I25&gt;0,'C4'!I45/'C1'!I25*100,"--")</f>
        <v>0</v>
      </c>
      <c r="J25" s="9">
        <f>IF('C1'!J25&gt;0,'C4'!J45/'C1'!J25*100,"--")</f>
        <v>1.1442738423732384</v>
      </c>
      <c r="K25" s="9">
        <f>IF('C1'!K25&gt;0,'C4'!K45/'C1'!K25*100,"--")</f>
        <v>1.1989584428570519</v>
      </c>
      <c r="L25" s="9">
        <f>IF('C1'!L25&gt;0,'C4'!L45/'C1'!L25*100,"--")</f>
        <v>1.1357030455399777</v>
      </c>
      <c r="M25" s="9">
        <f>IF('C1'!M25&gt;0,'C4'!M45/'C1'!M25*100,"--")</f>
        <v>1.1482301297872251</v>
      </c>
      <c r="N25" s="9">
        <f>IF('C1'!N25&gt;0,'C4'!N45/'C1'!N25*100,"--")</f>
        <v>1.1499666483146407</v>
      </c>
      <c r="O25" s="9">
        <f>IF('C1'!O25&gt;0,'C4'!O45/'C1'!O25*100,"--")</f>
        <v>1.1347570333568282</v>
      </c>
      <c r="P25" s="9">
        <f>IF('C1'!P25&gt;0,'C4'!P45/'C1'!P25*100,"--")</f>
        <v>1.1522263471374643</v>
      </c>
      <c r="Q25" s="9">
        <f>IF('C1'!Q25&gt;0,'C4'!Q45/'C1'!Q25*100,"--")</f>
        <v>1.0692055824154498</v>
      </c>
      <c r="R25" s="9">
        <f>IF('C1'!R25&gt;0,'C4'!R45/'C1'!R25*100,"--")</f>
        <v>1.1501698889313556</v>
      </c>
      <c r="S25" s="9">
        <f>IF('C1'!S25&gt;0,'C4'!S45/'C1'!S25*100,"--")</f>
        <v>1.1328431343219549</v>
      </c>
      <c r="T25" s="9">
        <f>IF('C1'!T25&gt;0,'C4'!T45/'C1'!T25*100,"--")</f>
        <v>1.1160118750642771</v>
      </c>
      <c r="U25" s="9">
        <f>IF('C1'!U25&gt;0,'C4'!U45/'C1'!U25*100,"--")</f>
        <v>1.0678481021499633</v>
      </c>
      <c r="V25" s="9">
        <f>IF('C1'!V25&gt;0,'C4'!V45/'C1'!V25*100,"--")</f>
        <v>1.0572614480006963</v>
      </c>
      <c r="W25" s="9">
        <f>IF('C1'!W25&gt;0,'C4'!W45/'C1'!W25*100,"--")</f>
        <v>1.0650491413778056</v>
      </c>
      <c r="X25" s="9">
        <f>IF('C1'!X25&gt;0,'C4'!X45/'C1'!X25*100,"--")</f>
        <v>0.95844584849348624</v>
      </c>
      <c r="Y25" s="9">
        <f>IF('C1'!Y25&gt;0,'C4'!Y45/'C1'!Y25*100,"--")</f>
        <v>0.94313167123116093</v>
      </c>
      <c r="Z25" s="9">
        <f>IF('C1'!Z25&gt;0,'C4'!Z45/'C1'!Z25*100,"--")</f>
        <v>1.1817822031531031</v>
      </c>
      <c r="AA25" s="9">
        <f>IF('C1'!AA25&gt;0,'C4'!AA45/'C1'!AA25*100,"--")</f>
        <v>1.6316832039957256</v>
      </c>
      <c r="AB25" s="9">
        <f>IF('C1'!AB25&gt;0,'C4'!AB45/'C1'!AB25*100,"--")</f>
        <v>1.907382093567449</v>
      </c>
      <c r="AC25" s="9">
        <f>IF('C1'!AC25&gt;0,'C4'!AC45/'C1'!AC25*100,"--")</f>
        <v>2.3230484370194215</v>
      </c>
      <c r="AD25" s="9">
        <f>IF('C1'!AD25&gt;0,'C4'!AD45/'C1'!AD25*100,"--")</f>
        <v>2.8017673161381826</v>
      </c>
      <c r="AE25" s="9">
        <f>IF('C1'!AE25&gt;0,'C4'!AE45/'C1'!AE25*100,"--")</f>
        <v>1.1468314193775957</v>
      </c>
    </row>
    <row r="26" spans="1:31" s="2" customFormat="1" ht="13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31" s="2" customFormat="1" ht="13">
      <c r="A27" s="5"/>
      <c r="B27" s="98" t="s">
        <v>13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1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31" s="2" customFormat="1" ht="13">
      <c r="A29" s="7">
        <v>1</v>
      </c>
      <c r="B29" s="8" t="s">
        <v>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32.350990999999993</v>
      </c>
      <c r="K29" s="12">
        <v>113.50366500000001</v>
      </c>
      <c r="L29" s="12">
        <v>25.445151999999997</v>
      </c>
      <c r="M29" s="12">
        <v>40.47634</v>
      </c>
      <c r="N29" s="12">
        <v>26.003673999999997</v>
      </c>
      <c r="O29" s="12">
        <v>24.444709000000007</v>
      </c>
      <c r="P29" s="12">
        <v>28.056972999999992</v>
      </c>
      <c r="Q29" s="12">
        <v>16.91807</v>
      </c>
      <c r="R29" s="12">
        <v>19.648433000000001</v>
      </c>
      <c r="S29" s="12">
        <v>29.179026</v>
      </c>
      <c r="T29" s="12">
        <v>31.740776</v>
      </c>
      <c r="U29" s="12">
        <v>25.610536000000003</v>
      </c>
      <c r="V29" s="12">
        <v>38.744632999999993</v>
      </c>
      <c r="W29" s="12">
        <v>49.137364000000012</v>
      </c>
      <c r="X29" s="12">
        <v>38.463493000000007</v>
      </c>
      <c r="Y29" s="12">
        <v>42.567362000000003</v>
      </c>
      <c r="Z29" s="12">
        <v>37.463118000000001</v>
      </c>
      <c r="AA29" s="12">
        <v>43.929073999999993</v>
      </c>
      <c r="AB29" s="12">
        <v>67.894027000000008</v>
      </c>
      <c r="AC29" s="12">
        <v>82.107035999999994</v>
      </c>
      <c r="AD29" s="12">
        <v>115.50411800000003</v>
      </c>
      <c r="AE29" s="12">
        <f>SUM(C29:AD29)</f>
        <v>929.18857000000014</v>
      </c>
    </row>
    <row r="30" spans="1:31" s="2" customFormat="1" ht="13">
      <c r="A30" s="7">
        <v>2</v>
      </c>
      <c r="B30" s="8" t="s">
        <v>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76.755220000000008</v>
      </c>
      <c r="K30" s="12">
        <v>88.845657000000017</v>
      </c>
      <c r="L30" s="12">
        <v>121.628637</v>
      </c>
      <c r="M30" s="12">
        <v>170.57985499999998</v>
      </c>
      <c r="N30" s="12">
        <v>217.416357</v>
      </c>
      <c r="O30" s="12">
        <v>268.497547</v>
      </c>
      <c r="P30" s="12">
        <v>288.62471399999998</v>
      </c>
      <c r="Q30" s="12">
        <v>302.92298999999991</v>
      </c>
      <c r="R30" s="12">
        <v>639.15645000000006</v>
      </c>
      <c r="S30" s="12">
        <v>644.73047999999972</v>
      </c>
      <c r="T30" s="12">
        <v>609.64815400000009</v>
      </c>
      <c r="U30" s="12">
        <v>505.76174700000001</v>
      </c>
      <c r="V30" s="12">
        <v>578.22031900000002</v>
      </c>
      <c r="W30" s="12">
        <v>561.45853599999998</v>
      </c>
      <c r="X30" s="12">
        <v>549.2655860000001</v>
      </c>
      <c r="Y30" s="12">
        <v>573.49718800000005</v>
      </c>
      <c r="Z30" s="12">
        <v>1615.4531449999999</v>
      </c>
      <c r="AA30" s="12">
        <v>3626.5052700000006</v>
      </c>
      <c r="AB30" s="12">
        <v>3991.815462</v>
      </c>
      <c r="AC30" s="12">
        <v>6314.7655959999993</v>
      </c>
      <c r="AD30" s="12">
        <v>6934.3369080000002</v>
      </c>
      <c r="AE30" s="12">
        <f t="shared" ref="AE30:AE45" si="0">SUM(C30:AD30)</f>
        <v>28679.885818000002</v>
      </c>
    </row>
    <row r="31" spans="1:31" s="2" customFormat="1" ht="13">
      <c r="A31" s="5">
        <v>3</v>
      </c>
      <c r="B31" s="8" t="s">
        <v>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1236.9031899999998</v>
      </c>
      <c r="K31" s="12">
        <v>1190.4860730000003</v>
      </c>
      <c r="L31" s="12">
        <v>1237.073652</v>
      </c>
      <c r="M31" s="12">
        <v>1334.3052889999999</v>
      </c>
      <c r="N31" s="12">
        <v>1529.804453</v>
      </c>
      <c r="O31" s="12">
        <v>1509.7428699999998</v>
      </c>
      <c r="P31" s="12">
        <v>1414.7832140000005</v>
      </c>
      <c r="Q31" s="12">
        <v>880.73584900000014</v>
      </c>
      <c r="R31" s="12">
        <v>1187.8968530000002</v>
      </c>
      <c r="S31" s="12">
        <v>1180.42491</v>
      </c>
      <c r="T31" s="12">
        <v>1444.0174159999999</v>
      </c>
      <c r="U31" s="12">
        <v>1408.7178649999998</v>
      </c>
      <c r="V31" s="12">
        <v>1310.9737249999998</v>
      </c>
      <c r="W31" s="12">
        <v>1332.0711489999999</v>
      </c>
      <c r="X31" s="12">
        <v>1428.8372020000002</v>
      </c>
      <c r="Y31" s="12">
        <v>1353.1961199999998</v>
      </c>
      <c r="Z31" s="12">
        <v>1382.1988159999999</v>
      </c>
      <c r="AA31" s="12">
        <v>1308.9706560000002</v>
      </c>
      <c r="AB31" s="12">
        <v>1045.3290119999999</v>
      </c>
      <c r="AC31" s="12">
        <v>1113.1441820000002</v>
      </c>
      <c r="AD31" s="12">
        <v>1163.1047839999999</v>
      </c>
      <c r="AE31" s="12">
        <f t="shared" si="0"/>
        <v>26992.717280000001</v>
      </c>
    </row>
    <row r="32" spans="1:31" s="2" customFormat="1" ht="13">
      <c r="A32" s="7">
        <v>4</v>
      </c>
      <c r="B32" s="8" t="s">
        <v>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209.61928300000002</v>
      </c>
      <c r="K32" s="12">
        <v>243.28858600000001</v>
      </c>
      <c r="L32" s="12">
        <v>307.063309</v>
      </c>
      <c r="M32" s="12">
        <v>297.34128399999992</v>
      </c>
      <c r="N32" s="12">
        <v>313.52211699999998</v>
      </c>
      <c r="O32" s="12">
        <v>308.93308500000001</v>
      </c>
      <c r="P32" s="12">
        <v>283.04487899999998</v>
      </c>
      <c r="Q32" s="12">
        <v>227.94907499999999</v>
      </c>
      <c r="R32" s="12">
        <v>304.21689400000002</v>
      </c>
      <c r="S32" s="12">
        <v>400.09198900000001</v>
      </c>
      <c r="T32" s="12">
        <v>388.54938800000008</v>
      </c>
      <c r="U32" s="12">
        <v>368.71432299999998</v>
      </c>
      <c r="V32" s="12">
        <v>413.48095900000004</v>
      </c>
      <c r="W32" s="12">
        <v>441.86932300000007</v>
      </c>
      <c r="X32" s="12">
        <v>33.265274000000005</v>
      </c>
      <c r="Y32" s="12">
        <v>25.134930000000001</v>
      </c>
      <c r="Z32" s="12">
        <v>26.187768999999992</v>
      </c>
      <c r="AA32" s="12">
        <v>40.328156000000007</v>
      </c>
      <c r="AB32" s="12">
        <v>33.933960000000006</v>
      </c>
      <c r="AC32" s="12">
        <v>43.52940700000002</v>
      </c>
      <c r="AD32" s="12">
        <v>51.854137000000009</v>
      </c>
      <c r="AE32" s="12">
        <f t="shared" si="0"/>
        <v>4761.9181270000008</v>
      </c>
    </row>
    <row r="33" spans="1:31" s="2" customFormat="1" ht="13">
      <c r="A33" s="7">
        <v>5</v>
      </c>
      <c r="B33" s="8" t="s">
        <v>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536.43937500000004</v>
      </c>
      <c r="K33" s="12">
        <v>614.56624799999997</v>
      </c>
      <c r="L33" s="12">
        <v>651.78825199999994</v>
      </c>
      <c r="M33" s="12">
        <v>685.79628099999991</v>
      </c>
      <c r="N33" s="12">
        <v>675.67391799999984</v>
      </c>
      <c r="O33" s="12">
        <v>702.79095899999993</v>
      </c>
      <c r="P33" s="12">
        <v>640.98242800000003</v>
      </c>
      <c r="Q33" s="12">
        <v>399.85391299999998</v>
      </c>
      <c r="R33" s="12">
        <v>575.58900400000005</v>
      </c>
      <c r="S33" s="12">
        <v>686.11778299999992</v>
      </c>
      <c r="T33" s="12">
        <v>797.55373600000007</v>
      </c>
      <c r="U33" s="12">
        <v>866.07353199999989</v>
      </c>
      <c r="V33" s="12">
        <v>897.66373899999985</v>
      </c>
      <c r="W33" s="12">
        <v>903.68585599999983</v>
      </c>
      <c r="X33" s="12">
        <v>777.81468200000018</v>
      </c>
      <c r="Y33" s="12">
        <v>745.27341000000024</v>
      </c>
      <c r="Z33" s="12">
        <v>705.11389499999996</v>
      </c>
      <c r="AA33" s="12">
        <v>678.7585059999999</v>
      </c>
      <c r="AB33" s="12">
        <v>504.47182300000009</v>
      </c>
      <c r="AC33" s="12">
        <v>593.39029100000005</v>
      </c>
      <c r="AD33" s="12">
        <v>713.04913999999985</v>
      </c>
      <c r="AE33" s="12">
        <f t="shared" si="0"/>
        <v>14352.446770999999</v>
      </c>
    </row>
    <row r="34" spans="1:31" s="2" customFormat="1" ht="13">
      <c r="A34" s="5"/>
      <c r="B34" s="8" t="s">
        <v>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67.264963999999964</v>
      </c>
      <c r="K34" s="12">
        <v>72.341643000000005</v>
      </c>
      <c r="L34" s="12">
        <v>78.057311999999996</v>
      </c>
      <c r="M34" s="12">
        <v>96.689146999999977</v>
      </c>
      <c r="N34" s="12">
        <v>103.16529899999998</v>
      </c>
      <c r="O34" s="12">
        <v>100.02404000000001</v>
      </c>
      <c r="P34" s="12">
        <v>89.061192000000005</v>
      </c>
      <c r="Q34" s="12">
        <v>63.17192099999999</v>
      </c>
      <c r="R34" s="12">
        <v>85.414597000000015</v>
      </c>
      <c r="S34" s="12">
        <v>114.82708399999999</v>
      </c>
      <c r="T34" s="12">
        <v>128.23239199999998</v>
      </c>
      <c r="U34" s="12">
        <v>123.88089999999998</v>
      </c>
      <c r="V34" s="12">
        <v>131.23750200000001</v>
      </c>
      <c r="W34" s="12">
        <v>129.49198500000003</v>
      </c>
      <c r="X34" s="12">
        <v>133.30448399999997</v>
      </c>
      <c r="Y34" s="12">
        <v>136.422167</v>
      </c>
      <c r="Z34" s="12">
        <v>161.090926</v>
      </c>
      <c r="AA34" s="12">
        <v>197.59947600000001</v>
      </c>
      <c r="AB34" s="12">
        <v>277.71434199999993</v>
      </c>
      <c r="AC34" s="12">
        <v>413.50843599999996</v>
      </c>
      <c r="AD34" s="12">
        <v>542.31287599999985</v>
      </c>
      <c r="AE34" s="12">
        <f t="shared" si="0"/>
        <v>3244.8126849999999</v>
      </c>
    </row>
    <row r="35" spans="1:31" s="2" customFormat="1" ht="13">
      <c r="A35" s="5"/>
      <c r="B35" s="8" t="s">
        <v>233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30.047008000000005</v>
      </c>
      <c r="K35" s="12">
        <v>30.202568999999997</v>
      </c>
      <c r="L35" s="12">
        <v>38.728335000000001</v>
      </c>
      <c r="M35" s="12">
        <v>44.196533999999986</v>
      </c>
      <c r="N35" s="12">
        <v>56.56911700000002</v>
      </c>
      <c r="O35" s="12">
        <v>63.214735000000012</v>
      </c>
      <c r="P35" s="12">
        <v>53.781641999999984</v>
      </c>
      <c r="Q35" s="12">
        <v>40.462344000000002</v>
      </c>
      <c r="R35" s="12">
        <v>55.749442000000002</v>
      </c>
      <c r="S35" s="12">
        <v>78.723498000000006</v>
      </c>
      <c r="T35" s="12">
        <v>94.895890000000023</v>
      </c>
      <c r="U35" s="12">
        <v>98.067895000000021</v>
      </c>
      <c r="V35" s="12">
        <v>100.41596799999998</v>
      </c>
      <c r="W35" s="12">
        <v>106.69192500000003</v>
      </c>
      <c r="X35" s="12">
        <v>100.42478499999999</v>
      </c>
      <c r="Y35" s="12">
        <v>102.39575600000001</v>
      </c>
      <c r="Z35" s="12">
        <v>125.143233</v>
      </c>
      <c r="AA35" s="12">
        <v>165.36218099999999</v>
      </c>
      <c r="AB35" s="12">
        <v>250.81381900000002</v>
      </c>
      <c r="AC35" s="12">
        <v>378.28667399999995</v>
      </c>
      <c r="AD35" s="12">
        <v>502.82113099999998</v>
      </c>
      <c r="AE35" s="12">
        <f t="shared" si="0"/>
        <v>2516.9944809999997</v>
      </c>
    </row>
    <row r="36" spans="1:31" s="2" customFormat="1" ht="13">
      <c r="A36" s="7"/>
      <c r="B36" s="8" t="s">
        <v>9</v>
      </c>
      <c r="C36" s="12">
        <f>SUM(C37:C42)</f>
        <v>0</v>
      </c>
      <c r="D36" s="12">
        <f t="shared" ref="D36:AD36" si="1">SUM(D37:D42)</f>
        <v>0</v>
      </c>
      <c r="E36" s="12">
        <f t="shared" si="1"/>
        <v>0</v>
      </c>
      <c r="F36" s="12">
        <f t="shared" si="1"/>
        <v>0</v>
      </c>
      <c r="G36" s="12">
        <f t="shared" si="1"/>
        <v>0</v>
      </c>
      <c r="H36" s="12">
        <f t="shared" si="1"/>
        <v>0</v>
      </c>
      <c r="I36" s="12">
        <f t="shared" si="1"/>
        <v>0</v>
      </c>
      <c r="J36" s="12">
        <f t="shared" si="1"/>
        <v>2.2752520000000001</v>
      </c>
      <c r="K36" s="12">
        <f t="shared" si="1"/>
        <v>4.4283570000000001</v>
      </c>
      <c r="L36" s="12">
        <f t="shared" si="1"/>
        <v>8.512281999999999</v>
      </c>
      <c r="M36" s="12">
        <f t="shared" si="1"/>
        <v>15.274570000000001</v>
      </c>
      <c r="N36" s="12">
        <f t="shared" si="1"/>
        <v>5.3897040000000001</v>
      </c>
      <c r="O36" s="12">
        <f t="shared" si="1"/>
        <v>2.7699380000000002</v>
      </c>
      <c r="P36" s="12">
        <f t="shared" si="1"/>
        <v>1.4278900000000001</v>
      </c>
      <c r="Q36" s="12">
        <f t="shared" si="1"/>
        <v>0.46441500000000008</v>
      </c>
      <c r="R36" s="12">
        <f t="shared" si="1"/>
        <v>0.82461000000000007</v>
      </c>
      <c r="S36" s="12">
        <f t="shared" si="1"/>
        <v>1.0843870000000002</v>
      </c>
      <c r="T36" s="12">
        <f t="shared" si="1"/>
        <v>0.89780099999999996</v>
      </c>
      <c r="U36" s="12">
        <f t="shared" si="1"/>
        <v>1.3973570000000002</v>
      </c>
      <c r="V36" s="12">
        <f t="shared" si="1"/>
        <v>0.6370110000000001</v>
      </c>
      <c r="W36" s="12">
        <f t="shared" si="1"/>
        <v>0.97380200000000006</v>
      </c>
      <c r="X36" s="12">
        <f t="shared" si="1"/>
        <v>1.126236</v>
      </c>
      <c r="Y36" s="12">
        <f t="shared" si="1"/>
        <v>1.205862</v>
      </c>
      <c r="Z36" s="12">
        <f t="shared" si="1"/>
        <v>2.6825800000000002</v>
      </c>
      <c r="AA36" s="12">
        <f t="shared" si="1"/>
        <v>2.0247670000000002</v>
      </c>
      <c r="AB36" s="12">
        <f t="shared" si="1"/>
        <v>5.5752259999999998</v>
      </c>
      <c r="AC36" s="12">
        <f t="shared" si="1"/>
        <v>4.2425359999999994</v>
      </c>
      <c r="AD36" s="12">
        <f t="shared" si="1"/>
        <v>2.0063750000000002</v>
      </c>
      <c r="AE36" s="12">
        <f t="shared" si="0"/>
        <v>65.22095800000001</v>
      </c>
    </row>
    <row r="37" spans="1:31" s="2" customFormat="1" ht="13">
      <c r="A37" s="7"/>
      <c r="B37" s="8" t="s">
        <v>197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1.0849999999999999E-2</v>
      </c>
      <c r="K37" s="12">
        <v>5.758000000000001E-3</v>
      </c>
      <c r="L37" s="12">
        <v>1.3649999999999999E-2</v>
      </c>
      <c r="M37" s="12">
        <v>1.4904000000000001E-2</v>
      </c>
      <c r="N37" s="12">
        <v>3.0487E-2</v>
      </c>
      <c r="O37" s="12">
        <v>3.1412000000000009E-2</v>
      </c>
      <c r="P37" s="12">
        <v>0.14513799999999999</v>
      </c>
      <c r="Q37" s="12">
        <v>0.29648500000000011</v>
      </c>
      <c r="R37" s="12">
        <v>6.3771999999999995E-2</v>
      </c>
      <c r="S37" s="12">
        <v>6.1771000000000006E-2</v>
      </c>
      <c r="T37" s="12">
        <v>0.16994800000000002</v>
      </c>
      <c r="U37" s="12">
        <v>0.17511599999999999</v>
      </c>
      <c r="V37" s="12">
        <v>0.18367900000000001</v>
      </c>
      <c r="W37" s="12">
        <v>0.14998899999999998</v>
      </c>
      <c r="X37" s="12">
        <v>0.21839300000000003</v>
      </c>
      <c r="Y37" s="12">
        <v>0.12762999999999999</v>
      </c>
      <c r="Z37" s="12">
        <v>0.194357</v>
      </c>
      <c r="AA37" s="12">
        <v>0.12906700000000002</v>
      </c>
      <c r="AB37" s="12">
        <v>0.26352100000000001</v>
      </c>
      <c r="AC37" s="12">
        <v>0.23553000000000002</v>
      </c>
      <c r="AD37" s="12">
        <v>0.40300999999999998</v>
      </c>
      <c r="AE37" s="12">
        <f t="shared" si="0"/>
        <v>2.9244669999999999</v>
      </c>
    </row>
    <row r="38" spans="1:31" s="2" customFormat="1" ht="13">
      <c r="A38" s="7"/>
      <c r="B38" s="8" t="s">
        <v>198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2.9740000000000001E-3</v>
      </c>
      <c r="K38" s="12">
        <v>2.2990000000000003E-3</v>
      </c>
      <c r="L38" s="12">
        <v>1.4020000000000003E-3</v>
      </c>
      <c r="M38" s="12">
        <v>7.0600000000000003E-4</v>
      </c>
      <c r="N38" s="12">
        <v>1.0675E-2</v>
      </c>
      <c r="O38" s="12">
        <v>7.3791000000000009E-2</v>
      </c>
      <c r="P38" s="12">
        <v>4.5395999999999999E-2</v>
      </c>
      <c r="Q38" s="12">
        <v>2.99E-4</v>
      </c>
      <c r="R38" s="12">
        <v>1.552E-3</v>
      </c>
      <c r="S38" s="12">
        <v>2.3179999999999997E-3</v>
      </c>
      <c r="T38" s="12">
        <v>1.1150000000000001E-3</v>
      </c>
      <c r="U38" s="12">
        <v>4.3011000000000001E-2</v>
      </c>
      <c r="V38" s="12">
        <v>3.9805999999999994E-2</v>
      </c>
      <c r="W38" s="12">
        <v>6.5043000000000004E-2</v>
      </c>
      <c r="X38" s="12">
        <v>3.4519000000000001E-2</v>
      </c>
      <c r="Y38" s="12">
        <v>2.1899999999999999E-2</v>
      </c>
      <c r="Z38" s="12">
        <v>0.110012</v>
      </c>
      <c r="AA38" s="12">
        <v>8.6830000000000004E-2</v>
      </c>
      <c r="AB38" s="12">
        <v>0.67164199999999985</v>
      </c>
      <c r="AC38" s="12">
        <v>8.2646000000000011E-2</v>
      </c>
      <c r="AD38" s="12">
        <v>4.3239999999999994E-2</v>
      </c>
      <c r="AE38" s="12">
        <f t="shared" si="0"/>
        <v>1.3411759999999999</v>
      </c>
    </row>
    <row r="39" spans="1:31" s="2" customFormat="1" ht="13">
      <c r="A39" s="7"/>
      <c r="B39" s="8" t="s">
        <v>199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1.279E-3</v>
      </c>
      <c r="K39" s="12">
        <v>5.2389999999999989E-3</v>
      </c>
      <c r="L39" s="12">
        <v>2.9950000000000003E-3</v>
      </c>
      <c r="M39" s="12">
        <v>1.92E-4</v>
      </c>
      <c r="N39" s="12">
        <v>6.5370000000000011E-3</v>
      </c>
      <c r="O39" s="12">
        <v>6.4340000000000005E-3</v>
      </c>
      <c r="P39" s="12">
        <v>2.823E-3</v>
      </c>
      <c r="Q39" s="12">
        <v>1.5090000000000001E-3</v>
      </c>
      <c r="R39" s="12">
        <v>9.0749999999999997E-3</v>
      </c>
      <c r="S39" s="12">
        <v>6.293E-3</v>
      </c>
      <c r="T39" s="12">
        <v>4.6769999999999997E-3</v>
      </c>
      <c r="U39" s="12">
        <v>1.7285999999999999E-2</v>
      </c>
      <c r="V39" s="12">
        <v>5.9360000000000012E-3</v>
      </c>
      <c r="W39" s="12">
        <v>7.796E-3</v>
      </c>
      <c r="X39" s="12">
        <v>1.6811000000000003E-2</v>
      </c>
      <c r="Y39" s="12">
        <v>9.7450000000000019E-3</v>
      </c>
      <c r="Z39" s="12">
        <v>2.6089999999999998E-3</v>
      </c>
      <c r="AA39" s="12">
        <v>1.8749999999999999E-3</v>
      </c>
      <c r="AB39" s="12">
        <v>3.5630000000000002E-3</v>
      </c>
      <c r="AC39" s="12">
        <v>6.2729999999999999E-3</v>
      </c>
      <c r="AD39" s="12">
        <v>6.3770000000000007E-3</v>
      </c>
      <c r="AE39" s="12">
        <f t="shared" si="0"/>
        <v>0.12532400000000002</v>
      </c>
    </row>
    <row r="40" spans="1:31" s="2" customFormat="1" ht="13">
      <c r="A40" s="7"/>
      <c r="B40" s="8" t="s">
        <v>200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2">
        <v>2.0930910000000003</v>
      </c>
      <c r="K40" s="12">
        <v>2.9360819999999999</v>
      </c>
      <c r="L40" s="12">
        <v>5.1347129999999996</v>
      </c>
      <c r="M40" s="12">
        <v>9.2365349999999982</v>
      </c>
      <c r="N40" s="12">
        <v>3.6185799999999997</v>
      </c>
      <c r="O40" s="12">
        <v>0.47380899999999998</v>
      </c>
      <c r="P40" s="12">
        <v>0.14359</v>
      </c>
      <c r="Q40" s="12">
        <v>8.6913000000000018E-2</v>
      </c>
      <c r="R40" s="12">
        <v>0.21827300000000002</v>
      </c>
      <c r="S40" s="12">
        <v>0.15267600000000003</v>
      </c>
      <c r="T40" s="12">
        <v>0.299873</v>
      </c>
      <c r="U40" s="12">
        <v>0.3088820000000001</v>
      </c>
      <c r="V40" s="12">
        <v>0.19162400000000002</v>
      </c>
      <c r="W40" s="12">
        <v>0.32166200000000006</v>
      </c>
      <c r="X40" s="12">
        <v>0.38952500000000007</v>
      </c>
      <c r="Y40" s="12">
        <v>0.76909199999999989</v>
      </c>
      <c r="Z40" s="12">
        <v>2.114096</v>
      </c>
      <c r="AA40" s="12">
        <v>1.482647</v>
      </c>
      <c r="AB40" s="12">
        <v>2.1665389999999998</v>
      </c>
      <c r="AC40" s="12">
        <v>1.4270440000000002</v>
      </c>
      <c r="AD40" s="12">
        <v>0.94475200000000015</v>
      </c>
      <c r="AE40" s="12">
        <f t="shared" si="0"/>
        <v>34.509997999999996</v>
      </c>
    </row>
    <row r="41" spans="1:31" s="2" customFormat="1" ht="13">
      <c r="A41" s="7"/>
      <c r="B41" s="8" t="s">
        <v>201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2">
        <v>0.15913999999999998</v>
      </c>
      <c r="K41" s="12">
        <v>1.4748729999999999</v>
      </c>
      <c r="L41" s="12">
        <v>3.3124669999999998</v>
      </c>
      <c r="M41" s="12">
        <v>6.0125840000000013</v>
      </c>
      <c r="N41" s="12">
        <v>1.7167160000000001</v>
      </c>
      <c r="O41" s="12">
        <v>2.182353</v>
      </c>
      <c r="P41" s="12">
        <v>1.0885880000000001</v>
      </c>
      <c r="Q41" s="12">
        <v>7.7731000000000008E-2</v>
      </c>
      <c r="R41" s="12">
        <v>0.52736400000000005</v>
      </c>
      <c r="S41" s="12">
        <v>0.85454400000000008</v>
      </c>
      <c r="T41" s="12">
        <v>0.41342499999999999</v>
      </c>
      <c r="U41" s="12">
        <v>0.84796700000000003</v>
      </c>
      <c r="V41" s="12">
        <v>0.20671</v>
      </c>
      <c r="W41" s="12">
        <v>0.40972000000000003</v>
      </c>
      <c r="X41" s="12">
        <v>0.453212</v>
      </c>
      <c r="Y41" s="12">
        <v>0.24890099999999998</v>
      </c>
      <c r="Z41" s="12">
        <v>0.24420900000000001</v>
      </c>
      <c r="AA41" s="12">
        <v>0.31094300000000002</v>
      </c>
      <c r="AB41" s="12">
        <v>2.4658610000000003</v>
      </c>
      <c r="AC41" s="12">
        <v>2.4730629999999998</v>
      </c>
      <c r="AD41" s="12">
        <v>0.56939100000000009</v>
      </c>
      <c r="AE41" s="12">
        <f t="shared" si="0"/>
        <v>26.049762000000008</v>
      </c>
    </row>
    <row r="42" spans="1:31" s="2" customFormat="1" ht="13">
      <c r="A42" s="7"/>
      <c r="B42" s="8" t="s">
        <v>207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4">
        <v>7.9180000000000014E-3</v>
      </c>
      <c r="K42" s="14">
        <v>4.1060000000000003E-3</v>
      </c>
      <c r="L42" s="14">
        <v>4.7055000000000007E-2</v>
      </c>
      <c r="M42" s="14">
        <v>9.6490000000000013E-3</v>
      </c>
      <c r="N42" s="14">
        <v>6.7089999999999988E-3</v>
      </c>
      <c r="O42" s="14">
        <v>2.1389999999999998E-3</v>
      </c>
      <c r="P42" s="14">
        <v>2.3549999999999999E-3</v>
      </c>
      <c r="Q42" s="14">
        <v>1.4779999999999999E-3</v>
      </c>
      <c r="R42" s="14">
        <v>4.5739999999999999E-3</v>
      </c>
      <c r="S42" s="14">
        <v>6.7850000000000011E-3</v>
      </c>
      <c r="T42" s="12">
        <v>8.7629999999999982E-3</v>
      </c>
      <c r="U42" s="12">
        <v>5.0949999999999997E-3</v>
      </c>
      <c r="V42" s="12">
        <v>9.2560000000000003E-3</v>
      </c>
      <c r="W42" s="12">
        <v>1.9592000000000005E-2</v>
      </c>
      <c r="X42" s="12">
        <v>1.3776000000000002E-2</v>
      </c>
      <c r="Y42" s="12">
        <v>2.8594000000000001E-2</v>
      </c>
      <c r="Z42" s="12">
        <v>1.7297000000000003E-2</v>
      </c>
      <c r="AA42" s="12">
        <v>1.3405000000000002E-2</v>
      </c>
      <c r="AB42" s="12">
        <v>4.0999999999999995E-3</v>
      </c>
      <c r="AC42" s="12">
        <v>1.7980000000000003E-2</v>
      </c>
      <c r="AD42" s="12">
        <v>3.9604999999999994E-2</v>
      </c>
      <c r="AE42" s="12">
        <f t="shared" si="0"/>
        <v>0.270231</v>
      </c>
    </row>
    <row r="43" spans="1:31" s="2" customFormat="1" ht="13">
      <c r="A43" s="7"/>
      <c r="B43" s="8" t="s">
        <v>10</v>
      </c>
      <c r="C43" s="13">
        <f>SUM(C29:C34)</f>
        <v>0</v>
      </c>
      <c r="D43" s="13">
        <f t="shared" ref="D43:AD43" si="2">SUM(D29:D34)</f>
        <v>0</v>
      </c>
      <c r="E43" s="13">
        <f t="shared" si="2"/>
        <v>0</v>
      </c>
      <c r="F43" s="13">
        <f t="shared" si="2"/>
        <v>0</v>
      </c>
      <c r="G43" s="13">
        <f t="shared" si="2"/>
        <v>0</v>
      </c>
      <c r="H43" s="13">
        <f t="shared" si="2"/>
        <v>0</v>
      </c>
      <c r="I43" s="13">
        <f t="shared" si="2"/>
        <v>0</v>
      </c>
      <c r="J43" s="13">
        <f t="shared" si="2"/>
        <v>2159.3330229999997</v>
      </c>
      <c r="K43" s="13">
        <f t="shared" si="2"/>
        <v>2323.0318720000005</v>
      </c>
      <c r="L43" s="13">
        <f t="shared" si="2"/>
        <v>2421.0563139999999</v>
      </c>
      <c r="M43" s="13">
        <f t="shared" si="2"/>
        <v>2625.1881959999996</v>
      </c>
      <c r="N43" s="13">
        <f t="shared" si="2"/>
        <v>2865.5858179999996</v>
      </c>
      <c r="O43" s="13">
        <f t="shared" si="2"/>
        <v>2914.4332100000001</v>
      </c>
      <c r="P43" s="13">
        <f t="shared" si="2"/>
        <v>2744.5534000000007</v>
      </c>
      <c r="Q43" s="13">
        <f t="shared" si="2"/>
        <v>1891.5518179999999</v>
      </c>
      <c r="R43" s="13">
        <f t="shared" si="2"/>
        <v>2811.922231</v>
      </c>
      <c r="S43" s="13">
        <f t="shared" si="2"/>
        <v>3055.3712719999999</v>
      </c>
      <c r="T43" s="13">
        <f t="shared" si="2"/>
        <v>3399.7418619999999</v>
      </c>
      <c r="U43" s="13">
        <f t="shared" si="2"/>
        <v>3298.7589029999999</v>
      </c>
      <c r="V43" s="13">
        <f t="shared" si="2"/>
        <v>3370.3208770000001</v>
      </c>
      <c r="W43" s="13">
        <f t="shared" si="2"/>
        <v>3417.7142129999997</v>
      </c>
      <c r="X43" s="13">
        <f t="shared" si="2"/>
        <v>2960.9507210000002</v>
      </c>
      <c r="Y43" s="13">
        <f t="shared" si="2"/>
        <v>2876.0911770000002</v>
      </c>
      <c r="Z43" s="13">
        <f t="shared" si="2"/>
        <v>3927.5076689999996</v>
      </c>
      <c r="AA43" s="13">
        <f t="shared" si="2"/>
        <v>5896.0911380000007</v>
      </c>
      <c r="AB43" s="13">
        <f t="shared" si="2"/>
        <v>5921.1586260000004</v>
      </c>
      <c r="AC43" s="13">
        <f t="shared" si="2"/>
        <v>8560.4449479999985</v>
      </c>
      <c r="AD43" s="13">
        <f t="shared" si="2"/>
        <v>9520.1619629999987</v>
      </c>
      <c r="AE43" s="12">
        <f t="shared" si="0"/>
        <v>78960.969251000002</v>
      </c>
    </row>
    <row r="44" spans="1:31" s="2" customFormat="1" ht="13">
      <c r="A44" s="7"/>
      <c r="B44" s="8" t="s">
        <v>11</v>
      </c>
      <c r="C44" s="13">
        <f>C45-C43</f>
        <v>0</v>
      </c>
      <c r="D44" s="13">
        <f t="shared" ref="D44:AD44" si="3">D45-D43</f>
        <v>0</v>
      </c>
      <c r="E44" s="13">
        <f t="shared" si="3"/>
        <v>0</v>
      </c>
      <c r="F44" s="13">
        <f t="shared" si="3"/>
        <v>0</v>
      </c>
      <c r="G44" s="13">
        <f t="shared" si="3"/>
        <v>0</v>
      </c>
      <c r="H44" s="13">
        <f t="shared" si="3"/>
        <v>0</v>
      </c>
      <c r="I44" s="13">
        <f t="shared" si="3"/>
        <v>0</v>
      </c>
      <c r="J44" s="13">
        <f t="shared" si="3"/>
        <v>432.32410500000015</v>
      </c>
      <c r="K44" s="13">
        <f t="shared" si="3"/>
        <v>500.87489000000005</v>
      </c>
      <c r="L44" s="13">
        <f t="shared" si="3"/>
        <v>542.2842740000001</v>
      </c>
      <c r="M44" s="13">
        <f t="shared" si="3"/>
        <v>558.99305400000003</v>
      </c>
      <c r="N44" s="13">
        <f t="shared" si="3"/>
        <v>562.92277399999966</v>
      </c>
      <c r="O44" s="13">
        <f t="shared" si="3"/>
        <v>551.73237800000061</v>
      </c>
      <c r="P44" s="13">
        <f t="shared" si="3"/>
        <v>523.45030299999917</v>
      </c>
      <c r="Q44" s="13">
        <f t="shared" si="3"/>
        <v>336.57178600000088</v>
      </c>
      <c r="R44" s="13">
        <f t="shared" si="3"/>
        <v>452.59831399999985</v>
      </c>
      <c r="S44" s="13">
        <f t="shared" si="3"/>
        <v>587.03671499999882</v>
      </c>
      <c r="T44" s="13">
        <f t="shared" si="3"/>
        <v>712.62725299999966</v>
      </c>
      <c r="U44" s="13">
        <f t="shared" si="3"/>
        <v>826.91697899999963</v>
      </c>
      <c r="V44" s="13">
        <f t="shared" si="3"/>
        <v>985.6832170000016</v>
      </c>
      <c r="W44" s="13">
        <f t="shared" si="3"/>
        <v>1168.8009640000005</v>
      </c>
      <c r="X44" s="13">
        <f t="shared" si="3"/>
        <v>1139.7304090000007</v>
      </c>
      <c r="Y44" s="13">
        <f t="shared" si="3"/>
        <v>1239.2122529999997</v>
      </c>
      <c r="Z44" s="13">
        <f t="shared" si="3"/>
        <v>1364.7109400000008</v>
      </c>
      <c r="AA44" s="13">
        <f t="shared" si="3"/>
        <v>1413.5299999999988</v>
      </c>
      <c r="AB44" s="13">
        <f t="shared" si="3"/>
        <v>1240.1984430000002</v>
      </c>
      <c r="AC44" s="13">
        <f t="shared" si="3"/>
        <v>1370.982554000002</v>
      </c>
      <c r="AD44" s="13">
        <f t="shared" si="3"/>
        <v>1632.7146050000028</v>
      </c>
      <c r="AE44" s="12">
        <f t="shared" si="0"/>
        <v>18143.896210000006</v>
      </c>
    </row>
    <row r="45" spans="1:31" s="2" customFormat="1" ht="13">
      <c r="A45" s="7"/>
      <c r="B45" s="8" t="s">
        <v>12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4">
        <v>2591.6571279999998</v>
      </c>
      <c r="K45" s="14">
        <v>2823.9067620000005</v>
      </c>
      <c r="L45" s="14">
        <v>2963.340588</v>
      </c>
      <c r="M45" s="14">
        <v>3184.1812499999996</v>
      </c>
      <c r="N45" s="14">
        <v>3428.5085919999992</v>
      </c>
      <c r="O45" s="14">
        <v>3466.1655880000008</v>
      </c>
      <c r="P45" s="14">
        <v>3268.0037029999999</v>
      </c>
      <c r="Q45" s="14">
        <v>2228.1236040000008</v>
      </c>
      <c r="R45" s="14">
        <v>3264.5205449999999</v>
      </c>
      <c r="S45" s="14">
        <v>3642.4079869999987</v>
      </c>
      <c r="T45" s="12">
        <v>4112.3691149999995</v>
      </c>
      <c r="U45" s="12">
        <v>4125.6758819999995</v>
      </c>
      <c r="V45" s="12">
        <v>4356.0040940000017</v>
      </c>
      <c r="W45" s="12">
        <v>4586.5151770000002</v>
      </c>
      <c r="X45" s="12">
        <v>4100.6811300000008</v>
      </c>
      <c r="Y45" s="12">
        <v>4115.3034299999999</v>
      </c>
      <c r="Z45" s="12">
        <v>5292.2186090000005</v>
      </c>
      <c r="AA45" s="12">
        <v>7309.6211379999995</v>
      </c>
      <c r="AB45" s="12">
        <v>7161.3570690000006</v>
      </c>
      <c r="AC45" s="12">
        <v>9931.4275020000005</v>
      </c>
      <c r="AD45" s="12">
        <v>11152.876568000001</v>
      </c>
      <c r="AE45" s="12">
        <f t="shared" si="0"/>
        <v>97104.865461000023</v>
      </c>
    </row>
    <row r="46" spans="1:31" s="2" customFormat="1" ht="13">
      <c r="A46" s="7"/>
      <c r="B46" s="8"/>
      <c r="C46" s="13"/>
      <c r="D46" s="13"/>
      <c r="E46" s="13"/>
      <c r="F46" s="13"/>
      <c r="G46" s="13"/>
      <c r="H46" s="13"/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s="2" customFormat="1" ht="14" thickBot="1">
      <c r="A47" s="26"/>
      <c r="B47" s="27"/>
      <c r="C47" s="28"/>
      <c r="D47" s="28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ht="12.75" customHeight="1" thickTop="1">
      <c r="A48" s="20"/>
      <c r="B48" s="100" t="s">
        <v>202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</row>
    <row r="49" spans="1:31" ht="12.75" customHeight="1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</row>
    <row r="51" spans="1:31" ht="12.75" customHeight="1">
      <c r="A51" s="23" t="s">
        <v>0</v>
      </c>
    </row>
    <row r="52" spans="1:31" ht="12.75" customHeight="1">
      <c r="A52" s="24" t="s">
        <v>14</v>
      </c>
    </row>
    <row r="53" spans="1:31" ht="12.75" customHeight="1">
      <c r="A53" s="24" t="s">
        <v>15</v>
      </c>
    </row>
    <row r="54" spans="1:31" ht="12.75" customHeight="1">
      <c r="A54" s="24" t="s">
        <v>16</v>
      </c>
    </row>
  </sheetData>
  <mergeCells count="6">
    <mergeCell ref="A2:AE2"/>
    <mergeCell ref="A4:AE4"/>
    <mergeCell ref="B7:AE7"/>
    <mergeCell ref="B27:AE27"/>
    <mergeCell ref="A49:AE49"/>
    <mergeCell ref="B48:AE48"/>
  </mergeCells>
  <hyperlinks>
    <hyperlink ref="A1" location="ÍNDICE!A1" display="INDICE" xr:uid="{00000000-0004-0000-0700-000000000000}"/>
    <hyperlink ref="A51" location="ÍNDICE!A1" display="INDICE" xr:uid="{00000000-0004-0000-0700-000001000000}"/>
    <hyperlink ref="A52" location="NOTAS!A1" display="NOTAS!A1" xr:uid="{00000000-0004-0000-0700-000002000000}"/>
    <hyperlink ref="A53" location="'D2'!A1" display="'D2'!A1" xr:uid="{00000000-0004-0000-0700-000003000000}"/>
    <hyperlink ref="A54" location="'D3'!A1" display="'D3" xr:uid="{00000000-0004-0000-0700-000004000000}"/>
  </hyperlinks>
  <pageMargins left="0.75" right="0.75" top="1" bottom="1" header="0" footer="0"/>
  <pageSetup scale="47" orientation="portrait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V190"/>
  <sheetViews>
    <sheetView showGridLines="0" zoomScaleNormal="100" zoomScalePageLayoutView="85" workbookViewId="0"/>
  </sheetViews>
  <sheetFormatPr baseColWidth="10" defaultColWidth="221.796875" defaultRowHeight="13"/>
  <cols>
    <col min="1" max="1" width="8" style="22" customWidth="1"/>
    <col min="2" max="2" width="29" style="20" customWidth="1"/>
    <col min="3" max="31" width="9" style="20" customWidth="1"/>
    <col min="32" max="33" width="16.59765625" style="19" customWidth="1"/>
    <col min="34" max="48" width="17.3984375" style="19" customWidth="1"/>
    <col min="49" max="77" width="7.3984375" style="20" customWidth="1"/>
    <col min="78" max="16384" width="221.796875" style="20"/>
  </cols>
  <sheetData>
    <row r="1" spans="1:31" s="2" customFormat="1">
      <c r="A1" s="1" t="s">
        <v>0</v>
      </c>
    </row>
    <row r="2" spans="1:31" s="2" customFormat="1">
      <c r="A2" s="96" t="s">
        <v>24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s="2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31" s="2" customFormat="1">
      <c r="A4" s="96" t="s">
        <v>221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1" s="2" customFormat="1" ht="14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31" s="2" customFormat="1" ht="14" thickTop="1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204</v>
      </c>
    </row>
    <row r="7" spans="1:31" s="2" customFormat="1" ht="14" thickBot="1">
      <c r="A7" s="5"/>
      <c r="B7" s="97" t="s">
        <v>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</row>
    <row r="8" spans="1:31" s="2" customFormat="1" ht="14" thickTop="1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31" s="2" customFormat="1">
      <c r="A9" s="7">
        <v>1</v>
      </c>
      <c r="B9" s="8" t="s">
        <v>3</v>
      </c>
      <c r="C9" s="12">
        <v>12411.030256</v>
      </c>
      <c r="D9" s="12">
        <v>13992.616050000001</v>
      </c>
      <c r="E9" s="12">
        <v>15137.850357000003</v>
      </c>
      <c r="F9" s="12">
        <v>16408.868880999999</v>
      </c>
      <c r="G9" s="12">
        <v>18889.343932</v>
      </c>
      <c r="H9" s="12">
        <v>20145.788475999994</v>
      </c>
      <c r="I9" s="12">
        <v>17726.998859999992</v>
      </c>
      <c r="J9" s="12">
        <v>18938.578836999997</v>
      </c>
      <c r="K9" s="12">
        <v>20257.320460000003</v>
      </c>
      <c r="L9" s="12">
        <v>22229.401902000005</v>
      </c>
      <c r="M9" s="12">
        <v>24058.947515000007</v>
      </c>
      <c r="N9" s="12">
        <v>23504.396933000004</v>
      </c>
      <c r="O9" s="12">
        <v>23518.712291999997</v>
      </c>
      <c r="P9" s="12">
        <v>19994.715997999992</v>
      </c>
      <c r="Q9" s="12">
        <v>13709.297361999999</v>
      </c>
      <c r="R9" s="12">
        <v>17733.560173999998</v>
      </c>
      <c r="S9" s="12">
        <v>18647.032966999992</v>
      </c>
      <c r="T9" s="12">
        <v>19518.484020000004</v>
      </c>
      <c r="U9" s="12">
        <v>18893.399476000006</v>
      </c>
      <c r="V9" s="12">
        <v>20217.381801</v>
      </c>
      <c r="W9" s="12">
        <v>19473.954911999987</v>
      </c>
      <c r="X9" s="12">
        <v>18621.519849</v>
      </c>
      <c r="Y9" s="12">
        <v>17916.286160000003</v>
      </c>
      <c r="Z9" s="12">
        <v>19214.411684999995</v>
      </c>
      <c r="AA9" s="12">
        <v>18715.701366000005</v>
      </c>
      <c r="AB9" s="12">
        <v>15648.327087999996</v>
      </c>
      <c r="AC9" s="12">
        <v>18286.71613700001</v>
      </c>
      <c r="AD9" s="12">
        <v>19582.824114999999</v>
      </c>
      <c r="AE9" s="12">
        <f>SUM(C9:AD9)</f>
        <v>523393.46786100004</v>
      </c>
    </row>
    <row r="10" spans="1:31" s="2" customFormat="1">
      <c r="A10" s="7">
        <v>2</v>
      </c>
      <c r="B10" s="8" t="s">
        <v>6</v>
      </c>
      <c r="C10" s="12">
        <v>1704.9958570000003</v>
      </c>
      <c r="D10" s="12">
        <v>1310.5657020000001</v>
      </c>
      <c r="E10" s="12">
        <v>1507.7961229999999</v>
      </c>
      <c r="F10" s="12">
        <v>1775.4657119999997</v>
      </c>
      <c r="G10" s="12">
        <v>2239.2729530000001</v>
      </c>
      <c r="H10" s="12">
        <v>3105.7657980000004</v>
      </c>
      <c r="I10" s="12">
        <v>3690.3090029999998</v>
      </c>
      <c r="J10" s="12">
        <v>5503.1968340000039</v>
      </c>
      <c r="K10" s="12">
        <v>7274.1147220000003</v>
      </c>
      <c r="L10" s="12">
        <v>11723.388663999996</v>
      </c>
      <c r="M10" s="12">
        <v>17541.452397999994</v>
      </c>
      <c r="N10" s="12">
        <v>22099.531514999999</v>
      </c>
      <c r="O10" s="12">
        <v>26469.000493999996</v>
      </c>
      <c r="P10" s="12">
        <v>25959.565717999994</v>
      </c>
      <c r="Q10" s="12">
        <v>25390.144774999993</v>
      </c>
      <c r="R10" s="12">
        <v>32031.897689000005</v>
      </c>
      <c r="S10" s="12">
        <v>41060.959554000015</v>
      </c>
      <c r="T10" s="12">
        <v>54633.836721</v>
      </c>
      <c r="U10" s="12">
        <v>61045.290311000012</v>
      </c>
      <c r="V10" s="12">
        <v>68589.248730000007</v>
      </c>
      <c r="W10" s="12">
        <v>67323.124368999997</v>
      </c>
      <c r="X10" s="12">
        <v>62657.947348999995</v>
      </c>
      <c r="Y10" s="12">
        <v>71517.743460000012</v>
      </c>
      <c r="Z10" s="12">
        <v>73438.264353999999</v>
      </c>
      <c r="AA10" s="12">
        <v>63676.841014999991</v>
      </c>
      <c r="AB10" s="12">
        <v>60142.229735000001</v>
      </c>
      <c r="AC10" s="12">
        <v>77396.413572999983</v>
      </c>
      <c r="AD10" s="12">
        <v>36256.723587000022</v>
      </c>
      <c r="AE10" s="12">
        <f t="shared" ref="AE10:AE25" si="0">SUM(C10:AD10)</f>
        <v>927065.0867150001</v>
      </c>
    </row>
    <row r="11" spans="1:31" s="2" customFormat="1">
      <c r="A11" s="5">
        <v>3</v>
      </c>
      <c r="B11" s="8" t="s">
        <v>4</v>
      </c>
      <c r="C11" s="12">
        <v>17763.365033999991</v>
      </c>
      <c r="D11" s="12">
        <v>15987.849806999999</v>
      </c>
      <c r="E11" s="12">
        <v>14596.792008000004</v>
      </c>
      <c r="F11" s="12">
        <v>14321.931494999999</v>
      </c>
      <c r="G11" s="12">
        <v>15741.035684000002</v>
      </c>
      <c r="H11" s="12">
        <v>18002.225283000007</v>
      </c>
      <c r="I11" s="12">
        <v>15825.363596000001</v>
      </c>
      <c r="J11" s="12">
        <v>16120.601108000001</v>
      </c>
      <c r="K11" s="12">
        <v>16075.648044000005</v>
      </c>
      <c r="L11" s="12">
        <v>18284.586646000003</v>
      </c>
      <c r="M11" s="12">
        <v>19598.868263000004</v>
      </c>
      <c r="N11" s="12">
        <v>18217.287395000003</v>
      </c>
      <c r="O11" s="12">
        <v>17458.007605999999</v>
      </c>
      <c r="P11" s="12">
        <v>16074.858464999999</v>
      </c>
      <c r="Q11" s="12">
        <v>11429.437490999999</v>
      </c>
      <c r="R11" s="12">
        <v>15617.945065999995</v>
      </c>
      <c r="S11" s="12">
        <v>17426.967481000003</v>
      </c>
      <c r="T11" s="12">
        <v>21290.482468999999</v>
      </c>
      <c r="U11" s="12">
        <v>19050.680122000002</v>
      </c>
      <c r="V11" s="12">
        <v>19019.483218999998</v>
      </c>
      <c r="W11" s="12">
        <v>17684.471485999995</v>
      </c>
      <c r="X11" s="12">
        <v>17809.687747</v>
      </c>
      <c r="Y11" s="12">
        <v>19215.383683</v>
      </c>
      <c r="Z11" s="12">
        <v>19269.85129799999</v>
      </c>
      <c r="AA11" s="12">
        <v>18016.304843000002</v>
      </c>
      <c r="AB11" s="12">
        <v>14952.048601</v>
      </c>
      <c r="AC11" s="12">
        <v>18468.888693000012</v>
      </c>
      <c r="AD11" s="12">
        <v>19691.224063999998</v>
      </c>
      <c r="AE11" s="12">
        <f t="shared" si="0"/>
        <v>483011.27669699996</v>
      </c>
    </row>
    <row r="12" spans="1:31" s="2" customFormat="1">
      <c r="A12" s="7">
        <v>4</v>
      </c>
      <c r="B12" s="8" t="s">
        <v>5</v>
      </c>
      <c r="C12" s="12">
        <v>1140.2420449999997</v>
      </c>
      <c r="D12" s="12">
        <v>923.49145899999996</v>
      </c>
      <c r="E12" s="12">
        <v>1114.7354409999994</v>
      </c>
      <c r="F12" s="12">
        <v>1640.8130420000007</v>
      </c>
      <c r="G12" s="12">
        <v>2733.7337379999994</v>
      </c>
      <c r="H12" s="12">
        <v>4235.0913690000007</v>
      </c>
      <c r="I12" s="12">
        <v>5692.4752539999999</v>
      </c>
      <c r="J12" s="12">
        <v>5944.2734930000033</v>
      </c>
      <c r="K12" s="12">
        <v>7426.4545119999975</v>
      </c>
      <c r="L12" s="12">
        <v>10222.526137000001</v>
      </c>
      <c r="M12" s="12">
        <v>9068.8989559999991</v>
      </c>
      <c r="N12" s="12">
        <v>9426.4226710000003</v>
      </c>
      <c r="O12" s="12">
        <v>10853.199556999996</v>
      </c>
      <c r="P12" s="12">
        <v>12831.033846999997</v>
      </c>
      <c r="Q12" s="12">
        <v>11402.899273999999</v>
      </c>
      <c r="R12" s="12">
        <v>13209.535365000003</v>
      </c>
      <c r="S12" s="12">
        <v>14999.262805000004</v>
      </c>
      <c r="T12" s="12">
        <v>13317.239361000004</v>
      </c>
      <c r="U12" s="12">
        <v>15192.348125</v>
      </c>
      <c r="V12" s="12">
        <v>16304.582528000008</v>
      </c>
      <c r="W12" s="12">
        <v>16494.465749000003</v>
      </c>
      <c r="X12" s="12">
        <v>16620.621421000003</v>
      </c>
      <c r="Y12" s="12">
        <v>15257.083034999994</v>
      </c>
      <c r="Z12" s="12">
        <v>14246.626589999998</v>
      </c>
      <c r="AA12" s="12">
        <v>14647.64552</v>
      </c>
      <c r="AB12" s="12">
        <v>11447.743534999998</v>
      </c>
      <c r="AC12" s="12">
        <v>14963.655787000003</v>
      </c>
      <c r="AD12" s="12">
        <v>16005.66437</v>
      </c>
      <c r="AE12" s="12">
        <f t="shared" si="0"/>
        <v>287362.76498599997</v>
      </c>
    </row>
    <row r="13" spans="1:31" s="2" customFormat="1">
      <c r="A13" s="7">
        <v>5</v>
      </c>
      <c r="B13" s="8" t="s">
        <v>7</v>
      </c>
      <c r="C13" s="12">
        <v>3310.2395529999994</v>
      </c>
      <c r="D13" s="12">
        <v>3422.2551660000022</v>
      </c>
      <c r="E13" s="12">
        <v>3523.8566769999998</v>
      </c>
      <c r="F13" s="12">
        <v>4005.9550889999991</v>
      </c>
      <c r="G13" s="12">
        <v>4363.1628200000014</v>
      </c>
      <c r="H13" s="12">
        <v>4710.1614840000002</v>
      </c>
      <c r="I13" s="12">
        <v>4615.6644759999999</v>
      </c>
      <c r="J13" s="12">
        <v>5365.4746789999999</v>
      </c>
      <c r="K13" s="12">
        <v>6715.1884430000027</v>
      </c>
      <c r="L13" s="12">
        <v>7533.0239680000004</v>
      </c>
      <c r="M13" s="12">
        <v>8258.5176240000001</v>
      </c>
      <c r="N13" s="12">
        <v>8842.4654779999983</v>
      </c>
      <c r="O13" s="12">
        <v>10108.580664999998</v>
      </c>
      <c r="P13" s="12">
        <v>9249.8178089999983</v>
      </c>
      <c r="Q13" s="12">
        <v>6146.7732659999983</v>
      </c>
      <c r="R13" s="12">
        <v>8016.6667519999992</v>
      </c>
      <c r="S13" s="12">
        <v>10069.649853999994</v>
      </c>
      <c r="T13" s="12">
        <v>11623.149549000005</v>
      </c>
      <c r="U13" s="12">
        <v>11727.432358</v>
      </c>
      <c r="V13" s="12">
        <v>12726.531207000004</v>
      </c>
      <c r="W13" s="12">
        <v>13099.300670000002</v>
      </c>
      <c r="X13" s="12">
        <v>11757.461147000004</v>
      </c>
      <c r="Y13" s="12">
        <v>11827.567428000004</v>
      </c>
      <c r="Z13" s="12">
        <v>11936.684300999998</v>
      </c>
      <c r="AA13" s="12">
        <v>11631.094600000002</v>
      </c>
      <c r="AB13" s="12">
        <v>10507.207458999996</v>
      </c>
      <c r="AC13" s="12">
        <v>12763.708270000001</v>
      </c>
      <c r="AD13" s="12">
        <v>12872.998150000003</v>
      </c>
      <c r="AE13" s="12">
        <f t="shared" si="0"/>
        <v>240730.588942</v>
      </c>
    </row>
    <row r="14" spans="1:31" s="2" customFormat="1">
      <c r="A14" s="5"/>
      <c r="B14" s="8" t="s">
        <v>8</v>
      </c>
      <c r="C14" s="12">
        <v>13483.767195000002</v>
      </c>
      <c r="D14" s="12">
        <v>14695.246930000001</v>
      </c>
      <c r="E14" s="12">
        <v>16780.174488999997</v>
      </c>
      <c r="F14" s="12">
        <v>18267.496889999995</v>
      </c>
      <c r="G14" s="12">
        <v>21268.258052999994</v>
      </c>
      <c r="H14" s="12">
        <v>24826.753582999998</v>
      </c>
      <c r="I14" s="12">
        <v>24681.970009999997</v>
      </c>
      <c r="J14" s="12">
        <v>26714.647292000009</v>
      </c>
      <c r="K14" s="12">
        <v>28013.450821000009</v>
      </c>
      <c r="L14" s="12">
        <v>30625.066329000001</v>
      </c>
      <c r="M14" s="12">
        <v>33738.963734000004</v>
      </c>
      <c r="N14" s="12">
        <v>36039.22884199999</v>
      </c>
      <c r="O14" s="12">
        <v>38483.759654000001</v>
      </c>
      <c r="P14" s="12">
        <v>36522.590760999999</v>
      </c>
      <c r="Q14" s="12">
        <v>30090.596884999995</v>
      </c>
      <c r="R14" s="12">
        <v>42221.728205000007</v>
      </c>
      <c r="S14" s="12">
        <v>46778.127400000012</v>
      </c>
      <c r="T14" s="12">
        <v>50799.987657999998</v>
      </c>
      <c r="U14" s="12">
        <v>54346.618961000015</v>
      </c>
      <c r="V14" s="12">
        <v>58442.392078999997</v>
      </c>
      <c r="W14" s="12">
        <v>61790.564465999982</v>
      </c>
      <c r="X14" s="12">
        <v>63379.540423000013</v>
      </c>
      <c r="Y14" s="12">
        <v>63560.651610999994</v>
      </c>
      <c r="Z14" s="12">
        <v>68098.637124000001</v>
      </c>
      <c r="AA14" s="12">
        <v>69707.240741000001</v>
      </c>
      <c r="AB14" s="12">
        <v>60060.824860999979</v>
      </c>
      <c r="AC14" s="12">
        <v>71238.688386000009</v>
      </c>
      <c r="AD14" s="12">
        <v>75741.210691999979</v>
      </c>
      <c r="AE14" s="12">
        <f t="shared" si="0"/>
        <v>1180398.1840749998</v>
      </c>
    </row>
    <row r="15" spans="1:31" s="2" customFormat="1">
      <c r="A15" s="5"/>
      <c r="B15" s="8" t="s">
        <v>233</v>
      </c>
      <c r="C15" s="12">
        <v>11959.022742000005</v>
      </c>
      <c r="D15" s="12">
        <v>13070.620949000002</v>
      </c>
      <c r="E15" s="12">
        <v>14777.055189000002</v>
      </c>
      <c r="F15" s="12">
        <v>16148.282106000002</v>
      </c>
      <c r="G15" s="12">
        <v>18879.586621999999</v>
      </c>
      <c r="H15" s="12">
        <v>22109.558670999995</v>
      </c>
      <c r="I15" s="12">
        <v>21871.308269999994</v>
      </c>
      <c r="J15" s="12">
        <v>23257.990153000002</v>
      </c>
      <c r="K15" s="12">
        <v>24346.908980000007</v>
      </c>
      <c r="L15" s="12">
        <v>27091.759746999993</v>
      </c>
      <c r="M15" s="12">
        <v>29297.579434999996</v>
      </c>
      <c r="N15" s="12">
        <v>31448.407711999997</v>
      </c>
      <c r="O15" s="12">
        <v>34636.682480000003</v>
      </c>
      <c r="P15" s="12">
        <v>33028.750734000008</v>
      </c>
      <c r="Q15" s="12">
        <v>27868.467417999997</v>
      </c>
      <c r="R15" s="12">
        <v>39143.875646999993</v>
      </c>
      <c r="S15" s="12">
        <v>43048.397481000015</v>
      </c>
      <c r="T15" s="12">
        <v>46933.333256999991</v>
      </c>
      <c r="U15" s="12">
        <v>50840.007803</v>
      </c>
      <c r="V15" s="12">
        <v>54932.714830000012</v>
      </c>
      <c r="W15" s="12">
        <v>58369.606336999997</v>
      </c>
      <c r="X15" s="12">
        <v>60137.954279000005</v>
      </c>
      <c r="Y15" s="12">
        <v>60126.45134599998</v>
      </c>
      <c r="Z15" s="12">
        <v>64468.321383999981</v>
      </c>
      <c r="AA15" s="12">
        <v>66251.427544999984</v>
      </c>
      <c r="AB15" s="12">
        <v>57288.167523999982</v>
      </c>
      <c r="AC15" s="12">
        <v>67357.357524000021</v>
      </c>
      <c r="AD15" s="12">
        <v>71246.796612000006</v>
      </c>
      <c r="AE15" s="12">
        <f t="shared" si="0"/>
        <v>1089936.3927769999</v>
      </c>
    </row>
    <row r="16" spans="1:31" s="2" customFormat="1">
      <c r="A16" s="7"/>
      <c r="B16" s="8" t="s">
        <v>9</v>
      </c>
      <c r="C16" s="12">
        <f>SUM(C17:C22)</f>
        <v>40.960105000000006</v>
      </c>
      <c r="D16" s="12">
        <f t="shared" ref="D16:AD16" si="1">SUM(D17:D22)</f>
        <v>46.759975000000011</v>
      </c>
      <c r="E16" s="12">
        <f t="shared" si="1"/>
        <v>58.227231000000025</v>
      </c>
      <c r="F16" s="12">
        <f t="shared" si="1"/>
        <v>60.695382999999993</v>
      </c>
      <c r="G16" s="12">
        <f t="shared" si="1"/>
        <v>97.739323999999996</v>
      </c>
      <c r="H16" s="12">
        <f t="shared" si="1"/>
        <v>128.41979799999999</v>
      </c>
      <c r="I16" s="12">
        <f t="shared" si="1"/>
        <v>111.543976</v>
      </c>
      <c r="J16" s="12">
        <f t="shared" si="1"/>
        <v>142.93644900000004</v>
      </c>
      <c r="K16" s="12">
        <f t="shared" si="1"/>
        <v>227.68900100000002</v>
      </c>
      <c r="L16" s="12">
        <f t="shared" si="1"/>
        <v>409.11691399999995</v>
      </c>
      <c r="M16" s="12">
        <f t="shared" si="1"/>
        <v>585.71671500000014</v>
      </c>
      <c r="N16" s="12">
        <f t="shared" si="1"/>
        <v>709.78651000000002</v>
      </c>
      <c r="O16" s="12">
        <f t="shared" si="1"/>
        <v>774.6118029999999</v>
      </c>
      <c r="P16" s="12">
        <f t="shared" si="1"/>
        <v>732.66347999999994</v>
      </c>
      <c r="Q16" s="12">
        <f t="shared" si="1"/>
        <v>597.38131499999997</v>
      </c>
      <c r="R16" s="12">
        <f t="shared" si="1"/>
        <v>912.70619499999998</v>
      </c>
      <c r="S16" s="12">
        <f t="shared" si="1"/>
        <v>1094.1679040000001</v>
      </c>
      <c r="T16" s="12">
        <f t="shared" si="1"/>
        <v>1210.7151310000002</v>
      </c>
      <c r="U16" s="12">
        <f t="shared" si="1"/>
        <v>1391.7078750000001</v>
      </c>
      <c r="V16" s="12">
        <f t="shared" si="1"/>
        <v>1383.469996</v>
      </c>
      <c r="W16" s="12">
        <f t="shared" si="1"/>
        <v>1414.349463</v>
      </c>
      <c r="X16" s="12">
        <f t="shared" si="1"/>
        <v>1434.0068349999999</v>
      </c>
      <c r="Y16" s="12">
        <f t="shared" si="1"/>
        <v>1393.795631</v>
      </c>
      <c r="Z16" s="12">
        <f t="shared" si="1"/>
        <v>1444.7964279999999</v>
      </c>
      <c r="AA16" s="12">
        <f t="shared" si="1"/>
        <v>1235.8835040000001</v>
      </c>
      <c r="AB16" s="12">
        <f t="shared" si="1"/>
        <v>1041.8299549999999</v>
      </c>
      <c r="AC16" s="12">
        <f t="shared" si="1"/>
        <v>1589.5643140000002</v>
      </c>
      <c r="AD16" s="12">
        <f t="shared" si="1"/>
        <v>1911.232544</v>
      </c>
      <c r="AE16" s="12">
        <f t="shared" si="0"/>
        <v>22182.473754000002</v>
      </c>
    </row>
    <row r="17" spans="1:31" s="2" customFormat="1">
      <c r="A17" s="7"/>
      <c r="B17" s="8" t="s">
        <v>197</v>
      </c>
      <c r="C17" s="12">
        <v>29.790934</v>
      </c>
      <c r="D17" s="12">
        <v>32.461343000000006</v>
      </c>
      <c r="E17" s="12">
        <v>39.713399000000017</v>
      </c>
      <c r="F17" s="12">
        <v>41.629508999999985</v>
      </c>
      <c r="G17" s="12">
        <v>53.418939999999985</v>
      </c>
      <c r="H17" s="12">
        <v>54.207063000000005</v>
      </c>
      <c r="I17" s="12">
        <v>50.967545000000001</v>
      </c>
      <c r="J17" s="12">
        <v>59.554077000000007</v>
      </c>
      <c r="K17" s="12">
        <v>87.52102099999999</v>
      </c>
      <c r="L17" s="12">
        <v>157.76607499999994</v>
      </c>
      <c r="M17" s="12">
        <v>190.80767400000005</v>
      </c>
      <c r="N17" s="12">
        <v>189.83587500000004</v>
      </c>
      <c r="O17" s="12">
        <v>189.53247399999998</v>
      </c>
      <c r="P17" s="12">
        <v>176.19835199999989</v>
      </c>
      <c r="Q17" s="12">
        <v>147.58816900000002</v>
      </c>
      <c r="R17" s="12">
        <v>216.13215000000005</v>
      </c>
      <c r="S17" s="12">
        <v>224.59528699999998</v>
      </c>
      <c r="T17" s="12">
        <v>200.45040299999999</v>
      </c>
      <c r="U17" s="12">
        <v>218.35871200000003</v>
      </c>
      <c r="V17" s="12">
        <v>246.21022100000005</v>
      </c>
      <c r="W17" s="12">
        <v>215.51844800000001</v>
      </c>
      <c r="X17" s="12">
        <v>212.68296000000001</v>
      </c>
      <c r="Y17" s="12">
        <v>224.51477100000005</v>
      </c>
      <c r="Z17" s="12">
        <v>258.88363300000003</v>
      </c>
      <c r="AA17" s="12">
        <v>256.68302599999993</v>
      </c>
      <c r="AB17" s="12">
        <v>229.87142300000002</v>
      </c>
      <c r="AC17" s="12">
        <v>263.10287099999988</v>
      </c>
      <c r="AD17" s="12">
        <v>320.25004699999994</v>
      </c>
      <c r="AE17" s="12">
        <f t="shared" si="0"/>
        <v>4588.2464019999998</v>
      </c>
    </row>
    <row r="18" spans="1:31" s="2" customFormat="1">
      <c r="A18" s="7"/>
      <c r="B18" s="8" t="s">
        <v>198</v>
      </c>
      <c r="C18" s="12">
        <v>0.23272100000000001</v>
      </c>
      <c r="D18" s="12">
        <v>0.21168400000000001</v>
      </c>
      <c r="E18" s="12">
        <v>0.47347499999999992</v>
      </c>
      <c r="F18" s="12">
        <v>0.32436699999999996</v>
      </c>
      <c r="G18" s="12">
        <v>0.72136900000000004</v>
      </c>
      <c r="H18" s="12">
        <v>1.0960239999999999</v>
      </c>
      <c r="I18" s="12">
        <v>5.6071239999999998</v>
      </c>
      <c r="J18" s="12">
        <v>1.5604159999999998</v>
      </c>
      <c r="K18" s="12">
        <v>0.98607899999999993</v>
      </c>
      <c r="L18" s="12">
        <v>0.69775300000000007</v>
      </c>
      <c r="M18" s="12">
        <v>0.8558380000000001</v>
      </c>
      <c r="N18" s="12">
        <v>4.8577809999999992</v>
      </c>
      <c r="O18" s="12">
        <v>18.532264000000001</v>
      </c>
      <c r="P18" s="12">
        <v>18.218879999999999</v>
      </c>
      <c r="Q18" s="12">
        <v>2.1426939999999997</v>
      </c>
      <c r="R18" s="12">
        <v>1.5451280000000001</v>
      </c>
      <c r="S18" s="12">
        <v>2.1231559999999994</v>
      </c>
      <c r="T18" s="12">
        <v>2.5653830000000002</v>
      </c>
      <c r="U18" s="12">
        <v>13.605273</v>
      </c>
      <c r="V18" s="12">
        <v>37.116906000000007</v>
      </c>
      <c r="W18" s="12">
        <v>38.292668000000006</v>
      </c>
      <c r="X18" s="12">
        <v>37.193689999999997</v>
      </c>
      <c r="Y18" s="12">
        <v>41.052061000000002</v>
      </c>
      <c r="Z18" s="12">
        <v>55.761574000000003</v>
      </c>
      <c r="AA18" s="12">
        <v>57.1646</v>
      </c>
      <c r="AB18" s="12">
        <v>40.000286999999993</v>
      </c>
      <c r="AC18" s="12">
        <v>52.049777999999996</v>
      </c>
      <c r="AD18" s="12">
        <v>52.278200000000005</v>
      </c>
      <c r="AE18" s="12">
        <f t="shared" si="0"/>
        <v>487.26717300000013</v>
      </c>
    </row>
    <row r="19" spans="1:31" s="2" customFormat="1">
      <c r="A19" s="7"/>
      <c r="B19" s="8" t="s">
        <v>199</v>
      </c>
      <c r="C19" s="13">
        <v>1.2301169999999999</v>
      </c>
      <c r="D19" s="13">
        <v>0.69638099999999992</v>
      </c>
      <c r="E19" s="13">
        <v>0.409966</v>
      </c>
      <c r="F19" s="13">
        <v>0.47742900000000005</v>
      </c>
      <c r="G19" s="13">
        <v>1.0835239999999999</v>
      </c>
      <c r="H19" s="13">
        <v>0.91060999999999992</v>
      </c>
      <c r="I19" s="13">
        <v>1.662209</v>
      </c>
      <c r="J19" s="13">
        <v>0.84120000000000006</v>
      </c>
      <c r="K19" s="13">
        <v>0.46399999999999991</v>
      </c>
      <c r="L19" s="13">
        <v>0.40687900000000005</v>
      </c>
      <c r="M19" s="13">
        <v>9.4320000000000001E-2</v>
      </c>
      <c r="N19" s="13">
        <v>0.60283799999999987</v>
      </c>
      <c r="O19" s="13">
        <v>0.81161399999999995</v>
      </c>
      <c r="P19" s="13">
        <v>1.2799499999999999</v>
      </c>
      <c r="Q19" s="13">
        <v>2.5138069999999999</v>
      </c>
      <c r="R19" s="13">
        <v>8.8534599999999983</v>
      </c>
      <c r="S19" s="13">
        <v>4.5826219999999998</v>
      </c>
      <c r="T19" s="13">
        <v>1.6528210000000001</v>
      </c>
      <c r="U19" s="13">
        <v>3.0737389999999998</v>
      </c>
      <c r="V19" s="13">
        <v>1.7605130000000002</v>
      </c>
      <c r="W19" s="13">
        <v>2.3678020000000002</v>
      </c>
      <c r="X19" s="13">
        <v>2.8488929999999995</v>
      </c>
      <c r="Y19" s="13">
        <v>1.1208930000000001</v>
      </c>
      <c r="Z19" s="13">
        <v>1.378941</v>
      </c>
      <c r="AA19" s="13">
        <v>1.4645630000000001</v>
      </c>
      <c r="AB19" s="13">
        <v>2.1598199999999999</v>
      </c>
      <c r="AC19" s="13">
        <v>5.4469760000000003</v>
      </c>
      <c r="AD19" s="13">
        <v>1.386833</v>
      </c>
      <c r="AE19" s="12">
        <f t="shared" si="0"/>
        <v>51.582719999999995</v>
      </c>
    </row>
    <row r="20" spans="1:31" s="2" customFormat="1">
      <c r="A20" s="7"/>
      <c r="B20" s="8" t="s">
        <v>200</v>
      </c>
      <c r="C20" s="13">
        <v>6.8882289999999999</v>
      </c>
      <c r="D20" s="13">
        <v>11.548526000000001</v>
      </c>
      <c r="E20" s="13">
        <v>16.706241000000002</v>
      </c>
      <c r="F20" s="13">
        <v>17.546786000000001</v>
      </c>
      <c r="G20" s="13">
        <v>41.463737999999999</v>
      </c>
      <c r="H20" s="13">
        <v>70.643821999999986</v>
      </c>
      <c r="I20" s="13">
        <v>52.490559999999995</v>
      </c>
      <c r="J20" s="12">
        <v>75.587403000000009</v>
      </c>
      <c r="K20" s="12">
        <v>98.969302000000013</v>
      </c>
      <c r="L20" s="12">
        <v>173.79538699999998</v>
      </c>
      <c r="M20" s="12">
        <v>271.159604</v>
      </c>
      <c r="N20" s="12">
        <v>385.70434000000006</v>
      </c>
      <c r="O20" s="12">
        <v>395.43892499999998</v>
      </c>
      <c r="P20" s="12">
        <v>339.15382199999999</v>
      </c>
      <c r="Q20" s="12">
        <v>276.01946900000002</v>
      </c>
      <c r="R20" s="12">
        <v>399.99272399999995</v>
      </c>
      <c r="S20" s="12">
        <v>499.96137299999998</v>
      </c>
      <c r="T20" s="12">
        <v>583.25671000000011</v>
      </c>
      <c r="U20" s="12">
        <v>656.58464399999991</v>
      </c>
      <c r="V20" s="12">
        <v>600.90299700000003</v>
      </c>
      <c r="W20" s="12">
        <v>636.71199599999989</v>
      </c>
      <c r="X20" s="12">
        <v>588.95169499999986</v>
      </c>
      <c r="Y20" s="12">
        <v>575.10365899999977</v>
      </c>
      <c r="Z20" s="12">
        <v>608.09285399999999</v>
      </c>
      <c r="AA20" s="12">
        <v>458.96191400000004</v>
      </c>
      <c r="AB20" s="12">
        <v>407.89087999999998</v>
      </c>
      <c r="AC20" s="12">
        <v>729.6550390000001</v>
      </c>
      <c r="AD20" s="12">
        <v>894.85371500000008</v>
      </c>
      <c r="AE20" s="12">
        <f t="shared" si="0"/>
        <v>9874.036353999998</v>
      </c>
    </row>
    <row r="21" spans="1:31" s="2" customFormat="1">
      <c r="A21" s="7"/>
      <c r="B21" s="8" t="s">
        <v>201</v>
      </c>
      <c r="C21" s="13">
        <v>2.3185999999999998E-2</v>
      </c>
      <c r="D21" s="13">
        <v>0</v>
      </c>
      <c r="E21" s="13">
        <v>2.062E-3</v>
      </c>
      <c r="F21" s="13">
        <v>0.131744</v>
      </c>
      <c r="G21" s="13">
        <v>0.17055000000000001</v>
      </c>
      <c r="H21" s="13">
        <v>5.6743000000000002E-2</v>
      </c>
      <c r="I21" s="13">
        <v>9.7333000000000003E-2</v>
      </c>
      <c r="J21" s="14">
        <v>3.4951780000000001</v>
      </c>
      <c r="K21" s="14">
        <v>38.898223000000002</v>
      </c>
      <c r="L21" s="14">
        <v>73.465192000000002</v>
      </c>
      <c r="M21" s="14">
        <v>121.18968599999999</v>
      </c>
      <c r="N21" s="14">
        <v>126.902608</v>
      </c>
      <c r="O21" s="14">
        <v>169.53714400000004</v>
      </c>
      <c r="P21" s="14">
        <v>196.18812300000002</v>
      </c>
      <c r="Q21" s="14">
        <v>167.492064</v>
      </c>
      <c r="R21" s="14">
        <v>283.06495599999994</v>
      </c>
      <c r="S21" s="14">
        <v>360.78328900000008</v>
      </c>
      <c r="T21" s="12">
        <v>419.50492500000007</v>
      </c>
      <c r="U21" s="12">
        <v>495.50755299999997</v>
      </c>
      <c r="V21" s="12">
        <v>495.40272300000004</v>
      </c>
      <c r="W21" s="12">
        <v>515.63644600000009</v>
      </c>
      <c r="X21" s="12">
        <v>588.15014899999994</v>
      </c>
      <c r="Y21" s="12">
        <v>535.97445300000004</v>
      </c>
      <c r="Z21" s="12">
        <v>515.419892</v>
      </c>
      <c r="AA21" s="12">
        <v>456.60319700000002</v>
      </c>
      <c r="AB21" s="12">
        <v>356.79614099999992</v>
      </c>
      <c r="AC21" s="12">
        <v>536.97053000000005</v>
      </c>
      <c r="AD21" s="12">
        <v>640.23050099999989</v>
      </c>
      <c r="AE21" s="12">
        <f t="shared" si="0"/>
        <v>7097.6945910000013</v>
      </c>
    </row>
    <row r="22" spans="1:31" s="2" customFormat="1">
      <c r="A22" s="7"/>
      <c r="B22" s="8" t="s">
        <v>207</v>
      </c>
      <c r="C22" s="13">
        <v>2.794918</v>
      </c>
      <c r="D22" s="13">
        <v>1.8420410000000003</v>
      </c>
      <c r="E22" s="13">
        <v>0.92208800000000002</v>
      </c>
      <c r="F22" s="13">
        <v>0.58554799999999996</v>
      </c>
      <c r="G22" s="13">
        <v>0.88120299999999996</v>
      </c>
      <c r="H22" s="13">
        <v>1.505536</v>
      </c>
      <c r="I22" s="13">
        <v>0.71920499999999998</v>
      </c>
      <c r="J22" s="14">
        <v>1.8981749999999999</v>
      </c>
      <c r="K22" s="14">
        <v>0.85037599999999991</v>
      </c>
      <c r="L22" s="14">
        <v>2.9856279999999993</v>
      </c>
      <c r="M22" s="14">
        <v>1.6095929999999998</v>
      </c>
      <c r="N22" s="14">
        <v>1.8830679999999997</v>
      </c>
      <c r="O22" s="14">
        <v>0.759382</v>
      </c>
      <c r="P22" s="14">
        <v>1.6243530000000002</v>
      </c>
      <c r="Q22" s="14">
        <v>1.6251119999999999</v>
      </c>
      <c r="R22" s="14">
        <v>3.1177769999999994</v>
      </c>
      <c r="S22" s="14">
        <v>2.1221770000000006</v>
      </c>
      <c r="T22" s="12">
        <v>3.2848890000000006</v>
      </c>
      <c r="U22" s="12">
        <v>4.5779540000000001</v>
      </c>
      <c r="V22" s="12">
        <v>2.0766359999999993</v>
      </c>
      <c r="W22" s="12">
        <v>5.8221029999999985</v>
      </c>
      <c r="X22" s="12">
        <v>4.1794480000000007</v>
      </c>
      <c r="Y22" s="12">
        <v>16.029794000000003</v>
      </c>
      <c r="Z22" s="12">
        <v>5.2595339999999986</v>
      </c>
      <c r="AA22" s="12">
        <v>5.0062040000000003</v>
      </c>
      <c r="AB22" s="12">
        <v>5.1114039999999994</v>
      </c>
      <c r="AC22" s="12">
        <v>2.3391200000000003</v>
      </c>
      <c r="AD22" s="12">
        <v>2.2332480000000001</v>
      </c>
      <c r="AE22" s="12">
        <f t="shared" si="0"/>
        <v>83.646513999999982</v>
      </c>
    </row>
    <row r="23" spans="1:31" s="2" customFormat="1">
      <c r="A23" s="7"/>
      <c r="B23" s="8" t="s">
        <v>10</v>
      </c>
      <c r="C23" s="13">
        <f>SUM(C9:C14)</f>
        <v>49813.639939999994</v>
      </c>
      <c r="D23" s="13">
        <f t="shared" ref="D23:AD23" si="2">SUM(D9:D14)</f>
        <v>50332.025114000004</v>
      </c>
      <c r="E23" s="13">
        <f t="shared" si="2"/>
        <v>52661.205095000005</v>
      </c>
      <c r="F23" s="13">
        <f t="shared" si="2"/>
        <v>56420.531108999989</v>
      </c>
      <c r="G23" s="13">
        <f t="shared" si="2"/>
        <v>65234.807180000003</v>
      </c>
      <c r="H23" s="13">
        <f t="shared" si="2"/>
        <v>75025.785992999998</v>
      </c>
      <c r="I23" s="13">
        <f t="shared" si="2"/>
        <v>72232.78119899999</v>
      </c>
      <c r="J23" s="13">
        <f t="shared" si="2"/>
        <v>78586.772243000014</v>
      </c>
      <c r="K23" s="13">
        <f t="shared" si="2"/>
        <v>85762.177002000011</v>
      </c>
      <c r="L23" s="13">
        <f t="shared" si="2"/>
        <v>100617.99364600002</v>
      </c>
      <c r="M23" s="13">
        <f t="shared" si="2"/>
        <v>112265.64849000001</v>
      </c>
      <c r="N23" s="13">
        <f t="shared" si="2"/>
        <v>118129.332834</v>
      </c>
      <c r="O23" s="13">
        <f t="shared" si="2"/>
        <v>126891.26026799998</v>
      </c>
      <c r="P23" s="13">
        <f t="shared" si="2"/>
        <v>120632.58259799998</v>
      </c>
      <c r="Q23" s="13">
        <f t="shared" si="2"/>
        <v>98169.149052999986</v>
      </c>
      <c r="R23" s="13">
        <f t="shared" si="2"/>
        <v>128831.333251</v>
      </c>
      <c r="S23" s="13">
        <f t="shared" si="2"/>
        <v>148982.000061</v>
      </c>
      <c r="T23" s="13">
        <f t="shared" si="2"/>
        <v>171183.17977799999</v>
      </c>
      <c r="U23" s="13">
        <f t="shared" si="2"/>
        <v>180255.76935300004</v>
      </c>
      <c r="V23" s="13">
        <f t="shared" si="2"/>
        <v>195299.61956399999</v>
      </c>
      <c r="W23" s="13">
        <f t="shared" si="2"/>
        <v>195865.88165199995</v>
      </c>
      <c r="X23" s="13">
        <f t="shared" si="2"/>
        <v>190846.77793600003</v>
      </c>
      <c r="Y23" s="13">
        <f t="shared" si="2"/>
        <v>199294.71537699999</v>
      </c>
      <c r="Z23" s="13">
        <f t="shared" si="2"/>
        <v>206204.47535199998</v>
      </c>
      <c r="AA23" s="13">
        <f t="shared" si="2"/>
        <v>196394.82808499999</v>
      </c>
      <c r="AB23" s="13">
        <f t="shared" si="2"/>
        <v>172758.38127899996</v>
      </c>
      <c r="AC23" s="13">
        <f t="shared" si="2"/>
        <v>213118.07084600005</v>
      </c>
      <c r="AD23" s="13">
        <f t="shared" si="2"/>
        <v>180150.644978</v>
      </c>
      <c r="AE23" s="12">
        <f t="shared" si="0"/>
        <v>3641961.3692760002</v>
      </c>
    </row>
    <row r="24" spans="1:31" s="2" customFormat="1">
      <c r="A24" s="7"/>
      <c r="B24" s="8" t="s">
        <v>11</v>
      </c>
      <c r="C24" s="13">
        <f>C25-C23</f>
        <v>9194.9652300000307</v>
      </c>
      <c r="D24" s="13">
        <f t="shared" ref="D24:AD24" si="3">D25-D23</f>
        <v>9032.1913999999961</v>
      </c>
      <c r="E24" s="13">
        <f t="shared" si="3"/>
        <v>9844.0128919999916</v>
      </c>
      <c r="F24" s="13">
        <f t="shared" si="3"/>
        <v>10515.634797000006</v>
      </c>
      <c r="G24" s="13">
        <f t="shared" si="3"/>
        <v>11603.509453999985</v>
      </c>
      <c r="H24" s="13">
        <f t="shared" si="3"/>
        <v>13049.760369999989</v>
      </c>
      <c r="I24" s="13">
        <f t="shared" si="3"/>
        <v>12890.559168000022</v>
      </c>
      <c r="J24" s="13">
        <f t="shared" si="3"/>
        <v>14456.994424999997</v>
      </c>
      <c r="K24" s="13">
        <f t="shared" si="3"/>
        <v>15596.044365999987</v>
      </c>
      <c r="L24" s="13">
        <f t="shared" si="3"/>
        <v>17587.234446999981</v>
      </c>
      <c r="M24" s="13">
        <f t="shared" si="3"/>
        <v>20223.329706999983</v>
      </c>
      <c r="N24" s="13">
        <f t="shared" si="3"/>
        <v>21609.465679999965</v>
      </c>
      <c r="O24" s="13">
        <f t="shared" si="3"/>
        <v>22706.683811999974</v>
      </c>
      <c r="P24" s="13">
        <f t="shared" si="3"/>
        <v>22312.545860000013</v>
      </c>
      <c r="Q24" s="13">
        <f t="shared" si="3"/>
        <v>16799.853286000012</v>
      </c>
      <c r="R24" s="13">
        <f t="shared" si="3"/>
        <v>23716.236024000013</v>
      </c>
      <c r="S24" s="13">
        <f t="shared" si="3"/>
        <v>30499.000445999962</v>
      </c>
      <c r="T24" s="13">
        <f t="shared" si="3"/>
        <v>28288.11933300001</v>
      </c>
      <c r="U24" s="13">
        <f t="shared" si="3"/>
        <v>28345.820451999956</v>
      </c>
      <c r="V24" s="13">
        <f t="shared" si="3"/>
        <v>32576.793254999851</v>
      </c>
      <c r="W24" s="13">
        <f t="shared" si="3"/>
        <v>36151.800229000044</v>
      </c>
      <c r="X24" s="13">
        <f t="shared" si="3"/>
        <v>35399.810435999883</v>
      </c>
      <c r="Y24" s="13">
        <f t="shared" si="3"/>
        <v>35857.222119000042</v>
      </c>
      <c r="Z24" s="13">
        <f t="shared" si="3"/>
        <v>38267.731010000018</v>
      </c>
      <c r="AA24" s="13">
        <f t="shared" si="3"/>
        <v>46126.039575999952</v>
      </c>
      <c r="AB24" s="13">
        <f t="shared" si="3"/>
        <v>41084.046566999983</v>
      </c>
      <c r="AC24" s="13">
        <f t="shared" si="3"/>
        <v>51709.293187999981</v>
      </c>
      <c r="AD24" s="13">
        <f t="shared" si="3"/>
        <v>46997.566244999995</v>
      </c>
      <c r="AE24" s="12">
        <f t="shared" si="0"/>
        <v>702442.26377399964</v>
      </c>
    </row>
    <row r="25" spans="1:31" s="2" customFormat="1">
      <c r="A25" s="7"/>
      <c r="B25" s="8" t="s">
        <v>12</v>
      </c>
      <c r="C25" s="13">
        <v>59008.605170000024</v>
      </c>
      <c r="D25" s="13">
        <v>59364.216514</v>
      </c>
      <c r="E25" s="13">
        <v>62505.217986999996</v>
      </c>
      <c r="F25" s="13">
        <v>66936.165905999995</v>
      </c>
      <c r="G25" s="13">
        <v>76838.316633999988</v>
      </c>
      <c r="H25" s="13">
        <v>88075.546362999987</v>
      </c>
      <c r="I25" s="13">
        <v>85123.340367000012</v>
      </c>
      <c r="J25" s="14">
        <v>93043.766668000011</v>
      </c>
      <c r="K25" s="14">
        <v>101358.221368</v>
      </c>
      <c r="L25" s="14">
        <v>118205.228093</v>
      </c>
      <c r="M25" s="14">
        <v>132488.97819699999</v>
      </c>
      <c r="N25" s="14">
        <v>139738.79851399997</v>
      </c>
      <c r="O25" s="14">
        <v>149597.94407999996</v>
      </c>
      <c r="P25" s="14">
        <v>142945.12845799999</v>
      </c>
      <c r="Q25" s="14">
        <v>114969.002339</v>
      </c>
      <c r="R25" s="14">
        <v>152547.56927500002</v>
      </c>
      <c r="S25" s="14">
        <v>179481.00050699996</v>
      </c>
      <c r="T25" s="12">
        <v>199471.299111</v>
      </c>
      <c r="U25" s="12">
        <v>208601.589805</v>
      </c>
      <c r="V25" s="12">
        <v>227876.41281899984</v>
      </c>
      <c r="W25" s="12">
        <v>232017.681881</v>
      </c>
      <c r="X25" s="12">
        <v>226246.58837199991</v>
      </c>
      <c r="Y25" s="12">
        <v>235151.93749600003</v>
      </c>
      <c r="Z25" s="12">
        <v>244472.206362</v>
      </c>
      <c r="AA25" s="12">
        <v>242520.86766099994</v>
      </c>
      <c r="AB25" s="12">
        <v>213842.42784599995</v>
      </c>
      <c r="AC25" s="12">
        <v>264827.36403400003</v>
      </c>
      <c r="AD25" s="12">
        <v>227148.21122299999</v>
      </c>
      <c r="AE25" s="12">
        <f t="shared" si="0"/>
        <v>4344403.6330500003</v>
      </c>
    </row>
    <row r="26" spans="1:31" s="2" customFormat="1">
      <c r="A26" s="5"/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31" s="2" customFormat="1">
      <c r="A27" s="5"/>
      <c r="B27" s="98" t="s">
        <v>25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31" s="2" customFormat="1">
      <c r="A29" s="7">
        <v>1</v>
      </c>
      <c r="B29" s="8" t="s">
        <v>3</v>
      </c>
      <c r="C29" s="9">
        <f>C9/C$25*100</f>
        <v>21.032576893225343</v>
      </c>
      <c r="D29" s="9">
        <f t="shared" ref="D29:AE38" si="4">D9/D$25*100</f>
        <v>23.570792089372709</v>
      </c>
      <c r="E29" s="9">
        <f t="shared" si="4"/>
        <v>24.218538618885248</v>
      </c>
      <c r="F29" s="9">
        <f t="shared" si="4"/>
        <v>24.514204927786501</v>
      </c>
      <c r="G29" s="9">
        <f t="shared" si="4"/>
        <v>24.583234978942397</v>
      </c>
      <c r="H29" s="9">
        <f t="shared" si="4"/>
        <v>22.873305143030166</v>
      </c>
      <c r="I29" s="9">
        <f t="shared" si="4"/>
        <v>20.825074278772387</v>
      </c>
      <c r="J29" s="9">
        <f t="shared" si="4"/>
        <v>20.354484255325652</v>
      </c>
      <c r="K29" s="9">
        <f t="shared" si="4"/>
        <v>19.985868128498435</v>
      </c>
      <c r="L29" s="9">
        <f t="shared" si="4"/>
        <v>18.805768797730877</v>
      </c>
      <c r="M29" s="9">
        <f t="shared" si="4"/>
        <v>18.159206782639966</v>
      </c>
      <c r="N29" s="9">
        <f t="shared" si="4"/>
        <v>16.8202368869267</v>
      </c>
      <c r="O29" s="9">
        <f t="shared" si="4"/>
        <v>15.721280420420069</v>
      </c>
      <c r="P29" s="9">
        <f t="shared" si="4"/>
        <v>13.987686193779469</v>
      </c>
      <c r="Q29" s="9">
        <f t="shared" si="4"/>
        <v>11.924342286259455</v>
      </c>
      <c r="R29" s="9">
        <f t="shared" si="4"/>
        <v>11.624937885461431</v>
      </c>
      <c r="S29" s="9">
        <f t="shared" si="4"/>
        <v>10.389418887974571</v>
      </c>
      <c r="T29" s="9">
        <f t="shared" si="4"/>
        <v>9.7851089891075169</v>
      </c>
      <c r="U29" s="9">
        <f t="shared" si="4"/>
        <v>9.0571694557368847</v>
      </c>
      <c r="V29" s="9">
        <f t="shared" si="4"/>
        <v>8.8720818231672265</v>
      </c>
      <c r="W29" s="9">
        <f t="shared" si="4"/>
        <v>8.3933063868761604</v>
      </c>
      <c r="X29" s="9">
        <f t="shared" si="4"/>
        <v>8.2306301204339327</v>
      </c>
      <c r="Y29" s="9">
        <f t="shared" si="4"/>
        <v>7.6190255333553285</v>
      </c>
      <c r="Z29" s="9">
        <f t="shared" si="4"/>
        <v>7.8595485232985665</v>
      </c>
      <c r="AA29" s="9">
        <f t="shared" si="4"/>
        <v>7.7171509183948457</v>
      </c>
      <c r="AB29" s="9">
        <f t="shared" si="4"/>
        <v>7.3176905283123901</v>
      </c>
      <c r="AC29" s="9">
        <f t="shared" si="4"/>
        <v>6.9051460009443204</v>
      </c>
      <c r="AD29" s="9">
        <f t="shared" si="4"/>
        <v>8.6211658940931741</v>
      </c>
      <c r="AE29" s="9">
        <f t="shared" si="4"/>
        <v>12.04753314998842</v>
      </c>
    </row>
    <row r="30" spans="1:31" s="2" customFormat="1">
      <c r="A30" s="7">
        <v>2</v>
      </c>
      <c r="B30" s="8" t="s">
        <v>6</v>
      </c>
      <c r="C30" s="9">
        <f t="shared" ref="C30:R45" si="5">C10/C$25*100</f>
        <v>2.8894020661698683</v>
      </c>
      <c r="D30" s="9">
        <f t="shared" si="5"/>
        <v>2.2076695001793314</v>
      </c>
      <c r="E30" s="9">
        <f t="shared" si="5"/>
        <v>2.412272401503496</v>
      </c>
      <c r="F30" s="9">
        <f t="shared" si="5"/>
        <v>2.6524759641795548</v>
      </c>
      <c r="G30" s="9">
        <f t="shared" si="5"/>
        <v>2.9142660212953571</v>
      </c>
      <c r="H30" s="9">
        <f t="shared" si="5"/>
        <v>3.5262520940826247</v>
      </c>
      <c r="I30" s="9">
        <f t="shared" si="5"/>
        <v>4.3352492830869114</v>
      </c>
      <c r="J30" s="9">
        <f t="shared" si="5"/>
        <v>5.9146324692943519</v>
      </c>
      <c r="K30" s="9">
        <f t="shared" si="5"/>
        <v>7.1766400631577438</v>
      </c>
      <c r="L30" s="9">
        <f t="shared" si="5"/>
        <v>9.9178258467353224</v>
      </c>
      <c r="M30" s="9">
        <f t="shared" si="5"/>
        <v>13.239933341411483</v>
      </c>
      <c r="N30" s="9">
        <f t="shared" si="5"/>
        <v>15.81488587994831</v>
      </c>
      <c r="O30" s="9">
        <f t="shared" si="5"/>
        <v>17.693425305260387</v>
      </c>
      <c r="P30" s="9">
        <f t="shared" si="5"/>
        <v>18.160510958320213</v>
      </c>
      <c r="Q30" s="9">
        <f t="shared" si="5"/>
        <v>22.084339481466564</v>
      </c>
      <c r="R30" s="9">
        <f t="shared" si="5"/>
        <v>20.99797318386344</v>
      </c>
      <c r="S30" s="9">
        <f t="shared" si="4"/>
        <v>22.877607901677923</v>
      </c>
      <c r="T30" s="9">
        <f t="shared" si="4"/>
        <v>27.389322155363239</v>
      </c>
      <c r="U30" s="9">
        <f t="shared" si="4"/>
        <v>29.264058039090173</v>
      </c>
      <c r="V30" s="9">
        <f t="shared" si="4"/>
        <v>30.099319135973857</v>
      </c>
      <c r="W30" s="9">
        <f t="shared" si="4"/>
        <v>29.016376606818046</v>
      </c>
      <c r="X30" s="9">
        <f t="shared" si="4"/>
        <v>27.694537981707086</v>
      </c>
      <c r="Y30" s="9">
        <f t="shared" si="4"/>
        <v>30.413418754509109</v>
      </c>
      <c r="Z30" s="9">
        <f t="shared" si="4"/>
        <v>30.039514694466725</v>
      </c>
      <c r="AA30" s="9">
        <f t="shared" si="4"/>
        <v>26.256231733431136</v>
      </c>
      <c r="AB30" s="9">
        <f t="shared" si="4"/>
        <v>28.124554299538644</v>
      </c>
      <c r="AC30" s="9">
        <f t="shared" si="4"/>
        <v>29.225232768266117</v>
      </c>
      <c r="AD30" s="9">
        <f t="shared" si="4"/>
        <v>15.961703326558634</v>
      </c>
      <c r="AE30" s="9">
        <f t="shared" si="4"/>
        <v>21.339294527386066</v>
      </c>
    </row>
    <row r="31" spans="1:31" s="2" customFormat="1">
      <c r="A31" s="5">
        <v>3</v>
      </c>
      <c r="B31" s="8" t="s">
        <v>4</v>
      </c>
      <c r="C31" s="9">
        <f t="shared" si="5"/>
        <v>30.103007828815599</v>
      </c>
      <c r="D31" s="9">
        <f t="shared" si="4"/>
        <v>26.931796199533011</v>
      </c>
      <c r="E31" s="9">
        <f t="shared" si="4"/>
        <v>23.352917529278731</v>
      </c>
      <c r="F31" s="9">
        <f t="shared" si="4"/>
        <v>21.396402529407823</v>
      </c>
      <c r="G31" s="9">
        <f t="shared" si="4"/>
        <v>20.485919491155006</v>
      </c>
      <c r="H31" s="9">
        <f t="shared" si="4"/>
        <v>20.439527231320856</v>
      </c>
      <c r="I31" s="9">
        <f t="shared" si="4"/>
        <v>18.591097961817134</v>
      </c>
      <c r="J31" s="9">
        <f t="shared" si="4"/>
        <v>17.325825990602617</v>
      </c>
      <c r="K31" s="9">
        <f t="shared" si="4"/>
        <v>15.860230997576757</v>
      </c>
      <c r="L31" s="9">
        <f t="shared" si="4"/>
        <v>15.46850925376523</v>
      </c>
      <c r="M31" s="9">
        <f t="shared" si="4"/>
        <v>14.79282920716479</v>
      </c>
      <c r="N31" s="9">
        <f t="shared" si="4"/>
        <v>13.036670980947981</v>
      </c>
      <c r="O31" s="9">
        <f t="shared" si="4"/>
        <v>11.669951558066897</v>
      </c>
      <c r="P31" s="9">
        <f t="shared" si="4"/>
        <v>11.245474846470966</v>
      </c>
      <c r="Q31" s="9">
        <f t="shared" si="4"/>
        <v>9.9413209286612076</v>
      </c>
      <c r="R31" s="9">
        <f t="shared" si="4"/>
        <v>10.238081891587054</v>
      </c>
      <c r="S31" s="9">
        <f t="shared" si="4"/>
        <v>9.7096447154696648</v>
      </c>
      <c r="T31" s="9">
        <f t="shared" si="4"/>
        <v>10.673456564371429</v>
      </c>
      <c r="U31" s="9">
        <f t="shared" si="4"/>
        <v>9.1325670814918087</v>
      </c>
      <c r="V31" s="9">
        <f t="shared" si="4"/>
        <v>8.3464027644260828</v>
      </c>
      <c r="W31" s="9">
        <f t="shared" si="4"/>
        <v>7.6220361063128879</v>
      </c>
      <c r="X31" s="9">
        <f t="shared" si="4"/>
        <v>7.8718038911229442</v>
      </c>
      <c r="Y31" s="9">
        <f t="shared" si="4"/>
        <v>8.1714758073498146</v>
      </c>
      <c r="Z31" s="9">
        <f t="shared" si="4"/>
        <v>7.882225789489679</v>
      </c>
      <c r="AA31" s="9">
        <f t="shared" si="4"/>
        <v>7.4287647973383955</v>
      </c>
      <c r="AB31" s="9">
        <f t="shared" si="4"/>
        <v>6.9920870014475414</v>
      </c>
      <c r="AC31" s="9">
        <f t="shared" si="4"/>
        <v>6.9739351748518228</v>
      </c>
      <c r="AD31" s="9">
        <f t="shared" si="4"/>
        <v>8.668888017202292</v>
      </c>
      <c r="AE31" s="9">
        <f t="shared" si="4"/>
        <v>11.118011066524696</v>
      </c>
    </row>
    <row r="32" spans="1:31" s="2" customFormat="1">
      <c r="A32" s="7">
        <v>4</v>
      </c>
      <c r="B32" s="8" t="s">
        <v>5</v>
      </c>
      <c r="C32" s="9">
        <f t="shared" si="5"/>
        <v>1.9323318043445277</v>
      </c>
      <c r="D32" s="9">
        <f t="shared" si="4"/>
        <v>1.5556365656442392</v>
      </c>
      <c r="E32" s="9">
        <f t="shared" si="4"/>
        <v>1.7834278111498549</v>
      </c>
      <c r="F32" s="9">
        <f t="shared" si="4"/>
        <v>2.4513101696088069</v>
      </c>
      <c r="G32" s="9">
        <f t="shared" si="4"/>
        <v>3.5577741129096481</v>
      </c>
      <c r="H32" s="9">
        <f t="shared" si="4"/>
        <v>4.8084758413478745</v>
      </c>
      <c r="I32" s="9">
        <f t="shared" si="4"/>
        <v>6.6873259783480217</v>
      </c>
      <c r="J32" s="9">
        <f t="shared" si="4"/>
        <v>6.3886853530021392</v>
      </c>
      <c r="K32" s="9">
        <f t="shared" si="4"/>
        <v>7.3269384681059702</v>
      </c>
      <c r="L32" s="9">
        <f t="shared" si="4"/>
        <v>8.648116755848779</v>
      </c>
      <c r="M32" s="9">
        <f t="shared" si="4"/>
        <v>6.8450214345493006</v>
      </c>
      <c r="N32" s="9">
        <f t="shared" si="4"/>
        <v>6.7457447546721241</v>
      </c>
      <c r="O32" s="9">
        <f t="shared" si="4"/>
        <v>7.2549122407698796</v>
      </c>
      <c r="P32" s="9">
        <f t="shared" si="4"/>
        <v>8.9761952613656231</v>
      </c>
      <c r="Q32" s="9">
        <f t="shared" si="4"/>
        <v>9.9182379963402418</v>
      </c>
      <c r="R32" s="9">
        <f t="shared" si="4"/>
        <v>8.6592893140020841</v>
      </c>
      <c r="S32" s="9">
        <f t="shared" si="4"/>
        <v>8.3570198308622743</v>
      </c>
      <c r="T32" s="9">
        <f t="shared" si="4"/>
        <v>6.6762684257595097</v>
      </c>
      <c r="U32" s="9">
        <f t="shared" si="4"/>
        <v>7.2829493481817424</v>
      </c>
      <c r="V32" s="9">
        <f t="shared" si="4"/>
        <v>7.1550110545888694</v>
      </c>
      <c r="W32" s="9">
        <f t="shared" si="4"/>
        <v>7.1091416892355141</v>
      </c>
      <c r="X32" s="9">
        <f t="shared" si="4"/>
        <v>7.3462417889245648</v>
      </c>
      <c r="Y32" s="9">
        <f t="shared" si="4"/>
        <v>6.4881808746566332</v>
      </c>
      <c r="Z32" s="9">
        <f t="shared" si="4"/>
        <v>5.8275035849696692</v>
      </c>
      <c r="AA32" s="9">
        <f t="shared" si="4"/>
        <v>6.0397464602818198</v>
      </c>
      <c r="AB32" s="9">
        <f t="shared" si="4"/>
        <v>5.3533546407564021</v>
      </c>
      <c r="AC32" s="9">
        <f t="shared" si="4"/>
        <v>5.6503435140029135</v>
      </c>
      <c r="AD32" s="9">
        <f t="shared" si="4"/>
        <v>7.0463528124756554</v>
      </c>
      <c r="AE32" s="9">
        <f t="shared" si="4"/>
        <v>6.6145503332123896</v>
      </c>
    </row>
    <row r="33" spans="1:31" s="2" customFormat="1">
      <c r="A33" s="7">
        <v>5</v>
      </c>
      <c r="B33" s="8" t="s">
        <v>7</v>
      </c>
      <c r="C33" s="9">
        <f t="shared" si="5"/>
        <v>5.6097573285513365</v>
      </c>
      <c r="D33" s="9">
        <f t="shared" si="4"/>
        <v>5.7648451659307653</v>
      </c>
      <c r="E33" s="9">
        <f t="shared" si="4"/>
        <v>5.6377000040747012</v>
      </c>
      <c r="F33" s="9">
        <f t="shared" si="4"/>
        <v>5.9847393927905204</v>
      </c>
      <c r="G33" s="9">
        <f t="shared" si="4"/>
        <v>5.6783685680971265</v>
      </c>
      <c r="H33" s="9">
        <f t="shared" si="4"/>
        <v>5.3478651890358417</v>
      </c>
      <c r="I33" s="9">
        <f t="shared" si="4"/>
        <v>5.4223253647002867</v>
      </c>
      <c r="J33" s="9">
        <f t="shared" si="4"/>
        <v>5.7666137895568621</v>
      </c>
      <c r="K33" s="9">
        <f t="shared" si="4"/>
        <v>6.6252035132100966</v>
      </c>
      <c r="L33" s="9">
        <f t="shared" si="4"/>
        <v>6.3728348479419745</v>
      </c>
      <c r="M33" s="9">
        <f t="shared" si="4"/>
        <v>6.2333620021737035</v>
      </c>
      <c r="N33" s="9">
        <f t="shared" si="4"/>
        <v>6.3278528025372287</v>
      </c>
      <c r="O33" s="9">
        <f t="shared" si="4"/>
        <v>6.7571654992760246</v>
      </c>
      <c r="P33" s="9">
        <f t="shared" si="4"/>
        <v>6.4708870521024933</v>
      </c>
      <c r="Q33" s="9">
        <f t="shared" si="4"/>
        <v>5.346461342576057</v>
      </c>
      <c r="R33" s="9">
        <f t="shared" si="4"/>
        <v>5.2551914069166328</v>
      </c>
      <c r="S33" s="9">
        <f t="shared" si="4"/>
        <v>5.6104266332119463</v>
      </c>
      <c r="T33" s="9">
        <f t="shared" si="4"/>
        <v>5.8269784178485047</v>
      </c>
      <c r="U33" s="9">
        <f t="shared" si="4"/>
        <v>5.6219285619840003</v>
      </c>
      <c r="V33" s="9">
        <f t="shared" si="4"/>
        <v>5.5848391896130867</v>
      </c>
      <c r="W33" s="9">
        <f t="shared" si="4"/>
        <v>5.6458199925980335</v>
      </c>
      <c r="X33" s="9">
        <f t="shared" si="4"/>
        <v>5.1967462721109028</v>
      </c>
      <c r="Y33" s="9">
        <f t="shared" si="4"/>
        <v>5.0297554653153522</v>
      </c>
      <c r="Z33" s="9">
        <f t="shared" si="4"/>
        <v>4.8826345041958925</v>
      </c>
      <c r="AA33" s="9">
        <f t="shared" si="4"/>
        <v>4.7959149710193838</v>
      </c>
      <c r="AB33" s="9">
        <f t="shared" si="4"/>
        <v>4.9135279489843944</v>
      </c>
      <c r="AC33" s="9">
        <f t="shared" si="4"/>
        <v>4.8196334682247279</v>
      </c>
      <c r="AD33" s="9">
        <f t="shared" si="4"/>
        <v>5.6672240915699286</v>
      </c>
      <c r="AE33" s="9">
        <f t="shared" si="4"/>
        <v>5.5411653537586796</v>
      </c>
    </row>
    <row r="34" spans="1:31" s="2" customFormat="1">
      <c r="A34" s="5"/>
      <c r="B34" s="8" t="s">
        <v>8</v>
      </c>
      <c r="C34" s="9">
        <f t="shared" si="5"/>
        <v>22.850509948767861</v>
      </c>
      <c r="D34" s="9">
        <f t="shared" si="4"/>
        <v>24.754385373778813</v>
      </c>
      <c r="E34" s="9">
        <f t="shared" si="4"/>
        <v>26.846037865974619</v>
      </c>
      <c r="F34" s="9">
        <f t="shared" si="4"/>
        <v>27.290922093825127</v>
      </c>
      <c r="G34" s="9">
        <f t="shared" si="4"/>
        <v>27.679234768124861</v>
      </c>
      <c r="H34" s="9">
        <f t="shared" si="4"/>
        <v>28.188021088938221</v>
      </c>
      <c r="I34" s="9">
        <f t="shared" si="4"/>
        <v>28.995537420860568</v>
      </c>
      <c r="J34" s="9">
        <f t="shared" si="4"/>
        <v>28.711915100474773</v>
      </c>
      <c r="K34" s="9">
        <f t="shared" si="4"/>
        <v>27.638064720267664</v>
      </c>
      <c r="L34" s="9">
        <f t="shared" si="4"/>
        <v>25.90838562986842</v>
      </c>
      <c r="M34" s="9">
        <f t="shared" si="4"/>
        <v>25.465487162134348</v>
      </c>
      <c r="N34" s="9">
        <f t="shared" si="4"/>
        <v>25.790424152236675</v>
      </c>
      <c r="O34" s="9">
        <f t="shared" si="4"/>
        <v>25.724791801563917</v>
      </c>
      <c r="P34" s="9">
        <f t="shared" si="4"/>
        <v>25.550077260402084</v>
      </c>
      <c r="Q34" s="9">
        <f t="shared" si="4"/>
        <v>26.172791163547053</v>
      </c>
      <c r="R34" s="9">
        <f t="shared" si="4"/>
        <v>27.677745640696642</v>
      </c>
      <c r="S34" s="9">
        <f t="shared" si="4"/>
        <v>26.062996789554678</v>
      </c>
      <c r="T34" s="9">
        <f t="shared" si="4"/>
        <v>25.46731679414755</v>
      </c>
      <c r="U34" s="9">
        <f t="shared" si="4"/>
        <v>26.052830667207775</v>
      </c>
      <c r="V34" s="9">
        <f t="shared" si="4"/>
        <v>25.646529781658561</v>
      </c>
      <c r="W34" s="9">
        <f t="shared" si="4"/>
        <v>26.631834248603457</v>
      </c>
      <c r="X34" s="9">
        <f t="shared" si="4"/>
        <v>28.013478956327901</v>
      </c>
      <c r="Y34" s="9">
        <f t="shared" si="4"/>
        <v>27.029609999314243</v>
      </c>
      <c r="Z34" s="9">
        <f t="shared" si="4"/>
        <v>27.855369793310398</v>
      </c>
      <c r="AA34" s="9">
        <f t="shared" si="4"/>
        <v>28.742780534019051</v>
      </c>
      <c r="AB34" s="9">
        <f t="shared" si="4"/>
        <v>28.08648660884695</v>
      </c>
      <c r="AC34" s="9">
        <f t="shared" si="4"/>
        <v>26.900048129789933</v>
      </c>
      <c r="AD34" s="9">
        <f t="shared" si="4"/>
        <v>33.344401122156306</v>
      </c>
      <c r="AE34" s="9">
        <f t="shared" si="4"/>
        <v>27.170545920161153</v>
      </c>
    </row>
    <row r="35" spans="1:31" s="2" customFormat="1">
      <c r="A35" s="5"/>
      <c r="B35" s="8" t="s">
        <v>233</v>
      </c>
      <c r="C35" s="9">
        <f t="shared" si="5"/>
        <v>20.266574184471608</v>
      </c>
      <c r="D35" s="9">
        <f t="shared" si="4"/>
        <v>22.017676163413235</v>
      </c>
      <c r="E35" s="9">
        <f t="shared" si="4"/>
        <v>23.641314541248978</v>
      </c>
      <c r="F35" s="9">
        <f t="shared" si="4"/>
        <v>24.12489853194969</v>
      </c>
      <c r="G35" s="9">
        <f t="shared" si="4"/>
        <v>24.570536483676712</v>
      </c>
      <c r="H35" s="9">
        <f t="shared" si="4"/>
        <v>25.102948075821519</v>
      </c>
      <c r="I35" s="9">
        <f t="shared" si="4"/>
        <v>25.693667771617314</v>
      </c>
      <c r="J35" s="9">
        <f t="shared" si="4"/>
        <v>24.996827821888886</v>
      </c>
      <c r="K35" s="9">
        <f t="shared" si="4"/>
        <v>24.020655306888226</v>
      </c>
      <c r="L35" s="9">
        <f t="shared" si="4"/>
        <v>22.919256774061704</v>
      </c>
      <c r="M35" s="9">
        <f t="shared" si="4"/>
        <v>22.113220158915372</v>
      </c>
      <c r="N35" s="9">
        <f t="shared" si="4"/>
        <v>22.50513675974485</v>
      </c>
      <c r="O35" s="9">
        <f t="shared" si="4"/>
        <v>23.153180809408362</v>
      </c>
      <c r="P35" s="9">
        <f t="shared" si="4"/>
        <v>23.105894611654769</v>
      </c>
      <c r="Q35" s="9">
        <f t="shared" si="4"/>
        <v>24.239983692148996</v>
      </c>
      <c r="R35" s="9">
        <f t="shared" si="4"/>
        <v>25.660111028340733</v>
      </c>
      <c r="S35" s="9">
        <f t="shared" si="4"/>
        <v>23.984932867209572</v>
      </c>
      <c r="T35" s="9">
        <f t="shared" si="4"/>
        <v>23.528865288475885</v>
      </c>
      <c r="U35" s="9">
        <f t="shared" si="4"/>
        <v>24.371821830564691</v>
      </c>
      <c r="V35" s="9">
        <f t="shared" si="4"/>
        <v>24.106362808875954</v>
      </c>
      <c r="W35" s="9">
        <f t="shared" si="4"/>
        <v>25.157395705270989</v>
      </c>
      <c r="X35" s="9">
        <f t="shared" si="4"/>
        <v>26.580712094592908</v>
      </c>
      <c r="Y35" s="9">
        <f t="shared" si="4"/>
        <v>25.569192406514933</v>
      </c>
      <c r="Z35" s="9">
        <f t="shared" si="4"/>
        <v>26.370409276111779</v>
      </c>
      <c r="AA35" s="9">
        <f t="shared" si="4"/>
        <v>27.317825547947251</v>
      </c>
      <c r="AB35" s="9">
        <f t="shared" si="4"/>
        <v>26.789897636804067</v>
      </c>
      <c r="AC35" s="9">
        <f t="shared" si="4"/>
        <v>25.434440194538322</v>
      </c>
      <c r="AD35" s="9">
        <f t="shared" si="4"/>
        <v>31.365774895781296</v>
      </c>
      <c r="AE35" s="9">
        <f t="shared" si="4"/>
        <v>25.088285639145528</v>
      </c>
    </row>
    <row r="36" spans="1:31" s="2" customFormat="1">
      <c r="A36" s="7"/>
      <c r="B36" s="8" t="s">
        <v>9</v>
      </c>
      <c r="C36" s="9">
        <f t="shared" si="5"/>
        <v>6.9413782755915948E-2</v>
      </c>
      <c r="D36" s="9">
        <f t="shared" si="4"/>
        <v>7.8767947672605934E-2</v>
      </c>
      <c r="E36" s="9">
        <f t="shared" si="4"/>
        <v>9.3155792228594866E-2</v>
      </c>
      <c r="F36" s="9">
        <f t="shared" si="4"/>
        <v>9.067651571982166E-2</v>
      </c>
      <c r="G36" s="9">
        <f t="shared" si="4"/>
        <v>0.12720128222688259</v>
      </c>
      <c r="H36" s="9">
        <f t="shared" si="4"/>
        <v>0.14580641654009469</v>
      </c>
      <c r="I36" s="9">
        <f t="shared" si="4"/>
        <v>0.1310380625561571</v>
      </c>
      <c r="J36" s="9">
        <f t="shared" si="4"/>
        <v>0.15362281012335599</v>
      </c>
      <c r="K36" s="9">
        <f t="shared" si="4"/>
        <v>0.22463792075961206</v>
      </c>
      <c r="L36" s="9">
        <f t="shared" si="4"/>
        <v>0.34610729203798007</v>
      </c>
      <c r="M36" s="9">
        <f t="shared" si="4"/>
        <v>0.44208712526191313</v>
      </c>
      <c r="N36" s="9">
        <f t="shared" si="4"/>
        <v>0.50793803692886974</v>
      </c>
      <c r="O36" s="9">
        <f t="shared" si="4"/>
        <v>0.51779575432250824</v>
      </c>
      <c r="P36" s="9">
        <f t="shared" si="4"/>
        <v>0.51254875762714114</v>
      </c>
      <c r="Q36" s="9">
        <f t="shared" si="4"/>
        <v>0.51960206911994322</v>
      </c>
      <c r="R36" s="9">
        <f t="shared" si="4"/>
        <v>0.59830923517021073</v>
      </c>
      <c r="S36" s="9">
        <f t="shared" si="4"/>
        <v>0.60962881915588962</v>
      </c>
      <c r="T36" s="9">
        <f t="shared" si="4"/>
        <v>0.60696207243643219</v>
      </c>
      <c r="U36" s="9">
        <f t="shared" si="4"/>
        <v>0.66716072312821939</v>
      </c>
      <c r="V36" s="9">
        <f t="shared" si="4"/>
        <v>0.60711417161848935</v>
      </c>
      <c r="W36" s="9">
        <f t="shared" si="4"/>
        <v>0.60958692955367444</v>
      </c>
      <c r="X36" s="9">
        <f t="shared" si="4"/>
        <v>0.63382473314566512</v>
      </c>
      <c r="Y36" s="9">
        <f t="shared" si="4"/>
        <v>0.59272130429446646</v>
      </c>
      <c r="Z36" s="9">
        <f t="shared" si="4"/>
        <v>0.5909859650305731</v>
      </c>
      <c r="AA36" s="9">
        <f t="shared" si="4"/>
        <v>0.50959882995616712</v>
      </c>
      <c r="AB36" s="9">
        <f t="shared" si="4"/>
        <v>0.48719515836692651</v>
      </c>
      <c r="AC36" s="9">
        <f t="shared" si="4"/>
        <v>0.60022661170162273</v>
      </c>
      <c r="AD36" s="9">
        <f t="shared" si="4"/>
        <v>0.84140329950636095</v>
      </c>
      <c r="AE36" s="9">
        <f t="shared" si="4"/>
        <v>0.51059882155624514</v>
      </c>
    </row>
    <row r="37" spans="1:31" s="2" customFormat="1">
      <c r="A37" s="7"/>
      <c r="B37" s="8" t="s">
        <v>197</v>
      </c>
      <c r="C37" s="9">
        <f t="shared" si="5"/>
        <v>5.0485745111537923E-2</v>
      </c>
      <c r="D37" s="9">
        <f t="shared" si="4"/>
        <v>5.4681666677677071E-2</v>
      </c>
      <c r="E37" s="9">
        <f t="shared" si="4"/>
        <v>6.3536133908467796E-2</v>
      </c>
      <c r="F37" s="9">
        <f t="shared" si="4"/>
        <v>6.2192849615051553E-2</v>
      </c>
      <c r="G37" s="9">
        <f t="shared" si="4"/>
        <v>6.9521226310107348E-2</v>
      </c>
      <c r="H37" s="9">
        <f t="shared" si="4"/>
        <v>6.1546099046138954E-2</v>
      </c>
      <c r="I37" s="9">
        <f t="shared" si="4"/>
        <v>5.987493533531342E-2</v>
      </c>
      <c r="J37" s="9">
        <f t="shared" si="4"/>
        <v>6.4006519869838949E-2</v>
      </c>
      <c r="K37" s="9">
        <f t="shared" si="4"/>
        <v>8.6348221011336157E-2</v>
      </c>
      <c r="L37" s="9">
        <f t="shared" si="4"/>
        <v>0.13346793330991652</v>
      </c>
      <c r="M37" s="9">
        <f t="shared" si="4"/>
        <v>0.14401777158873175</v>
      </c>
      <c r="N37" s="9">
        <f t="shared" si="4"/>
        <v>0.13585051325668943</v>
      </c>
      <c r="O37" s="9">
        <f t="shared" si="4"/>
        <v>0.12669457134961987</v>
      </c>
      <c r="P37" s="9">
        <f t="shared" si="4"/>
        <v>0.12326292885998583</v>
      </c>
      <c r="Q37" s="9">
        <f t="shared" si="4"/>
        <v>0.12837214031380256</v>
      </c>
      <c r="R37" s="9">
        <f t="shared" si="4"/>
        <v>0.14168180524094426</v>
      </c>
      <c r="S37" s="9">
        <f t="shared" si="4"/>
        <v>0.1251359677991323</v>
      </c>
      <c r="T37" s="9">
        <f t="shared" si="4"/>
        <v>0.10049084950735451</v>
      </c>
      <c r="U37" s="9">
        <f t="shared" si="4"/>
        <v>0.10467739589334912</v>
      </c>
      <c r="V37" s="9">
        <f t="shared" si="4"/>
        <v>0.10804550499729104</v>
      </c>
      <c r="W37" s="9">
        <f t="shared" si="4"/>
        <v>9.2888803238081519E-2</v>
      </c>
      <c r="X37" s="9">
        <f t="shared" si="4"/>
        <v>9.4004935734236017E-2</v>
      </c>
      <c r="Y37" s="9">
        <f t="shared" si="4"/>
        <v>9.5476470825939547E-2</v>
      </c>
      <c r="Z37" s="9">
        <f t="shared" si="4"/>
        <v>0.10589491413050875</v>
      </c>
      <c r="AA37" s="9">
        <f t="shared" si="4"/>
        <v>0.10583956278714791</v>
      </c>
      <c r="AB37" s="9">
        <f t="shared" si="4"/>
        <v>0.10749570387666167</v>
      </c>
      <c r="AC37" s="9">
        <f t="shared" si="4"/>
        <v>9.9348823698679894E-2</v>
      </c>
      <c r="AD37" s="9">
        <f t="shared" si="4"/>
        <v>0.14098726345927434</v>
      </c>
      <c r="AE37" s="9">
        <f t="shared" si="4"/>
        <v>0.10561280188366864</v>
      </c>
    </row>
    <row r="38" spans="1:31" s="2" customFormat="1">
      <c r="A38" s="7"/>
      <c r="B38" s="8" t="s">
        <v>198</v>
      </c>
      <c r="C38" s="9">
        <f t="shared" si="5"/>
        <v>3.9438485171704304E-4</v>
      </c>
      <c r="D38" s="9">
        <f t="shared" si="4"/>
        <v>3.5658518284340212E-4</v>
      </c>
      <c r="E38" s="9">
        <f t="shared" si="4"/>
        <v>7.5749675826820493E-4</v>
      </c>
      <c r="F38" s="9">
        <f t="shared" si="4"/>
        <v>4.8459154421171365E-4</v>
      </c>
      <c r="G38" s="9">
        <f t="shared" si="4"/>
        <v>9.3881416407917933E-4</v>
      </c>
      <c r="H38" s="9">
        <f t="shared" si="4"/>
        <v>1.2444135123304023E-3</v>
      </c>
      <c r="I38" s="9">
        <f t="shared" si="4"/>
        <v>6.587058233177288E-3</v>
      </c>
      <c r="J38" s="9">
        <f t="shared" si="4"/>
        <v>1.6770774183808535E-3</v>
      </c>
      <c r="K38" s="9">
        <f t="shared" si="4"/>
        <v>9.7286533513631383E-4</v>
      </c>
      <c r="L38" s="9">
        <f t="shared" si="4"/>
        <v>5.9028945779879619E-4</v>
      </c>
      <c r="M38" s="9">
        <f t="shared" si="4"/>
        <v>6.4596920562512059E-4</v>
      </c>
      <c r="N38" s="9">
        <f t="shared" si="4"/>
        <v>3.4763294458362713E-3</v>
      </c>
      <c r="O38" s="9">
        <f t="shared" si="4"/>
        <v>1.2388047251564879E-2</v>
      </c>
      <c r="P38" s="9">
        <f t="shared" si="4"/>
        <v>1.2745366139114738E-2</v>
      </c>
      <c r="Q38" s="9">
        <f t="shared" si="4"/>
        <v>1.8637145286187727E-3</v>
      </c>
      <c r="R38" s="9">
        <f t="shared" si="4"/>
        <v>1.0128827403434876E-3</v>
      </c>
      <c r="S38" s="9">
        <f t="shared" si="4"/>
        <v>1.1829419236590415E-3</v>
      </c>
      <c r="T38" s="9">
        <f t="shared" si="4"/>
        <v>1.2860912880366007E-3</v>
      </c>
      <c r="U38" s="9">
        <f t="shared" si="4"/>
        <v>6.5221329390241761E-3</v>
      </c>
      <c r="V38" s="9">
        <f t="shared" ref="D38:AE45" si="6">V18/V$25*100</f>
        <v>1.6288173725764951E-2</v>
      </c>
      <c r="W38" s="9">
        <f t="shared" si="6"/>
        <v>1.6504202476964668E-2</v>
      </c>
      <c r="X38" s="9">
        <f t="shared" si="6"/>
        <v>1.6439447890743558E-2</v>
      </c>
      <c r="Y38" s="9">
        <f t="shared" si="6"/>
        <v>1.7457674998190606E-2</v>
      </c>
      <c r="Z38" s="9">
        <f t="shared" si="6"/>
        <v>2.2808962552344932E-2</v>
      </c>
      <c r="AA38" s="9">
        <f t="shared" si="6"/>
        <v>2.3571002590962901E-2</v>
      </c>
      <c r="AB38" s="9">
        <f t="shared" si="6"/>
        <v>1.8705496099589023E-2</v>
      </c>
      <c r="AC38" s="9">
        <f t="shared" si="6"/>
        <v>1.965422953547865E-2</v>
      </c>
      <c r="AD38" s="9">
        <f t="shared" si="6"/>
        <v>2.301501725174341E-2</v>
      </c>
      <c r="AE38" s="9">
        <f t="shared" si="6"/>
        <v>1.1215973794265357E-2</v>
      </c>
    </row>
    <row r="39" spans="1:31" s="2" customFormat="1">
      <c r="A39" s="7"/>
      <c r="B39" s="8" t="s">
        <v>199</v>
      </c>
      <c r="C39" s="9">
        <f t="shared" si="5"/>
        <v>2.0846400223426928E-3</v>
      </c>
      <c r="D39" s="9">
        <f t="shared" si="6"/>
        <v>1.17306525865758E-3</v>
      </c>
      <c r="E39" s="9">
        <f t="shared" si="6"/>
        <v>6.5589084112188179E-4</v>
      </c>
      <c r="F39" s="9">
        <f t="shared" si="6"/>
        <v>7.1326015396589132E-4</v>
      </c>
      <c r="G39" s="9">
        <f t="shared" si="6"/>
        <v>1.410135004858441E-3</v>
      </c>
      <c r="H39" s="9">
        <f t="shared" si="6"/>
        <v>1.0338965099880911E-3</v>
      </c>
      <c r="I39" s="9">
        <f t="shared" si="6"/>
        <v>1.9527064995729336E-3</v>
      </c>
      <c r="J39" s="9">
        <f t="shared" si="6"/>
        <v>9.0409065553158537E-4</v>
      </c>
      <c r="K39" s="9">
        <f t="shared" si="6"/>
        <v>4.5778230294251222E-4</v>
      </c>
      <c r="L39" s="9">
        <f t="shared" si="6"/>
        <v>3.4421404752070782E-4</v>
      </c>
      <c r="M39" s="9">
        <f t="shared" si="6"/>
        <v>7.1190827556805568E-5</v>
      </c>
      <c r="N39" s="9">
        <f t="shared" si="6"/>
        <v>4.3140345159014919E-4</v>
      </c>
      <c r="O39" s="9">
        <f t="shared" si="6"/>
        <v>5.4253018314608396E-4</v>
      </c>
      <c r="P39" s="9">
        <f t="shared" si="6"/>
        <v>8.9541351552674528E-4</v>
      </c>
      <c r="Q39" s="9">
        <f t="shared" si="6"/>
        <v>2.1865084926002368E-3</v>
      </c>
      <c r="R39" s="9">
        <f t="shared" si="6"/>
        <v>5.8037371831469306E-3</v>
      </c>
      <c r="S39" s="9">
        <f t="shared" si="6"/>
        <v>2.5532630122714699E-3</v>
      </c>
      <c r="T39" s="9">
        <f t="shared" si="6"/>
        <v>8.2860091018921629E-4</v>
      </c>
      <c r="U39" s="9">
        <f t="shared" si="6"/>
        <v>1.4734973989763548E-3</v>
      </c>
      <c r="V39" s="9">
        <f t="shared" si="6"/>
        <v>7.725735973377637E-4</v>
      </c>
      <c r="W39" s="9">
        <f t="shared" si="6"/>
        <v>1.0205265309108755E-3</v>
      </c>
      <c r="X39" s="9">
        <f t="shared" si="6"/>
        <v>1.2591982139928597E-3</v>
      </c>
      <c r="Y39" s="9">
        <f t="shared" si="6"/>
        <v>4.7666755882845601E-4</v>
      </c>
      <c r="Z39" s="9">
        <f t="shared" si="6"/>
        <v>5.6404816748704164E-4</v>
      </c>
      <c r="AA39" s="9">
        <f t="shared" si="6"/>
        <v>6.0389153895292543E-4</v>
      </c>
      <c r="AB39" s="9">
        <f t="shared" si="6"/>
        <v>1.0100053678568448E-3</v>
      </c>
      <c r="AC39" s="9">
        <f t="shared" si="6"/>
        <v>2.0568025588551665E-3</v>
      </c>
      <c r="AD39" s="9">
        <f t="shared" si="6"/>
        <v>6.105410174850524E-4</v>
      </c>
      <c r="AE39" s="9">
        <f t="shared" si="6"/>
        <v>1.1873371895646401E-3</v>
      </c>
    </row>
    <row r="40" spans="1:31" s="2" customFormat="1">
      <c r="A40" s="7"/>
      <c r="B40" s="8" t="s">
        <v>200</v>
      </c>
      <c r="C40" s="9">
        <f t="shared" si="5"/>
        <v>1.167326185758069E-2</v>
      </c>
      <c r="D40" s="9">
        <f t="shared" si="6"/>
        <v>1.9453682164366617E-2</v>
      </c>
      <c r="E40" s="9">
        <f t="shared" si="6"/>
        <v>2.6727754158820165E-2</v>
      </c>
      <c r="F40" s="9">
        <f t="shared" si="6"/>
        <v>2.6214208361801539E-2</v>
      </c>
      <c r="G40" s="9">
        <f t="shared" si="6"/>
        <v>5.3962319603515128E-2</v>
      </c>
      <c r="H40" s="9">
        <f t="shared" si="6"/>
        <v>8.0208213195572101E-2</v>
      </c>
      <c r="I40" s="9">
        <f t="shared" si="6"/>
        <v>6.1664121466207339E-2</v>
      </c>
      <c r="J40" s="9">
        <f t="shared" si="6"/>
        <v>8.123854580147423E-2</v>
      </c>
      <c r="K40" s="9">
        <f t="shared" si="6"/>
        <v>9.7643092651234914E-2</v>
      </c>
      <c r="L40" s="9">
        <f t="shared" si="6"/>
        <v>0.14702851117825641</v>
      </c>
      <c r="M40" s="9">
        <f t="shared" si="6"/>
        <v>0.20466578253536563</v>
      </c>
      <c r="N40" s="9">
        <f t="shared" si="6"/>
        <v>0.27601807379312598</v>
      </c>
      <c r="O40" s="9">
        <f t="shared" si="6"/>
        <v>0.26433446490984697</v>
      </c>
      <c r="P40" s="9">
        <f t="shared" si="6"/>
        <v>0.23726154620207981</v>
      </c>
      <c r="Q40" s="9">
        <f t="shared" si="6"/>
        <v>0.24008164234227522</v>
      </c>
      <c r="R40" s="9">
        <f t="shared" si="6"/>
        <v>0.26220852020193547</v>
      </c>
      <c r="S40" s="9">
        <f t="shared" si="6"/>
        <v>0.27855949743298924</v>
      </c>
      <c r="T40" s="9">
        <f t="shared" si="6"/>
        <v>0.29240131918699475</v>
      </c>
      <c r="U40" s="9">
        <f t="shared" si="6"/>
        <v>0.31475534036618458</v>
      </c>
      <c r="V40" s="9">
        <f t="shared" si="6"/>
        <v>0.26369688269460856</v>
      </c>
      <c r="W40" s="9">
        <f t="shared" si="6"/>
        <v>0.27442391064253646</v>
      </c>
      <c r="X40" s="9">
        <f t="shared" si="6"/>
        <v>0.260314066717166</v>
      </c>
      <c r="Y40" s="9">
        <f t="shared" si="6"/>
        <v>0.24456683841262519</v>
      </c>
      <c r="Z40" s="9">
        <f t="shared" si="6"/>
        <v>0.24873700902407367</v>
      </c>
      <c r="AA40" s="9">
        <f t="shared" si="6"/>
        <v>0.18924635988089294</v>
      </c>
      <c r="AB40" s="9">
        <f t="shared" si="6"/>
        <v>0.19074366303666609</v>
      </c>
      <c r="AC40" s="9">
        <f t="shared" si="6"/>
        <v>0.2755210140997072</v>
      </c>
      <c r="AD40" s="9">
        <f t="shared" si="6"/>
        <v>0.39395146903511746</v>
      </c>
      <c r="AE40" s="9">
        <f t="shared" si="6"/>
        <v>0.22728174423949427</v>
      </c>
    </row>
    <row r="41" spans="1:31" s="2" customFormat="1">
      <c r="A41" s="7"/>
      <c r="B41" s="8" t="s">
        <v>201</v>
      </c>
      <c r="C41" s="9">
        <f t="shared" si="5"/>
        <v>3.9292574249471938E-5</v>
      </c>
      <c r="D41" s="9">
        <f t="shared" si="6"/>
        <v>0</v>
      </c>
      <c r="E41" s="9">
        <f t="shared" si="6"/>
        <v>3.2989245800708358E-6</v>
      </c>
      <c r="F41" s="9">
        <f t="shared" si="6"/>
        <v>1.9682035595676504E-4</v>
      </c>
      <c r="G41" s="9">
        <f t="shared" si="6"/>
        <v>2.2195957364913664E-4</v>
      </c>
      <c r="H41" s="9">
        <f t="shared" si="6"/>
        <v>6.4425373833204404E-5</v>
      </c>
      <c r="I41" s="9">
        <f t="shared" si="6"/>
        <v>1.1434349213783125E-4</v>
      </c>
      <c r="J41" s="9">
        <f t="shared" si="6"/>
        <v>3.7564880756295479E-3</v>
      </c>
      <c r="K41" s="9">
        <f t="shared" si="6"/>
        <v>3.8376978675240085E-2</v>
      </c>
      <c r="L41" s="9">
        <f t="shared" si="6"/>
        <v>6.2150543749384751E-2</v>
      </c>
      <c r="M41" s="9">
        <f t="shared" si="6"/>
        <v>9.1471522876266059E-2</v>
      </c>
      <c r="N41" s="9">
        <f t="shared" si="6"/>
        <v>9.0814154228817168E-2</v>
      </c>
      <c r="O41" s="9">
        <f t="shared" si="6"/>
        <v>0.1133285253635152</v>
      </c>
      <c r="P41" s="9">
        <f t="shared" si="6"/>
        <v>0.13724715568578738</v>
      </c>
      <c r="Q41" s="9">
        <f t="shared" si="6"/>
        <v>0.14568454156549904</v>
      </c>
      <c r="R41" s="9">
        <f t="shared" si="6"/>
        <v>0.18555848339327785</v>
      </c>
      <c r="S41" s="9">
        <f t="shared" si="6"/>
        <v>0.20101475252581349</v>
      </c>
      <c r="T41" s="9">
        <f t="shared" si="6"/>
        <v>0.21030841372650694</v>
      </c>
      <c r="U41" s="9">
        <f t="shared" si="6"/>
        <v>0.23753776443563956</v>
      </c>
      <c r="V41" s="9">
        <f t="shared" si="6"/>
        <v>0.21739973737145576</v>
      </c>
      <c r="W41" s="9">
        <f t="shared" si="6"/>
        <v>0.22224015075905543</v>
      </c>
      <c r="X41" s="9">
        <f t="shared" si="6"/>
        <v>0.25995978689983595</v>
      </c>
      <c r="Y41" s="9">
        <f t="shared" si="6"/>
        <v>0.22792687090197461</v>
      </c>
      <c r="Z41" s="9">
        <f t="shared" si="6"/>
        <v>0.21082964794648137</v>
      </c>
      <c r="AA41" s="9">
        <f t="shared" si="6"/>
        <v>0.18827377676969564</v>
      </c>
      <c r="AB41" s="9">
        <f t="shared" si="6"/>
        <v>0.16685002344667965</v>
      </c>
      <c r="AC41" s="9">
        <f t="shared" si="6"/>
        <v>0.20276247960956964</v>
      </c>
      <c r="AD41" s="9">
        <f t="shared" si="6"/>
        <v>0.28185584097400679</v>
      </c>
      <c r="AE41" s="9">
        <f t="shared" si="6"/>
        <v>0.16337557903239866</v>
      </c>
    </row>
    <row r="42" spans="1:31" s="2" customFormat="1">
      <c r="A42" s="7"/>
      <c r="B42" s="8" t="s">
        <v>207</v>
      </c>
      <c r="C42" s="9">
        <f t="shared" si="5"/>
        <v>4.7364583384881228E-3</v>
      </c>
      <c r="D42" s="9">
        <f t="shared" si="6"/>
        <v>3.1029483890612579E-3</v>
      </c>
      <c r="E42" s="9">
        <f t="shared" si="6"/>
        <v>1.4752176373367394E-3</v>
      </c>
      <c r="F42" s="9">
        <f t="shared" si="6"/>
        <v>8.7478568883419248E-4</v>
      </c>
      <c r="G42" s="9">
        <f t="shared" si="6"/>
        <v>1.1468275706733517E-3</v>
      </c>
      <c r="H42" s="9">
        <f t="shared" si="6"/>
        <v>1.7093689022319443E-3</v>
      </c>
      <c r="I42" s="9">
        <f t="shared" si="6"/>
        <v>8.4489752974827579E-4</v>
      </c>
      <c r="J42" s="9">
        <f t="shared" si="6"/>
        <v>2.0400883025007929E-3</v>
      </c>
      <c r="K42" s="9">
        <f t="shared" si="6"/>
        <v>8.3898078372207294E-4</v>
      </c>
      <c r="L42" s="9">
        <f t="shared" si="6"/>
        <v>2.5258002951028574E-3</v>
      </c>
      <c r="M42" s="9">
        <f t="shared" si="6"/>
        <v>1.2148882283676988E-3</v>
      </c>
      <c r="N42" s="9">
        <f t="shared" si="6"/>
        <v>1.3475627528108031E-3</v>
      </c>
      <c r="O42" s="9">
        <f t="shared" si="6"/>
        <v>5.0761526481534261E-4</v>
      </c>
      <c r="P42" s="9">
        <f t="shared" si="6"/>
        <v>1.1363472246465999E-3</v>
      </c>
      <c r="Q42" s="9">
        <f t="shared" si="6"/>
        <v>1.413521877147512E-3</v>
      </c>
      <c r="R42" s="9">
        <f t="shared" si="6"/>
        <v>2.0438064105626828E-3</v>
      </c>
      <c r="S42" s="9">
        <f t="shared" si="6"/>
        <v>1.1823964620239753E-3</v>
      </c>
      <c r="T42" s="9">
        <f t="shared" si="6"/>
        <v>1.6467978173501819E-3</v>
      </c>
      <c r="U42" s="9">
        <f t="shared" si="6"/>
        <v>2.1945920950456103E-3</v>
      </c>
      <c r="V42" s="9">
        <f t="shared" si="6"/>
        <v>9.1129923203129074E-4</v>
      </c>
      <c r="W42" s="9">
        <f t="shared" si="6"/>
        <v>2.5093359061255116E-3</v>
      </c>
      <c r="X42" s="9">
        <f t="shared" si="6"/>
        <v>1.8472976896907083E-3</v>
      </c>
      <c r="Y42" s="9">
        <f t="shared" si="6"/>
        <v>6.8167815969080291E-3</v>
      </c>
      <c r="Z42" s="9">
        <f t="shared" si="6"/>
        <v>2.1513832096774189E-3</v>
      </c>
      <c r="AA42" s="9">
        <f t="shared" si="6"/>
        <v>2.0642363885147248E-3</v>
      </c>
      <c r="AB42" s="9">
        <f t="shared" si="6"/>
        <v>2.3902665394731726E-3</v>
      </c>
      <c r="AC42" s="9">
        <f t="shared" si="6"/>
        <v>8.8326219933212448E-4</v>
      </c>
      <c r="AD42" s="9">
        <f t="shared" si="6"/>
        <v>9.8316776873384054E-4</v>
      </c>
      <c r="AE42" s="9">
        <f t="shared" si="6"/>
        <v>1.9253854168535375E-3</v>
      </c>
    </row>
    <row r="43" spans="1:31" s="2" customFormat="1">
      <c r="A43" s="7"/>
      <c r="B43" s="8" t="s">
        <v>10</v>
      </c>
      <c r="C43" s="9">
        <f t="shared" si="5"/>
        <v>84.417585869874529</v>
      </c>
      <c r="D43" s="9">
        <f t="shared" si="6"/>
        <v>84.785124894438866</v>
      </c>
      <c r="E43" s="9">
        <f t="shared" si="6"/>
        <v>84.250894230866663</v>
      </c>
      <c r="F43" s="9">
        <f t="shared" si="6"/>
        <v>84.290055077598325</v>
      </c>
      <c r="G43" s="9">
        <f t="shared" si="6"/>
        <v>84.898797940524403</v>
      </c>
      <c r="H43" s="9">
        <f t="shared" si="6"/>
        <v>85.183446587755583</v>
      </c>
      <c r="I43" s="9">
        <f t="shared" si="6"/>
        <v>84.856610287585312</v>
      </c>
      <c r="J43" s="9">
        <f t="shared" si="6"/>
        <v>84.462156958256401</v>
      </c>
      <c r="K43" s="9">
        <f t="shared" si="6"/>
        <v>84.612945890816661</v>
      </c>
      <c r="L43" s="9">
        <f t="shared" si="6"/>
        <v>85.121441131890606</v>
      </c>
      <c r="M43" s="9">
        <f t="shared" si="6"/>
        <v>84.735839930073581</v>
      </c>
      <c r="N43" s="9">
        <f t="shared" si="6"/>
        <v>84.535815457269024</v>
      </c>
      <c r="O43" s="9">
        <f t="shared" si="6"/>
        <v>84.821526825357168</v>
      </c>
      <c r="P43" s="9">
        <f t="shared" si="6"/>
        <v>84.390831572440845</v>
      </c>
      <c r="Q43" s="9">
        <f t="shared" si="6"/>
        <v>85.387493198850578</v>
      </c>
      <c r="R43" s="9">
        <f t="shared" si="6"/>
        <v>84.453219322527289</v>
      </c>
      <c r="S43" s="9">
        <f t="shared" si="6"/>
        <v>83.007114758751044</v>
      </c>
      <c r="T43" s="9">
        <f t="shared" si="6"/>
        <v>85.81845134659774</v>
      </c>
      <c r="U43" s="9">
        <f t="shared" si="6"/>
        <v>86.411503153692394</v>
      </c>
      <c r="V43" s="9">
        <f t="shared" si="6"/>
        <v>85.704183749427671</v>
      </c>
      <c r="W43" s="9">
        <f t="shared" si="6"/>
        <v>84.418515030444098</v>
      </c>
      <c r="X43" s="9">
        <f t="shared" si="6"/>
        <v>84.353439010627341</v>
      </c>
      <c r="Y43" s="9">
        <f t="shared" si="6"/>
        <v>84.751466434500472</v>
      </c>
      <c r="Z43" s="9">
        <f t="shared" si="6"/>
        <v>84.346796889730925</v>
      </c>
      <c r="AA43" s="9">
        <f t="shared" si="6"/>
        <v>80.980589414484626</v>
      </c>
      <c r="AB43" s="9">
        <f t="shared" si="6"/>
        <v>80.787701027886314</v>
      </c>
      <c r="AC43" s="9">
        <f t="shared" si="6"/>
        <v>80.474339056079842</v>
      </c>
      <c r="AD43" s="9">
        <f t="shared" si="6"/>
        <v>79.309735264055973</v>
      </c>
      <c r="AE43" s="9">
        <f t="shared" si="6"/>
        <v>83.831100351031409</v>
      </c>
    </row>
    <row r="44" spans="1:31" s="2" customFormat="1">
      <c r="A44" s="7"/>
      <c r="B44" s="8" t="s">
        <v>11</v>
      </c>
      <c r="C44" s="9">
        <f t="shared" si="5"/>
        <v>15.582414130125466</v>
      </c>
      <c r="D44" s="9">
        <f t="shared" si="6"/>
        <v>15.214875105561132</v>
      </c>
      <c r="E44" s="9">
        <f t="shared" si="6"/>
        <v>15.749105769133347</v>
      </c>
      <c r="F44" s="9">
        <f t="shared" si="6"/>
        <v>15.709944922401672</v>
      </c>
      <c r="G44" s="9">
        <f t="shared" si="6"/>
        <v>15.101202059475593</v>
      </c>
      <c r="H44" s="9">
        <f t="shared" si="6"/>
        <v>14.816553412244419</v>
      </c>
      <c r="I44" s="9">
        <f t="shared" si="6"/>
        <v>15.14338971241469</v>
      </c>
      <c r="J44" s="9">
        <f t="shared" si="6"/>
        <v>15.537843041743606</v>
      </c>
      <c r="K44" s="9">
        <f t="shared" si="6"/>
        <v>15.387054109183337</v>
      </c>
      <c r="L44" s="9">
        <f t="shared" si="6"/>
        <v>14.878558868109387</v>
      </c>
      <c r="M44" s="9">
        <f t="shared" si="6"/>
        <v>15.264160069926413</v>
      </c>
      <c r="N44" s="9">
        <f t="shared" si="6"/>
        <v>15.464184542730974</v>
      </c>
      <c r="O44" s="9">
        <f t="shared" si="6"/>
        <v>15.178473174642829</v>
      </c>
      <c r="P44" s="9">
        <f t="shared" si="6"/>
        <v>15.609168427559156</v>
      </c>
      <c r="Q44" s="9">
        <f t="shared" si="6"/>
        <v>14.612506801149422</v>
      </c>
      <c r="R44" s="9">
        <f t="shared" si="6"/>
        <v>15.546780677472718</v>
      </c>
      <c r="S44" s="9">
        <f t="shared" si="6"/>
        <v>16.992885241248956</v>
      </c>
      <c r="T44" s="9">
        <f t="shared" si="6"/>
        <v>14.181548653402256</v>
      </c>
      <c r="U44" s="9">
        <f t="shared" si="6"/>
        <v>13.588496846307606</v>
      </c>
      <c r="V44" s="9">
        <f t="shared" si="6"/>
        <v>14.295816250572324</v>
      </c>
      <c r="W44" s="9">
        <f t="shared" si="6"/>
        <v>15.581484969555904</v>
      </c>
      <c r="X44" s="9">
        <f t="shared" si="6"/>
        <v>15.646560989372663</v>
      </c>
      <c r="Y44" s="9">
        <f t="shared" si="6"/>
        <v>15.24853356549953</v>
      </c>
      <c r="Z44" s="9">
        <f t="shared" si="6"/>
        <v>15.653203110269075</v>
      </c>
      <c r="AA44" s="9">
        <f t="shared" si="6"/>
        <v>19.019410585515374</v>
      </c>
      <c r="AB44" s="9">
        <f t="shared" si="6"/>
        <v>19.212298972113679</v>
      </c>
      <c r="AC44" s="9">
        <f t="shared" si="6"/>
        <v>19.525660943920151</v>
      </c>
      <c r="AD44" s="9">
        <f t="shared" si="6"/>
        <v>20.690264735944016</v>
      </c>
      <c r="AE44" s="9">
        <f t="shared" si="6"/>
        <v>16.168899648968576</v>
      </c>
    </row>
    <row r="45" spans="1:31" s="2" customFormat="1">
      <c r="A45" s="7"/>
      <c r="B45" s="8" t="s">
        <v>12</v>
      </c>
      <c r="C45" s="9">
        <f t="shared" si="5"/>
        <v>100</v>
      </c>
      <c r="D45" s="9">
        <f t="shared" si="6"/>
        <v>100</v>
      </c>
      <c r="E45" s="9">
        <f t="shared" si="6"/>
        <v>100</v>
      </c>
      <c r="F45" s="9">
        <f t="shared" si="6"/>
        <v>100</v>
      </c>
      <c r="G45" s="9">
        <f t="shared" si="6"/>
        <v>100</v>
      </c>
      <c r="H45" s="9">
        <f t="shared" si="6"/>
        <v>100</v>
      </c>
      <c r="I45" s="9">
        <f t="shared" si="6"/>
        <v>100</v>
      </c>
      <c r="J45" s="9">
        <f t="shared" si="6"/>
        <v>100</v>
      </c>
      <c r="K45" s="9">
        <f t="shared" si="6"/>
        <v>100</v>
      </c>
      <c r="L45" s="9">
        <f t="shared" si="6"/>
        <v>100</v>
      </c>
      <c r="M45" s="9">
        <f t="shared" si="6"/>
        <v>100</v>
      </c>
      <c r="N45" s="9">
        <f t="shared" si="6"/>
        <v>100</v>
      </c>
      <c r="O45" s="9">
        <f t="shared" si="6"/>
        <v>100</v>
      </c>
      <c r="P45" s="9">
        <f t="shared" si="6"/>
        <v>100</v>
      </c>
      <c r="Q45" s="9">
        <f t="shared" si="6"/>
        <v>100</v>
      </c>
      <c r="R45" s="9">
        <f t="shared" si="6"/>
        <v>100</v>
      </c>
      <c r="S45" s="9">
        <f t="shared" si="6"/>
        <v>100</v>
      </c>
      <c r="T45" s="9">
        <f t="shared" si="6"/>
        <v>100</v>
      </c>
      <c r="U45" s="9">
        <f t="shared" si="6"/>
        <v>100</v>
      </c>
      <c r="V45" s="9">
        <f t="shared" si="6"/>
        <v>100</v>
      </c>
      <c r="W45" s="9">
        <f t="shared" si="6"/>
        <v>100</v>
      </c>
      <c r="X45" s="9">
        <f t="shared" si="6"/>
        <v>100</v>
      </c>
      <c r="Y45" s="9">
        <f t="shared" si="6"/>
        <v>100</v>
      </c>
      <c r="Z45" s="9">
        <f t="shared" si="6"/>
        <v>100</v>
      </c>
      <c r="AA45" s="9">
        <f t="shared" si="6"/>
        <v>100</v>
      </c>
      <c r="AB45" s="9">
        <f t="shared" si="6"/>
        <v>100</v>
      </c>
      <c r="AC45" s="9">
        <f t="shared" si="6"/>
        <v>100</v>
      </c>
      <c r="AD45" s="9">
        <f t="shared" si="6"/>
        <v>100</v>
      </c>
      <c r="AE45" s="9">
        <f t="shared" si="6"/>
        <v>100</v>
      </c>
    </row>
    <row r="46" spans="1:31" s="2" customFormat="1">
      <c r="A46" s="5"/>
      <c r="B46" s="10"/>
      <c r="C46" s="10"/>
      <c r="D46" s="10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1:31" s="2" customFormat="1">
      <c r="A47" s="5"/>
      <c r="B47" s="98" t="s">
        <v>22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</row>
    <row r="48" spans="1:31" s="2" customFormat="1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31" s="2" customFormat="1">
      <c r="A49" s="7">
        <v>1</v>
      </c>
      <c r="B49" s="8" t="s">
        <v>3</v>
      </c>
      <c r="C49" s="89" t="s">
        <v>23</v>
      </c>
      <c r="D49" s="84">
        <f>IFERROR(((D9/C9)*100-100),"--")</f>
        <v>12.743388432522735</v>
      </c>
      <c r="E49" s="84">
        <f t="shared" ref="E49:AD59" si="7">IFERROR(((E9/D9)*100-100),"--")</f>
        <v>8.1845617925034162</v>
      </c>
      <c r="F49" s="84">
        <f t="shared" si="7"/>
        <v>8.3962946787372346</v>
      </c>
      <c r="G49" s="84">
        <f t="shared" si="7"/>
        <v>15.116672995493133</v>
      </c>
      <c r="H49" s="84">
        <f t="shared" si="7"/>
        <v>6.6516049923337022</v>
      </c>
      <c r="I49" s="84">
        <f t="shared" si="7"/>
        <v>-12.006428136985278</v>
      </c>
      <c r="J49" s="84">
        <f t="shared" si="7"/>
        <v>6.8346593045361459</v>
      </c>
      <c r="K49" s="84">
        <f t="shared" si="7"/>
        <v>6.9632554498946888</v>
      </c>
      <c r="L49" s="84">
        <f t="shared" si="7"/>
        <v>9.7351544884431576</v>
      </c>
      <c r="M49" s="84">
        <f t="shared" si="7"/>
        <v>8.2302961684065536</v>
      </c>
      <c r="N49" s="84">
        <f t="shared" si="7"/>
        <v>-2.3049660906997644</v>
      </c>
      <c r="O49" s="84">
        <f t="shared" si="7"/>
        <v>6.0905025731145201E-2</v>
      </c>
      <c r="P49" s="84">
        <f t="shared" si="7"/>
        <v>-14.983797795760736</v>
      </c>
      <c r="Q49" s="84">
        <f t="shared" si="7"/>
        <v>-31.435398415404876</v>
      </c>
      <c r="R49" s="84">
        <f t="shared" si="7"/>
        <v>29.35426014723862</v>
      </c>
      <c r="S49" s="84">
        <f t="shared" si="7"/>
        <v>5.1510964749158461</v>
      </c>
      <c r="T49" s="84">
        <f t="shared" si="7"/>
        <v>4.6734032944663966</v>
      </c>
      <c r="U49" s="84">
        <f t="shared" si="7"/>
        <v>-3.2025260945444955</v>
      </c>
      <c r="V49" s="84">
        <f t="shared" si="7"/>
        <v>7.0076447951139045</v>
      </c>
      <c r="W49" s="84">
        <f t="shared" si="7"/>
        <v>-3.6771669859014082</v>
      </c>
      <c r="X49" s="84">
        <f t="shared" si="7"/>
        <v>-4.3773083939652651</v>
      </c>
      <c r="Y49" s="84">
        <f t="shared" si="7"/>
        <v>-3.7871972573595798</v>
      </c>
      <c r="Z49" s="84">
        <f t="shared" si="7"/>
        <v>7.245505644457694</v>
      </c>
      <c r="AA49" s="84">
        <f t="shared" si="7"/>
        <v>-2.5955013724896787</v>
      </c>
      <c r="AB49" s="84">
        <f t="shared" si="7"/>
        <v>-16.389309799377187</v>
      </c>
      <c r="AC49" s="84">
        <f t="shared" si="7"/>
        <v>16.860518278808698</v>
      </c>
      <c r="AD49" s="84">
        <f t="shared" si="7"/>
        <v>7.0877021784000931</v>
      </c>
      <c r="AE49" s="85">
        <f>IFERROR(POWER(AD9/C9,1/28)*100-100,"--")</f>
        <v>1.6421490495458499</v>
      </c>
    </row>
    <row r="50" spans="1:31" s="2" customFormat="1">
      <c r="A50" s="7">
        <v>2</v>
      </c>
      <c r="B50" s="8" t="s">
        <v>6</v>
      </c>
      <c r="C50" s="89" t="s">
        <v>23</v>
      </c>
      <c r="D50" s="84">
        <f t="shared" ref="D50:S65" si="8">IFERROR(((D10/C10)*100-100),"--")</f>
        <v>-23.133789644158654</v>
      </c>
      <c r="E50" s="84">
        <f t="shared" si="8"/>
        <v>15.049258552929828</v>
      </c>
      <c r="F50" s="84">
        <f t="shared" si="8"/>
        <v>17.752372812010478</v>
      </c>
      <c r="G50" s="84">
        <f t="shared" si="8"/>
        <v>26.12313140519835</v>
      </c>
      <c r="H50" s="84">
        <f t="shared" si="8"/>
        <v>38.695275796509833</v>
      </c>
      <c r="I50" s="84">
        <f t="shared" si="8"/>
        <v>18.821226165103113</v>
      </c>
      <c r="J50" s="84">
        <f t="shared" si="8"/>
        <v>49.125637704762255</v>
      </c>
      <c r="K50" s="84">
        <f t="shared" si="8"/>
        <v>32.179802784062929</v>
      </c>
      <c r="L50" s="84">
        <f t="shared" si="8"/>
        <v>61.165847832224983</v>
      </c>
      <c r="M50" s="84">
        <f t="shared" si="8"/>
        <v>49.627832879635037</v>
      </c>
      <c r="N50" s="84">
        <f t="shared" si="8"/>
        <v>25.984616402229605</v>
      </c>
      <c r="O50" s="84">
        <f t="shared" si="8"/>
        <v>19.771771976406981</v>
      </c>
      <c r="P50" s="84">
        <f t="shared" si="8"/>
        <v>-1.9246468188909489</v>
      </c>
      <c r="Q50" s="84">
        <f t="shared" si="8"/>
        <v>-2.1934917909862151</v>
      </c>
      <c r="R50" s="84">
        <f t="shared" si="8"/>
        <v>26.158783153295403</v>
      </c>
      <c r="S50" s="84">
        <f t="shared" si="8"/>
        <v>28.18772072970458</v>
      </c>
      <c r="T50" s="84">
        <f t="shared" si="7"/>
        <v>33.055431033339687</v>
      </c>
      <c r="U50" s="84">
        <f t="shared" si="7"/>
        <v>11.735316380472312</v>
      </c>
      <c r="V50" s="84">
        <f t="shared" si="7"/>
        <v>12.357969600220926</v>
      </c>
      <c r="W50" s="84">
        <f t="shared" si="7"/>
        <v>-1.8459516388407735</v>
      </c>
      <c r="X50" s="84">
        <f t="shared" si="7"/>
        <v>-6.9295313664143521</v>
      </c>
      <c r="Y50" s="84">
        <f t="shared" si="7"/>
        <v>14.139939921190887</v>
      </c>
      <c r="Z50" s="84">
        <f t="shared" si="7"/>
        <v>2.6853768045326234</v>
      </c>
      <c r="AA50" s="84">
        <f t="shared" si="7"/>
        <v>-13.29201258344871</v>
      </c>
      <c r="AB50" s="84">
        <f t="shared" si="7"/>
        <v>-5.5508584026135281</v>
      </c>
      <c r="AC50" s="84">
        <f t="shared" si="7"/>
        <v>28.688965996149022</v>
      </c>
      <c r="AD50" s="84">
        <f t="shared" si="7"/>
        <v>-53.154517227335312</v>
      </c>
      <c r="AE50" s="85">
        <f t="shared" ref="AE50:AE65" si="9">IFERROR(POWER(AD10/C10,1/28)*100-100,"--")</f>
        <v>11.536398042327136</v>
      </c>
    </row>
    <row r="51" spans="1:31" s="2" customFormat="1">
      <c r="A51" s="5">
        <v>3</v>
      </c>
      <c r="B51" s="8" t="s">
        <v>4</v>
      </c>
      <c r="C51" s="89" t="s">
        <v>23</v>
      </c>
      <c r="D51" s="84">
        <f t="shared" si="8"/>
        <v>-9.9953765719589995</v>
      </c>
      <c r="E51" s="84">
        <f t="shared" si="7"/>
        <v>-8.7007184567804927</v>
      </c>
      <c r="F51" s="84">
        <f t="shared" si="7"/>
        <v>-1.8830200008972042</v>
      </c>
      <c r="G51" s="84">
        <f t="shared" si="7"/>
        <v>9.9086089714605521</v>
      </c>
      <c r="H51" s="84">
        <f t="shared" si="7"/>
        <v>14.364935347287172</v>
      </c>
      <c r="I51" s="84">
        <f t="shared" si="7"/>
        <v>-12.092181120828855</v>
      </c>
      <c r="J51" s="84">
        <f t="shared" si="7"/>
        <v>1.8655970222044402</v>
      </c>
      <c r="K51" s="84">
        <f t="shared" si="7"/>
        <v>-0.2788547629138094</v>
      </c>
      <c r="L51" s="84">
        <f t="shared" si="7"/>
        <v>13.74089925304412</v>
      </c>
      <c r="M51" s="84">
        <f t="shared" si="7"/>
        <v>7.1879208562120738</v>
      </c>
      <c r="N51" s="84">
        <f t="shared" si="7"/>
        <v>-7.0492890174084124</v>
      </c>
      <c r="O51" s="84">
        <f t="shared" si="7"/>
        <v>-4.1679080564343423</v>
      </c>
      <c r="P51" s="84">
        <f t="shared" si="7"/>
        <v>-7.9227204628129329</v>
      </c>
      <c r="Q51" s="84">
        <f t="shared" si="7"/>
        <v>-28.898674188108942</v>
      </c>
      <c r="R51" s="84">
        <f t="shared" si="7"/>
        <v>36.646664180089317</v>
      </c>
      <c r="S51" s="84">
        <f t="shared" si="7"/>
        <v>11.582973351201105</v>
      </c>
      <c r="T51" s="84">
        <f t="shared" si="7"/>
        <v>22.169749224655689</v>
      </c>
      <c r="U51" s="84">
        <f t="shared" si="7"/>
        <v>-10.520204745295274</v>
      </c>
      <c r="V51" s="84">
        <f t="shared" si="7"/>
        <v>-0.16375742388314052</v>
      </c>
      <c r="W51" s="84">
        <f t="shared" si="7"/>
        <v>-7.0191798464132802</v>
      </c>
      <c r="X51" s="84">
        <f t="shared" si="7"/>
        <v>0.70805769400081431</v>
      </c>
      <c r="Y51" s="84">
        <f t="shared" si="7"/>
        <v>7.8928724409375661</v>
      </c>
      <c r="Z51" s="84">
        <f t="shared" si="7"/>
        <v>0.28345837844589994</v>
      </c>
      <c r="AA51" s="84">
        <f t="shared" si="7"/>
        <v>-6.5052212163676302</v>
      </c>
      <c r="AB51" s="84">
        <f t="shared" si="7"/>
        <v>-17.008239307132826</v>
      </c>
      <c r="AC51" s="84">
        <f t="shared" si="7"/>
        <v>23.520790935395979</v>
      </c>
      <c r="AD51" s="84">
        <f t="shared" si="7"/>
        <v>6.6183482467099992</v>
      </c>
      <c r="AE51" s="85">
        <f t="shared" si="9"/>
        <v>0.36865954537321954</v>
      </c>
    </row>
    <row r="52" spans="1:31" s="2" customFormat="1">
      <c r="A52" s="7">
        <v>4</v>
      </c>
      <c r="B52" s="8" t="s">
        <v>5</v>
      </c>
      <c r="C52" s="89" t="s">
        <v>23</v>
      </c>
      <c r="D52" s="84">
        <f t="shared" si="8"/>
        <v>-19.009173267242545</v>
      </c>
      <c r="E52" s="84">
        <f t="shared" si="7"/>
        <v>20.7087981308552</v>
      </c>
      <c r="F52" s="84">
        <f t="shared" si="7"/>
        <v>47.193045242023629</v>
      </c>
      <c r="G52" s="84">
        <f t="shared" si="7"/>
        <v>66.608484210232064</v>
      </c>
      <c r="H52" s="84">
        <f t="shared" si="7"/>
        <v>54.919673051201926</v>
      </c>
      <c r="I52" s="84">
        <f t="shared" si="7"/>
        <v>34.412100189095099</v>
      </c>
      <c r="J52" s="84">
        <f t="shared" si="7"/>
        <v>4.4233523689553067</v>
      </c>
      <c r="K52" s="84">
        <f t="shared" si="7"/>
        <v>24.934603374918993</v>
      </c>
      <c r="L52" s="84">
        <f t="shared" si="7"/>
        <v>37.650154868409771</v>
      </c>
      <c r="M52" s="84">
        <f t="shared" si="7"/>
        <v>-11.285147775993423</v>
      </c>
      <c r="N52" s="84">
        <f t="shared" si="7"/>
        <v>3.9423056396880725</v>
      </c>
      <c r="O52" s="84">
        <f t="shared" si="7"/>
        <v>15.135931580804424</v>
      </c>
      <c r="P52" s="84">
        <f t="shared" si="7"/>
        <v>18.223513532692365</v>
      </c>
      <c r="Q52" s="84">
        <f t="shared" si="7"/>
        <v>-11.130315686400493</v>
      </c>
      <c r="R52" s="84">
        <f t="shared" si="7"/>
        <v>15.843655614141511</v>
      </c>
      <c r="S52" s="84">
        <f t="shared" si="7"/>
        <v>13.548753915615123</v>
      </c>
      <c r="T52" s="84">
        <f t="shared" si="7"/>
        <v>-11.214040755651652</v>
      </c>
      <c r="U52" s="84">
        <f t="shared" si="7"/>
        <v>14.080311340586988</v>
      </c>
      <c r="V52" s="84">
        <f t="shared" si="7"/>
        <v>7.3210170926096225</v>
      </c>
      <c r="W52" s="84">
        <f t="shared" si="7"/>
        <v>1.1646003243192808</v>
      </c>
      <c r="X52" s="84">
        <f t="shared" si="7"/>
        <v>0.76483636341873762</v>
      </c>
      <c r="Y52" s="84">
        <f t="shared" si="7"/>
        <v>-8.2038953385773539</v>
      </c>
      <c r="Z52" s="84">
        <f t="shared" si="7"/>
        <v>-6.6228678357585977</v>
      </c>
      <c r="AA52" s="84">
        <f t="shared" si="7"/>
        <v>2.8148342870268408</v>
      </c>
      <c r="AB52" s="84">
        <f t="shared" si="7"/>
        <v>-21.845845331461859</v>
      </c>
      <c r="AC52" s="84">
        <f t="shared" si="7"/>
        <v>30.712709812641748</v>
      </c>
      <c r="AD52" s="84">
        <f t="shared" si="7"/>
        <v>6.9635963151816469</v>
      </c>
      <c r="AE52" s="85">
        <f t="shared" si="9"/>
        <v>9.8940467638998228</v>
      </c>
    </row>
    <row r="53" spans="1:31" s="2" customFormat="1">
      <c r="A53" s="7">
        <v>5</v>
      </c>
      <c r="B53" s="8" t="s">
        <v>7</v>
      </c>
      <c r="C53" s="89" t="s">
        <v>23</v>
      </c>
      <c r="D53" s="84">
        <f t="shared" si="8"/>
        <v>3.3839125902077143</v>
      </c>
      <c r="E53" s="84">
        <f t="shared" si="7"/>
        <v>2.9688467420373854</v>
      </c>
      <c r="F53" s="84">
        <f t="shared" si="7"/>
        <v>13.680988081797608</v>
      </c>
      <c r="G53" s="84">
        <f t="shared" si="7"/>
        <v>8.9169180149039562</v>
      </c>
      <c r="H53" s="84">
        <f t="shared" si="7"/>
        <v>7.9529157703997555</v>
      </c>
      <c r="I53" s="84">
        <f t="shared" si="7"/>
        <v>-2.0062371177930487</v>
      </c>
      <c r="J53" s="84">
        <f t="shared" si="7"/>
        <v>16.244902698165703</v>
      </c>
      <c r="K53" s="84">
        <f t="shared" si="7"/>
        <v>25.155533196022063</v>
      </c>
      <c r="L53" s="84">
        <f t="shared" si="7"/>
        <v>12.178891656458575</v>
      </c>
      <c r="M53" s="84">
        <f t="shared" si="7"/>
        <v>9.6308422631053503</v>
      </c>
      <c r="N53" s="84">
        <f t="shared" si="7"/>
        <v>7.0708555770710291</v>
      </c>
      <c r="O53" s="84">
        <f t="shared" si="7"/>
        <v>14.318576534452831</v>
      </c>
      <c r="P53" s="84">
        <f t="shared" si="7"/>
        <v>-8.4953851036019756</v>
      </c>
      <c r="Q53" s="84">
        <f t="shared" si="7"/>
        <v>-33.547088246222131</v>
      </c>
      <c r="R53" s="84">
        <f t="shared" si="7"/>
        <v>30.420733042864157</v>
      </c>
      <c r="S53" s="84">
        <f t="shared" si="7"/>
        <v>25.608936550690672</v>
      </c>
      <c r="T53" s="84">
        <f t="shared" si="7"/>
        <v>15.427544328990848</v>
      </c>
      <c r="U53" s="84">
        <f t="shared" si="7"/>
        <v>0.89719923640633681</v>
      </c>
      <c r="V53" s="84">
        <f t="shared" si="7"/>
        <v>8.5193315851313116</v>
      </c>
      <c r="W53" s="84">
        <f t="shared" si="7"/>
        <v>2.9290735781558794</v>
      </c>
      <c r="X53" s="84">
        <f t="shared" si="7"/>
        <v>-10.243596637743252</v>
      </c>
      <c r="Y53" s="84">
        <f t="shared" si="7"/>
        <v>0.59627057341276668</v>
      </c>
      <c r="Z53" s="84">
        <f t="shared" si="7"/>
        <v>0.92256394786365092</v>
      </c>
      <c r="AA53" s="84">
        <f t="shared" si="7"/>
        <v>-2.5600886585766034</v>
      </c>
      <c r="AB53" s="84">
        <f t="shared" si="7"/>
        <v>-9.6627805004698928</v>
      </c>
      <c r="AC53" s="84">
        <f t="shared" si="7"/>
        <v>21.475742434943456</v>
      </c>
      <c r="AD53" s="84">
        <f t="shared" si="7"/>
        <v>0.85625491971543966</v>
      </c>
      <c r="AE53" s="85">
        <f t="shared" si="9"/>
        <v>4.9699547805040112</v>
      </c>
    </row>
    <row r="54" spans="1:31" s="2" customFormat="1">
      <c r="A54" s="5"/>
      <c r="B54" s="8" t="s">
        <v>8</v>
      </c>
      <c r="C54" s="89" t="s">
        <v>23</v>
      </c>
      <c r="D54" s="84">
        <f t="shared" si="8"/>
        <v>8.9847274688132757</v>
      </c>
      <c r="E54" s="84">
        <f t="shared" si="7"/>
        <v>14.18776811938875</v>
      </c>
      <c r="F54" s="84">
        <f t="shared" si="7"/>
        <v>8.8635693387753065</v>
      </c>
      <c r="G54" s="84">
        <f t="shared" si="7"/>
        <v>16.426778014905125</v>
      </c>
      <c r="H54" s="84">
        <f t="shared" si="7"/>
        <v>16.731485583503442</v>
      </c>
      <c r="I54" s="84">
        <f t="shared" si="7"/>
        <v>-0.58317561543422869</v>
      </c>
      <c r="J54" s="84">
        <f t="shared" si="7"/>
        <v>8.235474239602695</v>
      </c>
      <c r="K54" s="84">
        <f t="shared" si="7"/>
        <v>4.8617655880073727</v>
      </c>
      <c r="L54" s="84">
        <f t="shared" si="7"/>
        <v>9.3227197344863271</v>
      </c>
      <c r="M54" s="84">
        <f t="shared" si="7"/>
        <v>10.167806239333245</v>
      </c>
      <c r="N54" s="84">
        <f t="shared" si="7"/>
        <v>6.81782975356154</v>
      </c>
      <c r="O54" s="84">
        <f t="shared" si="7"/>
        <v>6.7829720294990494</v>
      </c>
      <c r="P54" s="84">
        <f t="shared" si="7"/>
        <v>-5.0960948478851549</v>
      </c>
      <c r="Q54" s="84">
        <f t="shared" si="7"/>
        <v>-17.611001141978946</v>
      </c>
      <c r="R54" s="84">
        <f t="shared" si="7"/>
        <v>40.315356210322705</v>
      </c>
      <c r="S54" s="84">
        <f t="shared" si="7"/>
        <v>10.791598043730531</v>
      </c>
      <c r="T54" s="84">
        <f t="shared" si="7"/>
        <v>8.5977367661792812</v>
      </c>
      <c r="U54" s="84">
        <f t="shared" si="7"/>
        <v>6.9815593792599913</v>
      </c>
      <c r="V54" s="84">
        <f t="shared" si="7"/>
        <v>7.5363899287629579</v>
      </c>
      <c r="W54" s="84">
        <f t="shared" si="7"/>
        <v>5.7290132520141555</v>
      </c>
      <c r="X54" s="84">
        <f t="shared" si="7"/>
        <v>2.5715511271536542</v>
      </c>
      <c r="Y54" s="84">
        <f t="shared" si="7"/>
        <v>0.28575654981281673</v>
      </c>
      <c r="Z54" s="84">
        <f t="shared" si="7"/>
        <v>7.1396145224770606</v>
      </c>
      <c r="AA54" s="84">
        <f t="shared" si="7"/>
        <v>2.3621671224798746</v>
      </c>
      <c r="AB54" s="84">
        <f t="shared" si="7"/>
        <v>-13.83847040487754</v>
      </c>
      <c r="AC54" s="84">
        <f t="shared" si="7"/>
        <v>18.610905779048466</v>
      </c>
      <c r="AD54" s="84">
        <f t="shared" si="7"/>
        <v>6.3203329651487792</v>
      </c>
      <c r="AE54" s="85">
        <f t="shared" si="9"/>
        <v>6.3576191748179838</v>
      </c>
    </row>
    <row r="55" spans="1:31" s="2" customFormat="1">
      <c r="A55" s="5"/>
      <c r="B55" s="8" t="s">
        <v>233</v>
      </c>
      <c r="C55" s="89" t="s">
        <v>23</v>
      </c>
      <c r="D55" s="84">
        <f t="shared" si="8"/>
        <v>9.2950588938682301</v>
      </c>
      <c r="E55" s="84">
        <f t="shared" si="7"/>
        <v>13.05549481281956</v>
      </c>
      <c r="F55" s="84">
        <f t="shared" si="7"/>
        <v>9.2794328738836924</v>
      </c>
      <c r="G55" s="84">
        <f t="shared" si="7"/>
        <v>16.913901417322677</v>
      </c>
      <c r="H55" s="84">
        <f t="shared" si="7"/>
        <v>17.10827738800262</v>
      </c>
      <c r="I55" s="84">
        <f t="shared" si="7"/>
        <v>-1.0775900349042331</v>
      </c>
      <c r="J55" s="84">
        <f t="shared" si="7"/>
        <v>6.3401871798499911</v>
      </c>
      <c r="K55" s="84">
        <f t="shared" si="7"/>
        <v>4.6819128387134015</v>
      </c>
      <c r="L55" s="84">
        <f t="shared" si="7"/>
        <v>11.27391887510143</v>
      </c>
      <c r="M55" s="84">
        <f t="shared" si="7"/>
        <v>8.1420317786638634</v>
      </c>
      <c r="N55" s="84">
        <f t="shared" si="7"/>
        <v>7.3413173322794734</v>
      </c>
      <c r="O55" s="84">
        <f t="shared" si="7"/>
        <v>10.13811191077707</v>
      </c>
      <c r="P55" s="84">
        <f t="shared" si="7"/>
        <v>-4.6422798919280126</v>
      </c>
      <c r="Q55" s="84">
        <f t="shared" si="7"/>
        <v>-15.623610343481701</v>
      </c>
      <c r="R55" s="84">
        <f t="shared" si="7"/>
        <v>40.459376756819097</v>
      </c>
      <c r="S55" s="84">
        <f t="shared" si="7"/>
        <v>9.9747962343101904</v>
      </c>
      <c r="T55" s="84">
        <f t="shared" si="7"/>
        <v>9.0245769954959201</v>
      </c>
      <c r="U55" s="84">
        <f t="shared" si="7"/>
        <v>8.3238804382540508</v>
      </c>
      <c r="V55" s="84">
        <f t="shared" si="7"/>
        <v>8.0501699426539091</v>
      </c>
      <c r="W55" s="84">
        <f t="shared" si="7"/>
        <v>6.2565477013763342</v>
      </c>
      <c r="X55" s="84">
        <f t="shared" si="7"/>
        <v>3.0295697589433104</v>
      </c>
      <c r="Y55" s="84">
        <f t="shared" si="7"/>
        <v>-1.9127576150424375E-2</v>
      </c>
      <c r="Z55" s="84">
        <f t="shared" si="7"/>
        <v>7.2212311566743637</v>
      </c>
      <c r="AA55" s="84">
        <f t="shared" si="7"/>
        <v>2.7658641061539129</v>
      </c>
      <c r="AB55" s="84">
        <f t="shared" si="7"/>
        <v>-13.529157564056831</v>
      </c>
      <c r="AC55" s="84">
        <f t="shared" si="7"/>
        <v>17.576386948983341</v>
      </c>
      <c r="AD55" s="84">
        <f t="shared" si="7"/>
        <v>5.7743344320093684</v>
      </c>
      <c r="AE55" s="85">
        <f t="shared" si="9"/>
        <v>6.5813112427826752</v>
      </c>
    </row>
    <row r="56" spans="1:31" s="2" customFormat="1">
      <c r="A56" s="7"/>
      <c r="B56" s="8" t="s">
        <v>9</v>
      </c>
      <c r="C56" s="89" t="s">
        <v>23</v>
      </c>
      <c r="D56" s="84">
        <f t="shared" si="8"/>
        <v>14.159802568865487</v>
      </c>
      <c r="E56" s="84">
        <f t="shared" si="7"/>
        <v>24.523657251741497</v>
      </c>
      <c r="F56" s="84">
        <f t="shared" si="7"/>
        <v>4.2388277058889656</v>
      </c>
      <c r="G56" s="84">
        <f t="shared" si="7"/>
        <v>61.032551685191606</v>
      </c>
      <c r="H56" s="84">
        <f t="shared" si="7"/>
        <v>31.390102513907294</v>
      </c>
      <c r="I56" s="84">
        <f t="shared" si="7"/>
        <v>-13.141137319029255</v>
      </c>
      <c r="J56" s="84">
        <f t="shared" si="7"/>
        <v>28.143584374292004</v>
      </c>
      <c r="K56" s="84">
        <f t="shared" si="7"/>
        <v>59.293869823224696</v>
      </c>
      <c r="L56" s="84">
        <f t="shared" si="7"/>
        <v>79.682335204237603</v>
      </c>
      <c r="M56" s="84">
        <f t="shared" si="7"/>
        <v>43.166096281221002</v>
      </c>
      <c r="N56" s="84">
        <f t="shared" si="7"/>
        <v>21.182560070869741</v>
      </c>
      <c r="O56" s="84">
        <f t="shared" si="7"/>
        <v>9.1330691816050376</v>
      </c>
      <c r="P56" s="84">
        <f t="shared" si="7"/>
        <v>-5.4153994087797201</v>
      </c>
      <c r="Q56" s="84">
        <f t="shared" si="7"/>
        <v>-18.464434040031591</v>
      </c>
      <c r="R56" s="84">
        <f t="shared" si="7"/>
        <v>52.784523399430412</v>
      </c>
      <c r="S56" s="84">
        <f t="shared" si="7"/>
        <v>19.881722069389497</v>
      </c>
      <c r="T56" s="84">
        <f t="shared" si="7"/>
        <v>10.651676637007256</v>
      </c>
      <c r="U56" s="84">
        <f t="shared" si="7"/>
        <v>14.949242754611276</v>
      </c>
      <c r="V56" s="84">
        <f t="shared" si="7"/>
        <v>-0.5919258738117037</v>
      </c>
      <c r="W56" s="84">
        <f t="shared" si="7"/>
        <v>2.2320301191410863</v>
      </c>
      <c r="X56" s="84">
        <f t="shared" si="7"/>
        <v>1.3898525445263203</v>
      </c>
      <c r="Y56" s="84">
        <f t="shared" si="7"/>
        <v>-2.8041152258524562</v>
      </c>
      <c r="Z56" s="84">
        <f t="shared" si="7"/>
        <v>3.6591302100300425</v>
      </c>
      <c r="AA56" s="84">
        <f t="shared" si="7"/>
        <v>-14.459678882871643</v>
      </c>
      <c r="AB56" s="84">
        <f t="shared" si="7"/>
        <v>-15.701605238028975</v>
      </c>
      <c r="AC56" s="84">
        <f t="shared" si="7"/>
        <v>52.574257091695955</v>
      </c>
      <c r="AD56" s="84">
        <f t="shared" si="7"/>
        <v>20.236251353086161</v>
      </c>
      <c r="AE56" s="85">
        <f t="shared" si="9"/>
        <v>14.711100267401278</v>
      </c>
    </row>
    <row r="57" spans="1:31" s="2" customFormat="1">
      <c r="A57" s="7"/>
      <c r="B57" s="8" t="s">
        <v>197</v>
      </c>
      <c r="C57" s="89" t="s">
        <v>23</v>
      </c>
      <c r="D57" s="84">
        <f t="shared" si="8"/>
        <v>8.9638310769310152</v>
      </c>
      <c r="E57" s="84">
        <f t="shared" si="7"/>
        <v>22.340591392044402</v>
      </c>
      <c r="F57" s="84">
        <f t="shared" si="7"/>
        <v>4.8248451360206417</v>
      </c>
      <c r="G57" s="84">
        <f t="shared" si="7"/>
        <v>28.319889624448876</v>
      </c>
      <c r="H57" s="84">
        <f t="shared" si="7"/>
        <v>1.4753624837932335</v>
      </c>
      <c r="I57" s="84">
        <f t="shared" si="7"/>
        <v>-5.9761917003324925</v>
      </c>
      <c r="J57" s="84">
        <f t="shared" si="7"/>
        <v>16.847058260310561</v>
      </c>
      <c r="K57" s="84">
        <f t="shared" si="7"/>
        <v>46.960586762179162</v>
      </c>
      <c r="L57" s="84">
        <f t="shared" si="7"/>
        <v>80.260779864531031</v>
      </c>
      <c r="M57" s="84">
        <f t="shared" si="7"/>
        <v>20.943411947086929</v>
      </c>
      <c r="N57" s="84">
        <f t="shared" si="7"/>
        <v>-0.50930813191507696</v>
      </c>
      <c r="O57" s="84">
        <f t="shared" si="7"/>
        <v>-0.15982279429536561</v>
      </c>
      <c r="P57" s="84">
        <f t="shared" si="7"/>
        <v>-7.0352703779934274</v>
      </c>
      <c r="Q57" s="84">
        <f t="shared" si="7"/>
        <v>-16.237486148565054</v>
      </c>
      <c r="R57" s="84">
        <f t="shared" si="7"/>
        <v>46.442734173360492</v>
      </c>
      <c r="S57" s="84">
        <f t="shared" si="7"/>
        <v>3.9157233202001436</v>
      </c>
      <c r="T57" s="84">
        <f t="shared" si="7"/>
        <v>-10.75039655662944</v>
      </c>
      <c r="U57" s="84">
        <f t="shared" si="7"/>
        <v>8.9340349193511202</v>
      </c>
      <c r="V57" s="84">
        <f t="shared" si="7"/>
        <v>12.75493372574941</v>
      </c>
      <c r="W57" s="84">
        <f t="shared" si="7"/>
        <v>-12.465677856647559</v>
      </c>
      <c r="X57" s="84">
        <f t="shared" si="7"/>
        <v>-1.3156590659932732</v>
      </c>
      <c r="Y57" s="84">
        <f t="shared" si="7"/>
        <v>5.5631212768526552</v>
      </c>
      <c r="Z57" s="84">
        <f t="shared" si="7"/>
        <v>15.308062737662809</v>
      </c>
      <c r="AA57" s="84">
        <f t="shared" si="7"/>
        <v>-0.85003712845767154</v>
      </c>
      <c r="AB57" s="84">
        <f t="shared" si="7"/>
        <v>-10.445413324681596</v>
      </c>
      <c r="AC57" s="84">
        <f t="shared" si="7"/>
        <v>14.456537296504152</v>
      </c>
      <c r="AD57" s="84">
        <f t="shared" si="7"/>
        <v>21.720468417085456</v>
      </c>
      <c r="AE57" s="85">
        <f t="shared" si="9"/>
        <v>8.8518703743901312</v>
      </c>
    </row>
    <row r="58" spans="1:31" s="2" customFormat="1">
      <c r="A58" s="7"/>
      <c r="B58" s="8" t="s">
        <v>198</v>
      </c>
      <c r="C58" s="89" t="s">
        <v>23</v>
      </c>
      <c r="D58" s="84">
        <f t="shared" si="8"/>
        <v>-9.0395795824184404</v>
      </c>
      <c r="E58" s="84">
        <f t="shared" si="7"/>
        <v>123.67066004043758</v>
      </c>
      <c r="F58" s="84">
        <f t="shared" si="7"/>
        <v>-31.492264639104491</v>
      </c>
      <c r="G58" s="84">
        <f t="shared" si="7"/>
        <v>122.39284514146016</v>
      </c>
      <c r="H58" s="84">
        <f t="shared" si="7"/>
        <v>51.936664869158477</v>
      </c>
      <c r="I58" s="84">
        <f t="shared" si="7"/>
        <v>411.58770245907033</v>
      </c>
      <c r="J58" s="84">
        <f t="shared" si="7"/>
        <v>-72.170831249674521</v>
      </c>
      <c r="K58" s="84">
        <f t="shared" si="7"/>
        <v>-36.806659249841069</v>
      </c>
      <c r="L58" s="84">
        <f t="shared" si="7"/>
        <v>-29.23964509942914</v>
      </c>
      <c r="M58" s="84">
        <f t="shared" si="7"/>
        <v>22.656298145618877</v>
      </c>
      <c r="N58" s="84">
        <f t="shared" si="7"/>
        <v>467.60520098429822</v>
      </c>
      <c r="O58" s="84">
        <f t="shared" si="7"/>
        <v>281.49648985822961</v>
      </c>
      <c r="P58" s="84">
        <f t="shared" si="7"/>
        <v>-1.6910184314231884</v>
      </c>
      <c r="Q58" s="84">
        <f t="shared" si="7"/>
        <v>-88.239156303790352</v>
      </c>
      <c r="R58" s="84">
        <f t="shared" si="7"/>
        <v>-27.888536580584983</v>
      </c>
      <c r="S58" s="84">
        <f t="shared" si="7"/>
        <v>37.409716217685485</v>
      </c>
      <c r="T58" s="84">
        <f t="shared" si="7"/>
        <v>20.828756812970923</v>
      </c>
      <c r="U58" s="84">
        <f t="shared" si="7"/>
        <v>430.34081070935611</v>
      </c>
      <c r="V58" s="84">
        <f t="shared" si="7"/>
        <v>172.81265138891376</v>
      </c>
      <c r="W58" s="84">
        <f t="shared" si="7"/>
        <v>3.1677263185676168</v>
      </c>
      <c r="X58" s="84">
        <f t="shared" si="7"/>
        <v>-2.8699436665003617</v>
      </c>
      <c r="Y58" s="84">
        <f t="shared" si="7"/>
        <v>10.373724682869607</v>
      </c>
      <c r="Z58" s="84">
        <f t="shared" si="7"/>
        <v>35.831363010008204</v>
      </c>
      <c r="AA58" s="84">
        <f t="shared" si="7"/>
        <v>2.5161162057584647</v>
      </c>
      <c r="AB58" s="84">
        <f t="shared" si="7"/>
        <v>-30.026122810270707</v>
      </c>
      <c r="AC58" s="84">
        <f t="shared" si="7"/>
        <v>30.123511363805989</v>
      </c>
      <c r="AD58" s="84">
        <f t="shared" si="7"/>
        <v>0.43885297647187826</v>
      </c>
      <c r="AE58" s="85">
        <f t="shared" si="9"/>
        <v>21.333746831585486</v>
      </c>
    </row>
    <row r="59" spans="1:31" s="2" customFormat="1">
      <c r="A59" s="7"/>
      <c r="B59" s="8" t="s">
        <v>199</v>
      </c>
      <c r="C59" s="89" t="s">
        <v>23</v>
      </c>
      <c r="D59" s="84">
        <f t="shared" si="8"/>
        <v>-43.389043481229841</v>
      </c>
      <c r="E59" s="84">
        <f t="shared" si="7"/>
        <v>-41.129065841830823</v>
      </c>
      <c r="F59" s="84">
        <f t="shared" si="7"/>
        <v>16.455754867476841</v>
      </c>
      <c r="G59" s="84">
        <f t="shared" si="7"/>
        <v>126.94976635269325</v>
      </c>
      <c r="H59" s="84">
        <f t="shared" si="7"/>
        <v>-15.958483614576153</v>
      </c>
      <c r="I59" s="84">
        <f t="shared" si="7"/>
        <v>82.537969053711265</v>
      </c>
      <c r="J59" s="84">
        <f t="shared" si="7"/>
        <v>-49.3926455698411</v>
      </c>
      <c r="K59" s="84">
        <f t="shared" si="7"/>
        <v>-44.840703756538289</v>
      </c>
      <c r="L59" s="84">
        <f t="shared" si="7"/>
        <v>-12.310560344827564</v>
      </c>
      <c r="M59" s="84">
        <f t="shared" si="7"/>
        <v>-76.81866107614303</v>
      </c>
      <c r="N59" s="84">
        <f t="shared" si="7"/>
        <v>539.14122137404559</v>
      </c>
      <c r="O59" s="84">
        <f t="shared" ref="E59:AD65" si="10">IFERROR(((O19/N19)*100-100),"--")</f>
        <v>34.632189742517909</v>
      </c>
      <c r="P59" s="84">
        <f t="shared" si="10"/>
        <v>57.704278142072468</v>
      </c>
      <c r="Q59" s="84">
        <f t="shared" si="10"/>
        <v>96.398843704832217</v>
      </c>
      <c r="R59" s="84">
        <f t="shared" si="10"/>
        <v>252.19330680517629</v>
      </c>
      <c r="S59" s="84">
        <f t="shared" si="10"/>
        <v>-48.239196878960314</v>
      </c>
      <c r="T59" s="84">
        <f t="shared" si="10"/>
        <v>-63.932853287921191</v>
      </c>
      <c r="U59" s="84">
        <f t="shared" si="10"/>
        <v>85.969261039156663</v>
      </c>
      <c r="V59" s="84">
        <f t="shared" si="10"/>
        <v>-42.724056922204511</v>
      </c>
      <c r="W59" s="84">
        <f t="shared" si="10"/>
        <v>34.495002308986074</v>
      </c>
      <c r="X59" s="84">
        <f t="shared" si="10"/>
        <v>20.318041795724454</v>
      </c>
      <c r="Y59" s="84">
        <f t="shared" si="10"/>
        <v>-60.655138680182077</v>
      </c>
      <c r="Z59" s="84">
        <f t="shared" si="10"/>
        <v>23.021644349639075</v>
      </c>
      <c r="AA59" s="84">
        <f t="shared" si="10"/>
        <v>6.2092576839763325</v>
      </c>
      <c r="AB59" s="84">
        <f t="shared" si="10"/>
        <v>47.471976282344968</v>
      </c>
      <c r="AC59" s="84">
        <f t="shared" si="10"/>
        <v>152.195831134076</v>
      </c>
      <c r="AD59" s="84">
        <f t="shared" si="10"/>
        <v>-74.53939580420402</v>
      </c>
      <c r="AE59" s="85">
        <f t="shared" si="9"/>
        <v>0.42918065179546261</v>
      </c>
    </row>
    <row r="60" spans="1:31" s="2" customFormat="1">
      <c r="A60" s="7"/>
      <c r="B60" s="8" t="s">
        <v>200</v>
      </c>
      <c r="C60" s="89" t="s">
        <v>23</v>
      </c>
      <c r="D60" s="84">
        <f t="shared" si="8"/>
        <v>67.655953366242613</v>
      </c>
      <c r="E60" s="84">
        <f t="shared" si="10"/>
        <v>44.661240750551201</v>
      </c>
      <c r="F60" s="84">
        <f t="shared" si="10"/>
        <v>5.0313233240200361</v>
      </c>
      <c r="G60" s="84">
        <f t="shared" si="10"/>
        <v>136.30389063843373</v>
      </c>
      <c r="H60" s="84">
        <f t="shared" si="10"/>
        <v>70.374947864083055</v>
      </c>
      <c r="I60" s="84">
        <f t="shared" si="10"/>
        <v>-25.696885426159412</v>
      </c>
      <c r="J60" s="84">
        <f t="shared" si="10"/>
        <v>44.001898627105561</v>
      </c>
      <c r="K60" s="84">
        <f t="shared" si="10"/>
        <v>30.933592201864656</v>
      </c>
      <c r="L60" s="84">
        <f t="shared" si="10"/>
        <v>75.605347807747449</v>
      </c>
      <c r="M60" s="84">
        <f t="shared" si="10"/>
        <v>56.022325264594087</v>
      </c>
      <c r="N60" s="84">
        <f t="shared" si="10"/>
        <v>42.242551733480184</v>
      </c>
      <c r="O60" s="84">
        <f t="shared" si="10"/>
        <v>2.5238463741424084</v>
      </c>
      <c r="P60" s="84">
        <f t="shared" si="10"/>
        <v>-14.233576778006878</v>
      </c>
      <c r="Q60" s="84">
        <f t="shared" si="10"/>
        <v>-18.615256236151154</v>
      </c>
      <c r="R60" s="84">
        <f t="shared" si="10"/>
        <v>44.914677739634357</v>
      </c>
      <c r="S60" s="84">
        <f t="shared" si="10"/>
        <v>24.992616865700796</v>
      </c>
      <c r="T60" s="84">
        <f t="shared" si="10"/>
        <v>16.660354479024946</v>
      </c>
      <c r="U60" s="84">
        <f t="shared" si="10"/>
        <v>12.572154377786717</v>
      </c>
      <c r="V60" s="84">
        <f t="shared" si="10"/>
        <v>-8.4804979082026648</v>
      </c>
      <c r="W60" s="84">
        <f t="shared" si="10"/>
        <v>5.9591979369009351</v>
      </c>
      <c r="X60" s="84">
        <f t="shared" si="10"/>
        <v>-7.501083896650826</v>
      </c>
      <c r="Y60" s="84">
        <f t="shared" si="10"/>
        <v>-2.3513025121695392</v>
      </c>
      <c r="Z60" s="84">
        <f t="shared" si="10"/>
        <v>5.736217199063276</v>
      </c>
      <c r="AA60" s="84">
        <f t="shared" si="10"/>
        <v>-24.524369760148502</v>
      </c>
      <c r="AB60" s="84">
        <f t="shared" si="10"/>
        <v>-11.127510244782542</v>
      </c>
      <c r="AC60" s="84">
        <f t="shared" si="10"/>
        <v>78.884862294543126</v>
      </c>
      <c r="AD60" s="84">
        <f t="shared" si="10"/>
        <v>22.640654442187696</v>
      </c>
      <c r="AE60" s="85">
        <f t="shared" si="9"/>
        <v>18.983654117111385</v>
      </c>
    </row>
    <row r="61" spans="1:31" s="2" customFormat="1">
      <c r="A61" s="7"/>
      <c r="B61" s="8" t="s">
        <v>201</v>
      </c>
      <c r="C61" s="89" t="s">
        <v>23</v>
      </c>
      <c r="D61" s="84">
        <f t="shared" si="8"/>
        <v>-100</v>
      </c>
      <c r="E61" s="84" t="str">
        <f t="shared" si="10"/>
        <v>--</v>
      </c>
      <c r="F61" s="84">
        <f t="shared" si="10"/>
        <v>6289.1367604267698</v>
      </c>
      <c r="G61" s="84">
        <f t="shared" si="10"/>
        <v>29.455610881709987</v>
      </c>
      <c r="H61" s="84">
        <f t="shared" si="10"/>
        <v>-66.729404866608036</v>
      </c>
      <c r="I61" s="84">
        <f t="shared" si="10"/>
        <v>71.53305253511445</v>
      </c>
      <c r="J61" s="84">
        <f t="shared" si="10"/>
        <v>3490.9485991390384</v>
      </c>
      <c r="K61" s="84">
        <f t="shared" si="10"/>
        <v>1012.9110734846695</v>
      </c>
      <c r="L61" s="84">
        <f t="shared" si="10"/>
        <v>88.865162298030953</v>
      </c>
      <c r="M61" s="84">
        <f t="shared" si="10"/>
        <v>64.962048965991926</v>
      </c>
      <c r="N61" s="84">
        <f t="shared" si="10"/>
        <v>4.714033172756956</v>
      </c>
      <c r="O61" s="84">
        <f t="shared" si="10"/>
        <v>33.596264625231385</v>
      </c>
      <c r="P61" s="84">
        <f t="shared" si="10"/>
        <v>15.719846619570262</v>
      </c>
      <c r="Q61" s="84">
        <f t="shared" si="10"/>
        <v>-14.626807454598065</v>
      </c>
      <c r="R61" s="84">
        <f t="shared" si="10"/>
        <v>69.002010746013582</v>
      </c>
      <c r="S61" s="84">
        <f t="shared" si="10"/>
        <v>27.456006599418174</v>
      </c>
      <c r="T61" s="84">
        <f t="shared" si="10"/>
        <v>16.276151859128916</v>
      </c>
      <c r="U61" s="84">
        <f t="shared" si="10"/>
        <v>18.117219481988172</v>
      </c>
      <c r="V61" s="84">
        <f t="shared" si="10"/>
        <v>-2.1156085182809647E-2</v>
      </c>
      <c r="W61" s="84">
        <f t="shared" si="10"/>
        <v>4.084297897571318</v>
      </c>
      <c r="X61" s="84">
        <f t="shared" si="10"/>
        <v>14.062951438463656</v>
      </c>
      <c r="Y61" s="84">
        <f t="shared" si="10"/>
        <v>-8.8711523900336431</v>
      </c>
      <c r="Z61" s="84">
        <f t="shared" si="10"/>
        <v>-3.834988941161356</v>
      </c>
      <c r="AA61" s="84">
        <f t="shared" si="10"/>
        <v>-11.411413473347281</v>
      </c>
      <c r="AB61" s="84">
        <f t="shared" si="10"/>
        <v>-21.858597718053232</v>
      </c>
      <c r="AC61" s="84">
        <f t="shared" si="10"/>
        <v>50.497852497793758</v>
      </c>
      <c r="AD61" s="84">
        <f t="shared" si="10"/>
        <v>19.23010020680276</v>
      </c>
      <c r="AE61" s="85">
        <f t="shared" si="9"/>
        <v>44.082451868453774</v>
      </c>
    </row>
    <row r="62" spans="1:31" s="2" customFormat="1">
      <c r="A62" s="7"/>
      <c r="B62" s="8" t="s">
        <v>207</v>
      </c>
      <c r="C62" s="89" t="s">
        <v>23</v>
      </c>
      <c r="D62" s="84">
        <f t="shared" si="8"/>
        <v>-34.09320058763798</v>
      </c>
      <c r="E62" s="84">
        <f t="shared" si="10"/>
        <v>-49.942047978302341</v>
      </c>
      <c r="F62" s="84">
        <f t="shared" si="10"/>
        <v>-36.497601096641539</v>
      </c>
      <c r="G62" s="84">
        <f t="shared" si="10"/>
        <v>50.492017733815175</v>
      </c>
      <c r="H62" s="84">
        <f t="shared" si="10"/>
        <v>70.850076543089386</v>
      </c>
      <c r="I62" s="84">
        <f t="shared" si="10"/>
        <v>-52.229305709063084</v>
      </c>
      <c r="J62" s="84">
        <f t="shared" si="10"/>
        <v>163.92683588128557</v>
      </c>
      <c r="K62" s="84">
        <f t="shared" si="10"/>
        <v>-55.20033716596204</v>
      </c>
      <c r="L62" s="84">
        <f t="shared" si="10"/>
        <v>251.0950450153814</v>
      </c>
      <c r="M62" s="84">
        <f t="shared" si="10"/>
        <v>-46.088628590031973</v>
      </c>
      <c r="N62" s="84">
        <f t="shared" si="10"/>
        <v>16.990319913170595</v>
      </c>
      <c r="O62" s="84">
        <f t="shared" si="10"/>
        <v>-59.673150411987244</v>
      </c>
      <c r="P62" s="84">
        <f t="shared" si="10"/>
        <v>113.9045961057808</v>
      </c>
      <c r="Q62" s="84">
        <f t="shared" si="10"/>
        <v>4.672629656236893E-2</v>
      </c>
      <c r="R62" s="84">
        <f t="shared" si="10"/>
        <v>91.849977109269986</v>
      </c>
      <c r="S62" s="84">
        <f t="shared" si="10"/>
        <v>-31.933008678940126</v>
      </c>
      <c r="T62" s="84">
        <f t="shared" si="10"/>
        <v>54.788643925553771</v>
      </c>
      <c r="U62" s="84">
        <f t="shared" si="10"/>
        <v>39.364039393720731</v>
      </c>
      <c r="V62" s="84">
        <f t="shared" si="10"/>
        <v>-54.638338436777666</v>
      </c>
      <c r="W62" s="84">
        <f t="shared" si="10"/>
        <v>180.36223006824503</v>
      </c>
      <c r="X62" s="84">
        <f t="shared" si="10"/>
        <v>-28.21411781962631</v>
      </c>
      <c r="Y62" s="84">
        <f t="shared" si="10"/>
        <v>283.53854384598156</v>
      </c>
      <c r="Z62" s="84">
        <f t="shared" si="10"/>
        <v>-67.189010663518218</v>
      </c>
      <c r="AA62" s="84">
        <f t="shared" si="10"/>
        <v>-4.8165864124083697</v>
      </c>
      <c r="AB62" s="84">
        <f t="shared" si="10"/>
        <v>2.1013925920717327</v>
      </c>
      <c r="AC62" s="84">
        <f t="shared" si="10"/>
        <v>-54.237231101278624</v>
      </c>
      <c r="AD62" s="84">
        <f t="shared" si="10"/>
        <v>-4.5261465850405358</v>
      </c>
      <c r="AE62" s="85">
        <f t="shared" si="9"/>
        <v>-0.7980334556716997</v>
      </c>
    </row>
    <row r="63" spans="1:31" s="2" customFormat="1">
      <c r="A63" s="7"/>
      <c r="B63" s="8" t="s">
        <v>10</v>
      </c>
      <c r="C63" s="89" t="s">
        <v>23</v>
      </c>
      <c r="D63" s="84">
        <f t="shared" si="8"/>
        <v>1.0406490564118513</v>
      </c>
      <c r="E63" s="84">
        <f t="shared" si="10"/>
        <v>4.6276301732833076</v>
      </c>
      <c r="F63" s="84">
        <f t="shared" si="10"/>
        <v>7.138701074573234</v>
      </c>
      <c r="G63" s="84">
        <f t="shared" si="10"/>
        <v>15.622462067880093</v>
      </c>
      <c r="H63" s="84">
        <f t="shared" si="10"/>
        <v>15.008826171562234</v>
      </c>
      <c r="I63" s="84">
        <f t="shared" si="10"/>
        <v>-3.7227264693509454</v>
      </c>
      <c r="J63" s="84">
        <f t="shared" si="10"/>
        <v>8.7965476872541899</v>
      </c>
      <c r="K63" s="84">
        <f t="shared" si="10"/>
        <v>9.1305502875379148</v>
      </c>
      <c r="L63" s="84">
        <f t="shared" si="10"/>
        <v>17.322107674171534</v>
      </c>
      <c r="M63" s="84">
        <f t="shared" si="10"/>
        <v>11.57611518768644</v>
      </c>
      <c r="N63" s="84">
        <f t="shared" si="10"/>
        <v>5.2230441126631035</v>
      </c>
      <c r="O63" s="84">
        <f t="shared" si="10"/>
        <v>7.4172326413733316</v>
      </c>
      <c r="P63" s="84">
        <f t="shared" si="10"/>
        <v>-4.9323157928933767</v>
      </c>
      <c r="Q63" s="84">
        <f t="shared" si="10"/>
        <v>-18.621365025283325</v>
      </c>
      <c r="R63" s="84">
        <f t="shared" si="10"/>
        <v>31.234032782993751</v>
      </c>
      <c r="S63" s="84">
        <f t="shared" si="10"/>
        <v>15.641122622507339</v>
      </c>
      <c r="T63" s="84">
        <f t="shared" si="10"/>
        <v>14.901920841383401</v>
      </c>
      <c r="U63" s="84">
        <f t="shared" si="10"/>
        <v>5.2999305111436144</v>
      </c>
      <c r="V63" s="84">
        <f t="shared" si="10"/>
        <v>8.3458356229026691</v>
      </c>
      <c r="W63" s="84">
        <f t="shared" si="10"/>
        <v>0.28994531032068949</v>
      </c>
      <c r="X63" s="84">
        <f t="shared" si="10"/>
        <v>-2.5625206767340387</v>
      </c>
      <c r="Y63" s="84">
        <f t="shared" si="10"/>
        <v>4.4265549213688757</v>
      </c>
      <c r="Z63" s="84">
        <f t="shared" si="10"/>
        <v>3.4671064719046853</v>
      </c>
      <c r="AA63" s="84">
        <f t="shared" si="10"/>
        <v>-4.7572426593819159</v>
      </c>
      <c r="AB63" s="84">
        <f t="shared" si="10"/>
        <v>-12.035167644929089</v>
      </c>
      <c r="AC63" s="84">
        <f t="shared" si="10"/>
        <v>23.36192853174532</v>
      </c>
      <c r="AD63" s="84">
        <f t="shared" si="10"/>
        <v>-15.46908985105371</v>
      </c>
      <c r="AE63" s="85">
        <f t="shared" si="9"/>
        <v>4.6981097469384991</v>
      </c>
    </row>
    <row r="64" spans="1:31" s="2" customFormat="1">
      <c r="A64" s="7"/>
      <c r="B64" s="8" t="s">
        <v>11</v>
      </c>
      <c r="C64" s="89" t="s">
        <v>23</v>
      </c>
      <c r="D64" s="84">
        <f t="shared" si="8"/>
        <v>-1.7702495434018459</v>
      </c>
      <c r="E64" s="84">
        <f t="shared" si="10"/>
        <v>8.9880899999527912</v>
      </c>
      <c r="F64" s="84">
        <f t="shared" si="10"/>
        <v>6.8226434927348265</v>
      </c>
      <c r="G64" s="84">
        <f t="shared" si="10"/>
        <v>10.345306564947805</v>
      </c>
      <c r="H64" s="84">
        <f t="shared" si="10"/>
        <v>12.463909489912567</v>
      </c>
      <c r="I64" s="84">
        <f t="shared" si="10"/>
        <v>-1.2199549837401946</v>
      </c>
      <c r="J64" s="84">
        <f t="shared" si="10"/>
        <v>12.151802234371274</v>
      </c>
      <c r="K64" s="84">
        <f t="shared" si="10"/>
        <v>7.8788848325919645</v>
      </c>
      <c r="L64" s="84">
        <f t="shared" si="10"/>
        <v>12.767276331560524</v>
      </c>
      <c r="M64" s="84">
        <f t="shared" si="10"/>
        <v>14.9886855033633</v>
      </c>
      <c r="N64" s="84">
        <f t="shared" si="10"/>
        <v>6.8541431756423066</v>
      </c>
      <c r="O64" s="84">
        <f t="shared" si="10"/>
        <v>5.0774884869805277</v>
      </c>
      <c r="P64" s="84">
        <f t="shared" si="10"/>
        <v>-1.7357794527075185</v>
      </c>
      <c r="Q64" s="84">
        <f t="shared" si="10"/>
        <v>-24.706694648783554</v>
      </c>
      <c r="R64" s="84">
        <f t="shared" si="10"/>
        <v>41.16930439960268</v>
      </c>
      <c r="S64" s="84">
        <f t="shared" si="10"/>
        <v>28.599666553900136</v>
      </c>
      <c r="T64" s="84">
        <f t="shared" si="10"/>
        <v>-7.2490281014764122</v>
      </c>
      <c r="U64" s="84">
        <f t="shared" si="10"/>
        <v>0.20397651155492724</v>
      </c>
      <c r="V64" s="84">
        <f t="shared" si="10"/>
        <v>14.926266855335911</v>
      </c>
      <c r="W64" s="84">
        <f t="shared" si="10"/>
        <v>10.97409111454364</v>
      </c>
      <c r="X64" s="84">
        <f t="shared" si="10"/>
        <v>-2.0800894789104802</v>
      </c>
      <c r="Y64" s="84">
        <f t="shared" si="10"/>
        <v>1.2921303175538839</v>
      </c>
      <c r="Z64" s="84">
        <f t="shared" si="10"/>
        <v>6.7225198957135461</v>
      </c>
      <c r="AA64" s="84">
        <f t="shared" si="10"/>
        <v>20.535078403123563</v>
      </c>
      <c r="AB64" s="84">
        <f t="shared" si="10"/>
        <v>-10.930903791756251</v>
      </c>
      <c r="AC64" s="84">
        <f t="shared" si="10"/>
        <v>25.862220274899926</v>
      </c>
      <c r="AD64" s="84">
        <f t="shared" si="10"/>
        <v>-9.1119538723330038</v>
      </c>
      <c r="AE64" s="85">
        <f t="shared" si="9"/>
        <v>5.9996604758450189</v>
      </c>
    </row>
    <row r="65" spans="1:32" s="2" customFormat="1">
      <c r="A65" s="7"/>
      <c r="B65" s="8" t="s">
        <v>12</v>
      </c>
      <c r="C65" s="89" t="s">
        <v>23</v>
      </c>
      <c r="D65" s="84">
        <f t="shared" si="8"/>
        <v>0.60264319581098391</v>
      </c>
      <c r="E65" s="84">
        <f t="shared" si="10"/>
        <v>5.2910686899392516</v>
      </c>
      <c r="F65" s="84">
        <f t="shared" si="10"/>
        <v>7.0889248317181455</v>
      </c>
      <c r="G65" s="84">
        <f t="shared" si="10"/>
        <v>14.793423844899948</v>
      </c>
      <c r="H65" s="84">
        <f t="shared" si="10"/>
        <v>14.624513161221003</v>
      </c>
      <c r="I65" s="84">
        <f t="shared" si="10"/>
        <v>-3.3519019953990039</v>
      </c>
      <c r="J65" s="84">
        <f t="shared" si="10"/>
        <v>9.3046469591676555</v>
      </c>
      <c r="K65" s="84">
        <f t="shared" si="10"/>
        <v>8.9360684737406899</v>
      </c>
      <c r="L65" s="84">
        <f t="shared" si="10"/>
        <v>16.62125331090192</v>
      </c>
      <c r="M65" s="84">
        <f t="shared" si="10"/>
        <v>12.083856471020056</v>
      </c>
      <c r="N65" s="84">
        <f t="shared" si="10"/>
        <v>5.4720176845353166</v>
      </c>
      <c r="O65" s="84">
        <f t="shared" si="10"/>
        <v>7.05541028751027</v>
      </c>
      <c r="P65" s="84">
        <f t="shared" si="10"/>
        <v>-4.447130381980557</v>
      </c>
      <c r="Q65" s="84">
        <f t="shared" si="10"/>
        <v>-19.571234375587636</v>
      </c>
      <c r="R65" s="84">
        <f t="shared" si="10"/>
        <v>32.685825023683407</v>
      </c>
      <c r="S65" s="84">
        <f t="shared" si="10"/>
        <v>17.655759026514929</v>
      </c>
      <c r="T65" s="84">
        <f t="shared" si="10"/>
        <v>11.137835507675575</v>
      </c>
      <c r="U65" s="84">
        <f t="shared" si="10"/>
        <v>4.5772453153369383</v>
      </c>
      <c r="V65" s="84">
        <f t="shared" si="10"/>
        <v>9.240017313395299</v>
      </c>
      <c r="W65" s="84">
        <f t="shared" si="10"/>
        <v>1.8173311624356359</v>
      </c>
      <c r="X65" s="84">
        <f t="shared" si="10"/>
        <v>-2.4873507321567132</v>
      </c>
      <c r="Y65" s="84">
        <f t="shared" si="10"/>
        <v>3.9361252640670585</v>
      </c>
      <c r="Z65" s="84">
        <f t="shared" si="10"/>
        <v>3.9635092805299479</v>
      </c>
      <c r="AA65" s="84">
        <f t="shared" si="10"/>
        <v>-0.79818427216655152</v>
      </c>
      <c r="AB65" s="84">
        <f t="shared" si="10"/>
        <v>-11.825143168746706</v>
      </c>
      <c r="AC65" s="84">
        <f t="shared" si="10"/>
        <v>23.842292056615278</v>
      </c>
      <c r="AD65" s="84">
        <f t="shared" si="10"/>
        <v>-14.227817034104746</v>
      </c>
      <c r="AE65" s="85">
        <f t="shared" si="9"/>
        <v>4.9317528275881131</v>
      </c>
    </row>
    <row r="66" spans="1:32" ht="12.75" customHeight="1" thickBot="1">
      <c r="A66" s="35"/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1:32" ht="12.75" customHeight="1" thickTop="1">
      <c r="B67" s="99" t="s">
        <v>202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</row>
    <row r="68" spans="1:32" ht="12.75" customHeight="1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</row>
    <row r="69" spans="1:32" ht="12.75" customHeight="1"/>
    <row r="70" spans="1:32" ht="12.75" customHeight="1">
      <c r="A70" s="20"/>
    </row>
    <row r="71" spans="1:32" ht="12.75" customHeight="1">
      <c r="A71" s="24"/>
    </row>
    <row r="72" spans="1:32" ht="12.75" customHeight="1">
      <c r="A72" s="24"/>
    </row>
    <row r="73" spans="1:32" ht="12.75" customHeight="1">
      <c r="A73" s="24"/>
    </row>
    <row r="74" spans="1:32" ht="12.75" customHeight="1"/>
    <row r="75" spans="1:32" ht="12.75" customHeight="1"/>
    <row r="76" spans="1:32" ht="12.75" customHeight="1"/>
    <row r="77" spans="1:32" ht="12.75" customHeight="1"/>
    <row r="78" spans="1:32" ht="12.75" customHeight="1"/>
    <row r="79" spans="1:32" ht="12.75" customHeight="1"/>
    <row r="80" spans="1:3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</sheetData>
  <mergeCells count="7">
    <mergeCell ref="A68:AE68"/>
    <mergeCell ref="A2:AE2"/>
    <mergeCell ref="A4:AE4"/>
    <mergeCell ref="B7:AE7"/>
    <mergeCell ref="B27:AE27"/>
    <mergeCell ref="B47:AE47"/>
    <mergeCell ref="B67:AF67"/>
  </mergeCells>
  <hyperlinks>
    <hyperlink ref="A1" location="ÍNDICE!A1" display="INDICE" xr:uid="{00000000-0004-0000-0800-000000000000}"/>
  </hyperlinks>
  <pageMargins left="0.75" right="0.75" top="1" bottom="1" header="0" footer="0"/>
  <pageSetup orientation="portrait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ÍNDICE</vt:lpstr>
      <vt:lpstr>D1</vt:lpstr>
      <vt:lpstr>D2</vt:lpstr>
      <vt:lpstr>D3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LEIRE ABRIL GONZALEZ ALARCON</cp:lastModifiedBy>
  <dcterms:created xsi:type="dcterms:W3CDTF">2019-06-12T03:21:45Z</dcterms:created>
  <dcterms:modified xsi:type="dcterms:W3CDTF">2023-06-22T15:41:07Z</dcterms:modified>
</cp:coreProperties>
</file>