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leire/Desktop/"/>
    </mc:Choice>
  </mc:AlternateContent>
  <xr:revisionPtr revIDLastSave="0" documentId="8_{5B512E64-1F2E-AC44-8B6D-E568689DB234}" xr6:coauthVersionLast="47" xr6:coauthVersionMax="47" xr10:uidLastSave="{00000000-0000-0000-0000-000000000000}"/>
  <bookViews>
    <workbookView xWindow="0" yWindow="500" windowWidth="28800" windowHeight="17500" tabRatio="929" xr2:uid="{00000000-000D-0000-FFFF-FFFF00000000}"/>
  </bookViews>
  <sheets>
    <sheet name="ÍNDICE" sheetId="57" r:id="rId1"/>
    <sheet name="Notas" sheetId="12" r:id="rId2"/>
    <sheet name="D1" sheetId="37" r:id="rId3"/>
    <sheet name="D2" sheetId="38" r:id="rId4"/>
    <sheet name="D3" sheetId="39" r:id="rId5"/>
    <sheet name="A1" sheetId="1" r:id="rId6"/>
    <sheet name="A2 " sheetId="46" r:id="rId7"/>
    <sheet name="A3" sheetId="3" r:id="rId8"/>
    <sheet name="A4" sheetId="4" r:id="rId9"/>
    <sheet name="A5" sheetId="47" r:id="rId10"/>
    <sheet name="A6" sheetId="6" r:id="rId11"/>
    <sheet name="A7" sheetId="52" r:id="rId12"/>
    <sheet name="A8" sheetId="8" r:id="rId13"/>
    <sheet name="A9 " sheetId="53" r:id="rId14"/>
    <sheet name="A10" sheetId="15" r:id="rId15"/>
    <sheet name="A11" sheetId="54" r:id="rId16"/>
    <sheet name="A12" sheetId="17" r:id="rId17"/>
    <sheet name="A13 " sheetId="48" r:id="rId18"/>
    <sheet name="A14" sheetId="25" r:id="rId19"/>
    <sheet name="A15" sheetId="49" r:id="rId20"/>
    <sheet name="A16" sheetId="27" r:id="rId21"/>
    <sheet name="A17" sheetId="22" r:id="rId22"/>
    <sheet name="A18" sheetId="50" r:id="rId23"/>
    <sheet name="A19" sheetId="24" r:id="rId24"/>
    <sheet name="A20" sheetId="40" r:id="rId25"/>
    <sheet name="A21" sheetId="51" r:id="rId26"/>
    <sheet name="A22" sheetId="42" r:id="rId27"/>
    <sheet name="A23" sheetId="43" r:id="rId28"/>
    <sheet name="A24" sheetId="56" r:id="rId29"/>
    <sheet name="A25" sheetId="45" r:id="rId30"/>
  </sheets>
  <externalReferences>
    <externalReference r:id="rId31"/>
  </externalReferences>
  <definedNames>
    <definedName name="__123Graph_D" localSheetId="15" hidden="1">'[1]1990'!#REF!</definedName>
    <definedName name="__123Graph_D" localSheetId="17" hidden="1">'[1]1990'!#REF!</definedName>
    <definedName name="__123Graph_D" localSheetId="19" hidden="1">'[1]1990'!#REF!</definedName>
    <definedName name="__123Graph_D" localSheetId="22" hidden="1">'[1]1990'!#REF!</definedName>
    <definedName name="__123Graph_D" localSheetId="6" hidden="1">'[1]1990'!#REF!</definedName>
    <definedName name="__123Graph_D" localSheetId="25" hidden="1">'[1]1990'!#REF!</definedName>
    <definedName name="__123Graph_D" localSheetId="9" hidden="1">'[1]1990'!#REF!</definedName>
    <definedName name="__123Graph_D" localSheetId="11" hidden="1">'[1]1990'!#REF!</definedName>
    <definedName name="__123Graph_D" localSheetId="13" hidden="1">'[1]1990'!#REF!</definedName>
    <definedName name="__123Graph_D" hidden="1">'[1]1990'!#REF!</definedName>
    <definedName name="__123Graph_E" localSheetId="15" hidden="1">'[1]1990'!#REF!</definedName>
    <definedName name="__123Graph_E" localSheetId="17" hidden="1">'[1]1990'!#REF!</definedName>
    <definedName name="__123Graph_E" localSheetId="19" hidden="1">'[1]1990'!#REF!</definedName>
    <definedName name="__123Graph_E" localSheetId="22" hidden="1">'[1]1990'!#REF!</definedName>
    <definedName name="__123Graph_E" localSheetId="6" hidden="1">'[1]1990'!#REF!</definedName>
    <definedName name="__123Graph_E" localSheetId="25" hidden="1">'[1]1990'!#REF!</definedName>
    <definedName name="__123Graph_E" localSheetId="9" hidden="1">'[1]1990'!#REF!</definedName>
    <definedName name="__123Graph_E" localSheetId="11" hidden="1">'[1]1990'!#REF!</definedName>
    <definedName name="__123Graph_E" localSheetId="13" hidden="1">'[1]1990'!#REF!</definedName>
    <definedName name="__123Graph_E" hidden="1">'[1]1990'!#REF!</definedName>
    <definedName name="__123Graph_F" localSheetId="15" hidden="1">'[1]1990'!#REF!</definedName>
    <definedName name="__123Graph_F" localSheetId="17" hidden="1">'[1]1990'!#REF!</definedName>
    <definedName name="__123Graph_F" localSheetId="19" hidden="1">'[1]1990'!#REF!</definedName>
    <definedName name="__123Graph_F" localSheetId="22" hidden="1">'[1]1990'!#REF!</definedName>
    <definedName name="__123Graph_F" localSheetId="6" hidden="1">'[1]1990'!#REF!</definedName>
    <definedName name="__123Graph_F" localSheetId="25" hidden="1">'[1]1990'!#REF!</definedName>
    <definedName name="__123Graph_F" localSheetId="9" hidden="1">'[1]1990'!#REF!</definedName>
    <definedName name="__123Graph_F" localSheetId="11" hidden="1">'[1]1990'!#REF!</definedName>
    <definedName name="__123Graph_F" localSheetId="13" hidden="1">'[1]1990'!#REF!</definedName>
    <definedName name="__123Graph_F" hidden="1">'[1]1990'!#REF!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45" l="1"/>
  <c r="D9" i="45"/>
  <c r="E9" i="45"/>
  <c r="F9" i="45"/>
  <c r="G9" i="45"/>
  <c r="H9" i="45"/>
  <c r="I9" i="45"/>
  <c r="J9" i="45"/>
  <c r="K9" i="45"/>
  <c r="L9" i="45"/>
  <c r="M9" i="45"/>
  <c r="N9" i="45"/>
  <c r="O9" i="45"/>
  <c r="P9" i="45"/>
  <c r="Q9" i="45"/>
  <c r="R9" i="45"/>
  <c r="S9" i="45"/>
  <c r="T9" i="45"/>
  <c r="U9" i="45"/>
  <c r="V9" i="45"/>
  <c r="W9" i="45"/>
  <c r="X9" i="45"/>
  <c r="Y9" i="45"/>
  <c r="Z9" i="45"/>
  <c r="AA9" i="45"/>
  <c r="AB9" i="45"/>
  <c r="AC9" i="45"/>
  <c r="AD9" i="45"/>
  <c r="C10" i="45"/>
  <c r="D10" i="45"/>
  <c r="E10" i="45"/>
  <c r="F10" i="45"/>
  <c r="G10" i="45"/>
  <c r="H10" i="45"/>
  <c r="I10" i="45"/>
  <c r="J10" i="45"/>
  <c r="K10" i="45"/>
  <c r="L10" i="45"/>
  <c r="M10" i="45"/>
  <c r="N10" i="45"/>
  <c r="O10" i="45"/>
  <c r="P10" i="45"/>
  <c r="Q10" i="45"/>
  <c r="R10" i="45"/>
  <c r="S10" i="45"/>
  <c r="T10" i="45"/>
  <c r="U10" i="45"/>
  <c r="V10" i="45"/>
  <c r="W10" i="45"/>
  <c r="X10" i="45"/>
  <c r="Y10" i="45"/>
  <c r="Z10" i="45"/>
  <c r="AA10" i="45"/>
  <c r="AB10" i="45"/>
  <c r="AC10" i="45"/>
  <c r="AD10" i="45"/>
  <c r="C11" i="45"/>
  <c r="D11" i="45"/>
  <c r="E11" i="45"/>
  <c r="F11" i="45"/>
  <c r="G11" i="45"/>
  <c r="H11" i="45"/>
  <c r="I11" i="45"/>
  <c r="J11" i="45"/>
  <c r="K11" i="45"/>
  <c r="L11" i="45"/>
  <c r="M11" i="45"/>
  <c r="N11" i="45"/>
  <c r="O11" i="45"/>
  <c r="P11" i="45"/>
  <c r="Q11" i="45"/>
  <c r="R11" i="45"/>
  <c r="S11" i="45"/>
  <c r="T11" i="45"/>
  <c r="U11" i="45"/>
  <c r="V11" i="45"/>
  <c r="W11" i="45"/>
  <c r="X11" i="45"/>
  <c r="Y11" i="45"/>
  <c r="Z11" i="45"/>
  <c r="AA11" i="45"/>
  <c r="AB11" i="45"/>
  <c r="AC11" i="45"/>
  <c r="AD11" i="45"/>
  <c r="C12" i="45"/>
  <c r="D12" i="45"/>
  <c r="E12" i="45"/>
  <c r="F12" i="45"/>
  <c r="G12" i="45"/>
  <c r="H12" i="45"/>
  <c r="I12" i="45"/>
  <c r="J12" i="45"/>
  <c r="K12" i="45"/>
  <c r="L12" i="45"/>
  <c r="M12" i="45"/>
  <c r="N12" i="45"/>
  <c r="O12" i="45"/>
  <c r="P12" i="45"/>
  <c r="Q12" i="45"/>
  <c r="R12" i="45"/>
  <c r="S12" i="45"/>
  <c r="T12" i="45"/>
  <c r="U12" i="45"/>
  <c r="V12" i="45"/>
  <c r="W12" i="45"/>
  <c r="X12" i="45"/>
  <c r="Y12" i="45"/>
  <c r="Z12" i="45"/>
  <c r="AA12" i="45"/>
  <c r="AB12" i="45"/>
  <c r="AC12" i="45"/>
  <c r="AD12" i="45"/>
  <c r="B10" i="45"/>
  <c r="B11" i="45"/>
  <c r="B12" i="45"/>
  <c r="B9" i="45"/>
  <c r="AD24" i="56"/>
  <c r="AD25" i="56"/>
  <c r="AD26" i="56"/>
  <c r="AD23" i="56"/>
  <c r="D23" i="56"/>
  <c r="E23" i="56"/>
  <c r="F23" i="56"/>
  <c r="G23" i="56"/>
  <c r="H23" i="56"/>
  <c r="I23" i="56"/>
  <c r="J23" i="56"/>
  <c r="K23" i="56"/>
  <c r="L23" i="56"/>
  <c r="M23" i="56"/>
  <c r="N23" i="56"/>
  <c r="O23" i="56"/>
  <c r="P23" i="56"/>
  <c r="Q23" i="56"/>
  <c r="R23" i="56"/>
  <c r="S23" i="56"/>
  <c r="T23" i="56"/>
  <c r="U23" i="56"/>
  <c r="V23" i="56"/>
  <c r="W23" i="56"/>
  <c r="X23" i="56"/>
  <c r="Y23" i="56"/>
  <c r="Z23" i="56"/>
  <c r="AA23" i="56"/>
  <c r="AB23" i="56"/>
  <c r="AC23" i="56"/>
  <c r="D24" i="56"/>
  <c r="E24" i="56"/>
  <c r="F24" i="56"/>
  <c r="G24" i="56"/>
  <c r="H24" i="56"/>
  <c r="I24" i="56"/>
  <c r="J24" i="56"/>
  <c r="K24" i="56"/>
  <c r="L24" i="56"/>
  <c r="M24" i="56"/>
  <c r="N24" i="56"/>
  <c r="O24" i="56"/>
  <c r="P24" i="56"/>
  <c r="Q24" i="56"/>
  <c r="R24" i="56"/>
  <c r="S24" i="56"/>
  <c r="T24" i="56"/>
  <c r="U24" i="56"/>
  <c r="V24" i="56"/>
  <c r="W24" i="56"/>
  <c r="X24" i="56"/>
  <c r="Y24" i="56"/>
  <c r="Z24" i="56"/>
  <c r="AA24" i="56"/>
  <c r="AB24" i="56"/>
  <c r="AC24" i="56"/>
  <c r="D25" i="56"/>
  <c r="E25" i="56"/>
  <c r="F25" i="56"/>
  <c r="G25" i="56"/>
  <c r="H25" i="56"/>
  <c r="I25" i="56"/>
  <c r="J25" i="56"/>
  <c r="K25" i="56"/>
  <c r="L25" i="56"/>
  <c r="M25" i="56"/>
  <c r="N25" i="56"/>
  <c r="O25" i="56"/>
  <c r="P25" i="56"/>
  <c r="Q25" i="56"/>
  <c r="R25" i="56"/>
  <c r="S25" i="56"/>
  <c r="T25" i="56"/>
  <c r="U25" i="56"/>
  <c r="V25" i="56"/>
  <c r="W25" i="56"/>
  <c r="X25" i="56"/>
  <c r="Y25" i="56"/>
  <c r="Z25" i="56"/>
  <c r="AA25" i="56"/>
  <c r="AB25" i="56"/>
  <c r="AC25" i="56"/>
  <c r="D26" i="56"/>
  <c r="E26" i="56"/>
  <c r="F26" i="56"/>
  <c r="G26" i="56"/>
  <c r="H26" i="56"/>
  <c r="I26" i="56"/>
  <c r="J26" i="56"/>
  <c r="K26" i="56"/>
  <c r="L26" i="56"/>
  <c r="M26" i="56"/>
  <c r="N26" i="56"/>
  <c r="O26" i="56"/>
  <c r="P26" i="56"/>
  <c r="Q26" i="56"/>
  <c r="R26" i="56"/>
  <c r="S26" i="56"/>
  <c r="T26" i="56"/>
  <c r="U26" i="56"/>
  <c r="V26" i="56"/>
  <c r="W26" i="56"/>
  <c r="X26" i="56"/>
  <c r="Y26" i="56"/>
  <c r="Z26" i="56"/>
  <c r="AA26" i="56"/>
  <c r="AB26" i="56"/>
  <c r="AC26" i="56"/>
  <c r="C24" i="56"/>
  <c r="C25" i="56"/>
  <c r="C26" i="56"/>
  <c r="C23" i="56"/>
  <c r="C16" i="56"/>
  <c r="D16" i="56"/>
  <c r="E16" i="56"/>
  <c r="F16" i="56"/>
  <c r="G16" i="56"/>
  <c r="H16" i="56"/>
  <c r="I16" i="56"/>
  <c r="J16" i="56"/>
  <c r="K16" i="56"/>
  <c r="L16" i="56"/>
  <c r="M16" i="56"/>
  <c r="N16" i="56"/>
  <c r="O16" i="56"/>
  <c r="P16" i="56"/>
  <c r="Q16" i="56"/>
  <c r="R16" i="56"/>
  <c r="S16" i="56"/>
  <c r="T16" i="56"/>
  <c r="U16" i="56"/>
  <c r="V16" i="56"/>
  <c r="W16" i="56"/>
  <c r="X16" i="56"/>
  <c r="Y16" i="56"/>
  <c r="Z16" i="56"/>
  <c r="AA16" i="56"/>
  <c r="AB16" i="56"/>
  <c r="AC16" i="56"/>
  <c r="AD16" i="56"/>
  <c r="C17" i="56"/>
  <c r="D17" i="56"/>
  <c r="E17" i="56"/>
  <c r="F17" i="56"/>
  <c r="G17" i="56"/>
  <c r="H17" i="56"/>
  <c r="I17" i="56"/>
  <c r="J17" i="56"/>
  <c r="K17" i="56"/>
  <c r="L17" i="56"/>
  <c r="M17" i="56"/>
  <c r="N17" i="56"/>
  <c r="O17" i="56"/>
  <c r="P17" i="56"/>
  <c r="Q17" i="56"/>
  <c r="R17" i="56"/>
  <c r="S17" i="56"/>
  <c r="T17" i="56"/>
  <c r="U17" i="56"/>
  <c r="V17" i="56"/>
  <c r="W17" i="56"/>
  <c r="X17" i="56"/>
  <c r="Y17" i="56"/>
  <c r="Z17" i="56"/>
  <c r="AA17" i="56"/>
  <c r="AB17" i="56"/>
  <c r="AC17" i="56"/>
  <c r="AD17" i="56"/>
  <c r="C18" i="56"/>
  <c r="D18" i="56"/>
  <c r="E18" i="56"/>
  <c r="F18" i="56"/>
  <c r="G18" i="56"/>
  <c r="H18" i="56"/>
  <c r="I18" i="56"/>
  <c r="J18" i="56"/>
  <c r="K18" i="56"/>
  <c r="L18" i="56"/>
  <c r="M18" i="56"/>
  <c r="N18" i="56"/>
  <c r="O18" i="56"/>
  <c r="P18" i="56"/>
  <c r="Q18" i="56"/>
  <c r="R18" i="56"/>
  <c r="S18" i="56"/>
  <c r="T18" i="56"/>
  <c r="U18" i="56"/>
  <c r="V18" i="56"/>
  <c r="W18" i="56"/>
  <c r="X18" i="56"/>
  <c r="Y18" i="56"/>
  <c r="Z18" i="56"/>
  <c r="AA18" i="56"/>
  <c r="AB18" i="56"/>
  <c r="AC18" i="56"/>
  <c r="AD18" i="56"/>
  <c r="C19" i="56"/>
  <c r="D19" i="56"/>
  <c r="E19" i="56"/>
  <c r="F19" i="56"/>
  <c r="G19" i="56"/>
  <c r="H19" i="56"/>
  <c r="I19" i="56"/>
  <c r="J19" i="56"/>
  <c r="K19" i="56"/>
  <c r="L19" i="56"/>
  <c r="M19" i="56"/>
  <c r="N19" i="56"/>
  <c r="O19" i="56"/>
  <c r="P19" i="56"/>
  <c r="Q19" i="56"/>
  <c r="R19" i="56"/>
  <c r="S19" i="56"/>
  <c r="T19" i="56"/>
  <c r="U19" i="56"/>
  <c r="V19" i="56"/>
  <c r="W19" i="56"/>
  <c r="X19" i="56"/>
  <c r="Y19" i="56"/>
  <c r="Z19" i="56"/>
  <c r="AA19" i="56"/>
  <c r="AB19" i="56"/>
  <c r="AC19" i="56"/>
  <c r="AD19" i="56"/>
  <c r="B17" i="56"/>
  <c r="B18" i="56"/>
  <c r="B19" i="56"/>
  <c r="B16" i="56"/>
  <c r="AD10" i="56"/>
  <c r="AD11" i="56"/>
  <c r="AD12" i="56"/>
  <c r="AD9" i="56"/>
  <c r="C11" i="56"/>
  <c r="D11" i="56"/>
  <c r="E11" i="56"/>
  <c r="F11" i="56"/>
  <c r="G11" i="56"/>
  <c r="H11" i="56"/>
  <c r="I11" i="56"/>
  <c r="J11" i="56"/>
  <c r="K11" i="56"/>
  <c r="L11" i="56"/>
  <c r="M11" i="56"/>
  <c r="N11" i="56"/>
  <c r="O11" i="56"/>
  <c r="P11" i="56"/>
  <c r="Q11" i="56"/>
  <c r="R11" i="56"/>
  <c r="S11" i="56"/>
  <c r="T11" i="56"/>
  <c r="U11" i="56"/>
  <c r="V11" i="56"/>
  <c r="W11" i="56"/>
  <c r="X11" i="56"/>
  <c r="Y11" i="56"/>
  <c r="Z11" i="56"/>
  <c r="AA11" i="56"/>
  <c r="AB11" i="56"/>
  <c r="AC11" i="56"/>
  <c r="B11" i="56"/>
  <c r="AD24" i="43"/>
  <c r="AD25" i="43"/>
  <c r="AD26" i="43"/>
  <c r="AD23" i="43"/>
  <c r="AC23" i="43"/>
  <c r="AC24" i="43"/>
  <c r="AC25" i="43"/>
  <c r="AC26" i="43"/>
  <c r="D23" i="43"/>
  <c r="E23" i="43"/>
  <c r="F23" i="43"/>
  <c r="G23" i="43"/>
  <c r="H23" i="43"/>
  <c r="I23" i="43"/>
  <c r="J23" i="43"/>
  <c r="K23" i="43"/>
  <c r="L23" i="43"/>
  <c r="M23" i="43"/>
  <c r="N23" i="43"/>
  <c r="O23" i="43"/>
  <c r="P23" i="43"/>
  <c r="Q23" i="43"/>
  <c r="R23" i="43"/>
  <c r="S23" i="43"/>
  <c r="T23" i="43"/>
  <c r="U23" i="43"/>
  <c r="V23" i="43"/>
  <c r="W23" i="43"/>
  <c r="X23" i="43"/>
  <c r="Y23" i="43"/>
  <c r="Z23" i="43"/>
  <c r="AA23" i="43"/>
  <c r="AB23" i="43"/>
  <c r="D24" i="43"/>
  <c r="E24" i="43"/>
  <c r="F24" i="43"/>
  <c r="G24" i="43"/>
  <c r="H24" i="43"/>
  <c r="I24" i="43"/>
  <c r="J24" i="43"/>
  <c r="K24" i="43"/>
  <c r="L24" i="43"/>
  <c r="M24" i="43"/>
  <c r="N24" i="43"/>
  <c r="O24" i="43"/>
  <c r="P24" i="43"/>
  <c r="Q24" i="43"/>
  <c r="R24" i="43"/>
  <c r="S24" i="43"/>
  <c r="T24" i="43"/>
  <c r="U24" i="43"/>
  <c r="V24" i="43"/>
  <c r="W24" i="43"/>
  <c r="X24" i="43"/>
  <c r="Y24" i="43"/>
  <c r="Z24" i="43"/>
  <c r="AA24" i="43"/>
  <c r="AB24" i="43"/>
  <c r="D25" i="43"/>
  <c r="E25" i="43"/>
  <c r="F25" i="43"/>
  <c r="G25" i="43"/>
  <c r="H25" i="43"/>
  <c r="I25" i="43"/>
  <c r="J25" i="43"/>
  <c r="K25" i="43"/>
  <c r="L25" i="43"/>
  <c r="M25" i="43"/>
  <c r="N25" i="43"/>
  <c r="O25" i="43"/>
  <c r="P25" i="43"/>
  <c r="Q25" i="43"/>
  <c r="R25" i="43"/>
  <c r="S25" i="43"/>
  <c r="T25" i="43"/>
  <c r="U25" i="43"/>
  <c r="V25" i="43"/>
  <c r="W25" i="43"/>
  <c r="X25" i="43"/>
  <c r="Y25" i="43"/>
  <c r="Z25" i="43"/>
  <c r="AA25" i="43"/>
  <c r="AB25" i="43"/>
  <c r="D26" i="43"/>
  <c r="E26" i="43"/>
  <c r="F26" i="43"/>
  <c r="G26" i="43"/>
  <c r="H26" i="43"/>
  <c r="I26" i="43"/>
  <c r="J26" i="43"/>
  <c r="K26" i="43"/>
  <c r="L26" i="43"/>
  <c r="M26" i="43"/>
  <c r="N26" i="43"/>
  <c r="O26" i="43"/>
  <c r="P26" i="43"/>
  <c r="Q26" i="43"/>
  <c r="R26" i="43"/>
  <c r="S26" i="43"/>
  <c r="T26" i="43"/>
  <c r="U26" i="43"/>
  <c r="V26" i="43"/>
  <c r="W26" i="43"/>
  <c r="X26" i="43"/>
  <c r="Y26" i="43"/>
  <c r="Z26" i="43"/>
  <c r="AA26" i="43"/>
  <c r="AB26" i="43"/>
  <c r="C24" i="43"/>
  <c r="C25" i="43"/>
  <c r="C26" i="43"/>
  <c r="C23" i="43"/>
  <c r="C16" i="43"/>
  <c r="D16" i="43"/>
  <c r="E16" i="43"/>
  <c r="F16" i="43"/>
  <c r="G16" i="43"/>
  <c r="H16" i="43"/>
  <c r="I16" i="43"/>
  <c r="J16" i="43"/>
  <c r="K16" i="43"/>
  <c r="L16" i="43"/>
  <c r="M16" i="43"/>
  <c r="N16" i="43"/>
  <c r="O16" i="43"/>
  <c r="P16" i="43"/>
  <c r="Q16" i="43"/>
  <c r="R16" i="43"/>
  <c r="S16" i="43"/>
  <c r="T16" i="43"/>
  <c r="U16" i="43"/>
  <c r="V16" i="43"/>
  <c r="W16" i="43"/>
  <c r="X16" i="43"/>
  <c r="Y16" i="43"/>
  <c r="Z16" i="43"/>
  <c r="AA16" i="43"/>
  <c r="AB16" i="43"/>
  <c r="AC16" i="43"/>
  <c r="AD16" i="43"/>
  <c r="C17" i="43"/>
  <c r="D17" i="43"/>
  <c r="E17" i="43"/>
  <c r="F17" i="43"/>
  <c r="G17" i="43"/>
  <c r="H17" i="43"/>
  <c r="I17" i="43"/>
  <c r="J17" i="43"/>
  <c r="K17" i="43"/>
  <c r="L17" i="43"/>
  <c r="M17" i="43"/>
  <c r="N17" i="43"/>
  <c r="O17" i="43"/>
  <c r="P17" i="43"/>
  <c r="Q17" i="43"/>
  <c r="R17" i="43"/>
  <c r="S17" i="43"/>
  <c r="T17" i="43"/>
  <c r="U17" i="43"/>
  <c r="V17" i="43"/>
  <c r="W17" i="43"/>
  <c r="X17" i="43"/>
  <c r="Y17" i="43"/>
  <c r="Z17" i="43"/>
  <c r="AA17" i="43"/>
  <c r="AB17" i="43"/>
  <c r="AC17" i="43"/>
  <c r="AD17" i="43"/>
  <c r="C18" i="43"/>
  <c r="D18" i="43"/>
  <c r="E18" i="43"/>
  <c r="F18" i="43"/>
  <c r="G18" i="43"/>
  <c r="H18" i="43"/>
  <c r="I18" i="43"/>
  <c r="J18" i="43"/>
  <c r="K18" i="43"/>
  <c r="L18" i="43"/>
  <c r="M18" i="43"/>
  <c r="N18" i="43"/>
  <c r="O18" i="43"/>
  <c r="P18" i="43"/>
  <c r="Q18" i="43"/>
  <c r="R18" i="43"/>
  <c r="S18" i="43"/>
  <c r="T18" i="43"/>
  <c r="U18" i="43"/>
  <c r="V18" i="43"/>
  <c r="W18" i="43"/>
  <c r="X18" i="43"/>
  <c r="Y18" i="43"/>
  <c r="Z18" i="43"/>
  <c r="AA18" i="43"/>
  <c r="AB18" i="43"/>
  <c r="AC18" i="43"/>
  <c r="AD18" i="43"/>
  <c r="C19" i="43"/>
  <c r="D19" i="43"/>
  <c r="E19" i="43"/>
  <c r="F19" i="43"/>
  <c r="G19" i="43"/>
  <c r="H19" i="43"/>
  <c r="I19" i="43"/>
  <c r="J19" i="43"/>
  <c r="K19" i="43"/>
  <c r="L19" i="43"/>
  <c r="M19" i="43"/>
  <c r="N19" i="43"/>
  <c r="O19" i="43"/>
  <c r="P19" i="43"/>
  <c r="Q19" i="43"/>
  <c r="R19" i="43"/>
  <c r="S19" i="43"/>
  <c r="T19" i="43"/>
  <c r="U19" i="43"/>
  <c r="V19" i="43"/>
  <c r="W19" i="43"/>
  <c r="X19" i="43"/>
  <c r="Y19" i="43"/>
  <c r="Z19" i="43"/>
  <c r="AA19" i="43"/>
  <c r="AB19" i="43"/>
  <c r="AC19" i="43"/>
  <c r="AD19" i="43"/>
  <c r="B17" i="43"/>
  <c r="B18" i="43"/>
  <c r="B19" i="43"/>
  <c r="B16" i="43"/>
  <c r="AD10" i="43"/>
  <c r="AD11" i="43"/>
  <c r="AD12" i="43"/>
  <c r="AD9" i="43"/>
  <c r="C11" i="43"/>
  <c r="D11" i="43"/>
  <c r="E11" i="43"/>
  <c r="F11" i="43"/>
  <c r="G11" i="43"/>
  <c r="H11" i="43"/>
  <c r="I11" i="43"/>
  <c r="J11" i="43"/>
  <c r="K11" i="43"/>
  <c r="L11" i="43"/>
  <c r="M11" i="43"/>
  <c r="N11" i="43"/>
  <c r="O11" i="43"/>
  <c r="P11" i="43"/>
  <c r="Q11" i="43"/>
  <c r="R11" i="43"/>
  <c r="S11" i="43"/>
  <c r="T11" i="43"/>
  <c r="U11" i="43"/>
  <c r="V11" i="43"/>
  <c r="W11" i="43"/>
  <c r="X11" i="43"/>
  <c r="Y11" i="43"/>
  <c r="Z11" i="43"/>
  <c r="AA11" i="43"/>
  <c r="AB11" i="43"/>
  <c r="AC11" i="43"/>
  <c r="B11" i="43"/>
  <c r="C9" i="42"/>
  <c r="D9" i="42"/>
  <c r="E9" i="42"/>
  <c r="F9" i="42"/>
  <c r="G9" i="42"/>
  <c r="H9" i="42"/>
  <c r="I9" i="42"/>
  <c r="J9" i="42"/>
  <c r="K9" i="42"/>
  <c r="L9" i="42"/>
  <c r="M9" i="42"/>
  <c r="N9" i="42"/>
  <c r="O9" i="42"/>
  <c r="P9" i="42"/>
  <c r="Q9" i="42"/>
  <c r="R9" i="42"/>
  <c r="S9" i="42"/>
  <c r="T9" i="42"/>
  <c r="U9" i="42"/>
  <c r="V9" i="42"/>
  <c r="W9" i="42"/>
  <c r="X9" i="42"/>
  <c r="Y9" i="42"/>
  <c r="Z9" i="42"/>
  <c r="AA9" i="42"/>
  <c r="AB9" i="42"/>
  <c r="AC9" i="42"/>
  <c r="AD9" i="42"/>
  <c r="C10" i="42"/>
  <c r="D10" i="42"/>
  <c r="E10" i="42"/>
  <c r="F10" i="42"/>
  <c r="G10" i="42"/>
  <c r="H10" i="42"/>
  <c r="I10" i="42"/>
  <c r="J10" i="42"/>
  <c r="K10" i="42"/>
  <c r="L10" i="42"/>
  <c r="M10" i="42"/>
  <c r="N10" i="42"/>
  <c r="O10" i="42"/>
  <c r="P10" i="42"/>
  <c r="Q10" i="42"/>
  <c r="R10" i="42"/>
  <c r="S10" i="42"/>
  <c r="T10" i="42"/>
  <c r="U10" i="42"/>
  <c r="V10" i="42"/>
  <c r="W10" i="42"/>
  <c r="X10" i="42"/>
  <c r="Y10" i="42"/>
  <c r="Z10" i="42"/>
  <c r="AA10" i="42"/>
  <c r="AB10" i="42"/>
  <c r="AC10" i="42"/>
  <c r="AD10" i="42"/>
  <c r="C11" i="42"/>
  <c r="D11" i="42"/>
  <c r="E11" i="42"/>
  <c r="F11" i="42"/>
  <c r="G11" i="42"/>
  <c r="H11" i="42"/>
  <c r="I11" i="42"/>
  <c r="J11" i="42"/>
  <c r="K11" i="42"/>
  <c r="L11" i="42"/>
  <c r="M11" i="42"/>
  <c r="N11" i="42"/>
  <c r="O11" i="42"/>
  <c r="P11" i="42"/>
  <c r="Q11" i="42"/>
  <c r="R11" i="42"/>
  <c r="S11" i="42"/>
  <c r="T11" i="42"/>
  <c r="U11" i="42"/>
  <c r="V11" i="42"/>
  <c r="W11" i="42"/>
  <c r="X11" i="42"/>
  <c r="Y11" i="42"/>
  <c r="Z11" i="42"/>
  <c r="AA11" i="42"/>
  <c r="AB11" i="42"/>
  <c r="AC11" i="42"/>
  <c r="AD11" i="42"/>
  <c r="C12" i="42"/>
  <c r="D12" i="42"/>
  <c r="E12" i="42"/>
  <c r="F12" i="42"/>
  <c r="G12" i="42"/>
  <c r="H12" i="42"/>
  <c r="I12" i="42"/>
  <c r="J12" i="42"/>
  <c r="K12" i="42"/>
  <c r="L12" i="42"/>
  <c r="M12" i="42"/>
  <c r="N12" i="42"/>
  <c r="O12" i="42"/>
  <c r="P12" i="42"/>
  <c r="Q12" i="42"/>
  <c r="R12" i="42"/>
  <c r="S12" i="42"/>
  <c r="T12" i="42"/>
  <c r="U12" i="42"/>
  <c r="V12" i="42"/>
  <c r="W12" i="42"/>
  <c r="X12" i="42"/>
  <c r="Y12" i="42"/>
  <c r="Z12" i="42"/>
  <c r="AA12" i="42"/>
  <c r="AB12" i="42"/>
  <c r="AC12" i="42"/>
  <c r="AD12" i="42"/>
  <c r="B10" i="42"/>
  <c r="B11" i="42"/>
  <c r="B12" i="42"/>
  <c r="AD24" i="51"/>
  <c r="AD25" i="51"/>
  <c r="AD26" i="51"/>
  <c r="D23" i="51"/>
  <c r="E23" i="51"/>
  <c r="F23" i="51"/>
  <c r="G23" i="51"/>
  <c r="H23" i="51"/>
  <c r="I23" i="51"/>
  <c r="J23" i="51"/>
  <c r="K23" i="51"/>
  <c r="L23" i="51"/>
  <c r="M23" i="51"/>
  <c r="N23" i="51"/>
  <c r="O23" i="51"/>
  <c r="P23" i="51"/>
  <c r="Q23" i="51"/>
  <c r="R23" i="51"/>
  <c r="S23" i="51"/>
  <c r="T23" i="51"/>
  <c r="U23" i="51"/>
  <c r="V23" i="51"/>
  <c r="W23" i="51"/>
  <c r="X23" i="51"/>
  <c r="Y23" i="51"/>
  <c r="Z23" i="51"/>
  <c r="AA23" i="51"/>
  <c r="AB23" i="51"/>
  <c r="AC23" i="51"/>
  <c r="D24" i="51"/>
  <c r="E24" i="51"/>
  <c r="F24" i="51"/>
  <c r="G24" i="51"/>
  <c r="H24" i="51"/>
  <c r="I24" i="51"/>
  <c r="J24" i="51"/>
  <c r="K24" i="51"/>
  <c r="L24" i="51"/>
  <c r="M24" i="51"/>
  <c r="N24" i="51"/>
  <c r="O24" i="51"/>
  <c r="P24" i="51"/>
  <c r="Q24" i="51"/>
  <c r="R24" i="51"/>
  <c r="S24" i="51"/>
  <c r="T24" i="51"/>
  <c r="U24" i="51"/>
  <c r="V24" i="51"/>
  <c r="W24" i="51"/>
  <c r="X24" i="51"/>
  <c r="Y24" i="51"/>
  <c r="Z24" i="51"/>
  <c r="AA24" i="51"/>
  <c r="AB24" i="51"/>
  <c r="AC24" i="51"/>
  <c r="D25" i="51"/>
  <c r="E25" i="51"/>
  <c r="F25" i="51"/>
  <c r="G25" i="51"/>
  <c r="H25" i="51"/>
  <c r="I25" i="51"/>
  <c r="J25" i="51"/>
  <c r="K25" i="51"/>
  <c r="L25" i="51"/>
  <c r="M25" i="51"/>
  <c r="N25" i="51"/>
  <c r="O25" i="51"/>
  <c r="P25" i="51"/>
  <c r="Q25" i="51"/>
  <c r="R25" i="51"/>
  <c r="S25" i="51"/>
  <c r="T25" i="51"/>
  <c r="U25" i="51"/>
  <c r="V25" i="51"/>
  <c r="W25" i="51"/>
  <c r="X25" i="51"/>
  <c r="Y25" i="51"/>
  <c r="Z25" i="51"/>
  <c r="AA25" i="51"/>
  <c r="AB25" i="51"/>
  <c r="AC25" i="51"/>
  <c r="D26" i="51"/>
  <c r="E26" i="51"/>
  <c r="F26" i="51"/>
  <c r="G26" i="51"/>
  <c r="H26" i="51"/>
  <c r="I26" i="51"/>
  <c r="J26" i="51"/>
  <c r="K26" i="51"/>
  <c r="L26" i="51"/>
  <c r="M26" i="51"/>
  <c r="N26" i="51"/>
  <c r="O26" i="51"/>
  <c r="P26" i="51"/>
  <c r="Q26" i="51"/>
  <c r="R26" i="51"/>
  <c r="S26" i="51"/>
  <c r="T26" i="51"/>
  <c r="U26" i="51"/>
  <c r="V26" i="51"/>
  <c r="W26" i="51"/>
  <c r="X26" i="51"/>
  <c r="Y26" i="51"/>
  <c r="Z26" i="51"/>
  <c r="AA26" i="51"/>
  <c r="AB26" i="51"/>
  <c r="AC26" i="51"/>
  <c r="C24" i="51"/>
  <c r="C25" i="51"/>
  <c r="C26" i="51"/>
  <c r="C23" i="51"/>
  <c r="C16" i="51"/>
  <c r="D16" i="51"/>
  <c r="E16" i="51"/>
  <c r="F16" i="51"/>
  <c r="G16" i="51"/>
  <c r="H16" i="51"/>
  <c r="I16" i="51"/>
  <c r="J16" i="51"/>
  <c r="K16" i="51"/>
  <c r="L16" i="51"/>
  <c r="M16" i="51"/>
  <c r="N16" i="51"/>
  <c r="O16" i="51"/>
  <c r="P16" i="51"/>
  <c r="Q16" i="51"/>
  <c r="R16" i="51"/>
  <c r="S16" i="51"/>
  <c r="T16" i="51"/>
  <c r="U16" i="51"/>
  <c r="V16" i="51"/>
  <c r="W16" i="51"/>
  <c r="X16" i="51"/>
  <c r="Y16" i="51"/>
  <c r="Z16" i="51"/>
  <c r="AA16" i="51"/>
  <c r="AB16" i="51"/>
  <c r="AC16" i="51"/>
  <c r="AD16" i="51"/>
  <c r="C17" i="51"/>
  <c r="D17" i="51"/>
  <c r="E17" i="51"/>
  <c r="F17" i="51"/>
  <c r="G17" i="51"/>
  <c r="H17" i="51"/>
  <c r="I17" i="51"/>
  <c r="J17" i="51"/>
  <c r="K17" i="51"/>
  <c r="L17" i="51"/>
  <c r="M17" i="51"/>
  <c r="N17" i="51"/>
  <c r="O17" i="51"/>
  <c r="P17" i="51"/>
  <c r="Q17" i="51"/>
  <c r="R17" i="51"/>
  <c r="S17" i="51"/>
  <c r="T17" i="51"/>
  <c r="U17" i="51"/>
  <c r="V17" i="51"/>
  <c r="W17" i="51"/>
  <c r="X17" i="51"/>
  <c r="Y17" i="51"/>
  <c r="Z17" i="51"/>
  <c r="AA17" i="51"/>
  <c r="AB17" i="51"/>
  <c r="AC17" i="51"/>
  <c r="AD17" i="51"/>
  <c r="C18" i="51"/>
  <c r="D18" i="51"/>
  <c r="E18" i="51"/>
  <c r="F18" i="51"/>
  <c r="G18" i="51"/>
  <c r="H18" i="51"/>
  <c r="I18" i="51"/>
  <c r="J18" i="51"/>
  <c r="K18" i="51"/>
  <c r="L18" i="51"/>
  <c r="M18" i="51"/>
  <c r="N18" i="51"/>
  <c r="O18" i="51"/>
  <c r="P18" i="51"/>
  <c r="Q18" i="51"/>
  <c r="R18" i="51"/>
  <c r="S18" i="51"/>
  <c r="T18" i="51"/>
  <c r="U18" i="51"/>
  <c r="V18" i="51"/>
  <c r="W18" i="51"/>
  <c r="X18" i="51"/>
  <c r="Y18" i="51"/>
  <c r="Z18" i="51"/>
  <c r="AA18" i="51"/>
  <c r="AB18" i="51"/>
  <c r="AC18" i="51"/>
  <c r="AD18" i="51"/>
  <c r="C19" i="51"/>
  <c r="D19" i="51"/>
  <c r="E19" i="51"/>
  <c r="F19" i="51"/>
  <c r="G19" i="51"/>
  <c r="H19" i="51"/>
  <c r="I19" i="51"/>
  <c r="J19" i="51"/>
  <c r="K19" i="51"/>
  <c r="L19" i="51"/>
  <c r="M19" i="51"/>
  <c r="N19" i="51"/>
  <c r="O19" i="51"/>
  <c r="P19" i="51"/>
  <c r="Q19" i="51"/>
  <c r="R19" i="51"/>
  <c r="S19" i="51"/>
  <c r="T19" i="51"/>
  <c r="U19" i="51"/>
  <c r="V19" i="51"/>
  <c r="W19" i="51"/>
  <c r="X19" i="51"/>
  <c r="Y19" i="51"/>
  <c r="Z19" i="51"/>
  <c r="AA19" i="51"/>
  <c r="AB19" i="51"/>
  <c r="AC19" i="51"/>
  <c r="AD19" i="51"/>
  <c r="B17" i="51"/>
  <c r="B18" i="51"/>
  <c r="B19" i="51"/>
  <c r="AD10" i="51"/>
  <c r="AD11" i="51"/>
  <c r="AD12" i="51"/>
  <c r="AD9" i="51"/>
  <c r="C11" i="51"/>
  <c r="D11" i="51"/>
  <c r="E11" i="51"/>
  <c r="F11" i="51"/>
  <c r="G11" i="51"/>
  <c r="H11" i="51"/>
  <c r="I11" i="51"/>
  <c r="J11" i="51"/>
  <c r="K11" i="51"/>
  <c r="L11" i="51"/>
  <c r="M11" i="51"/>
  <c r="N11" i="51"/>
  <c r="O11" i="51"/>
  <c r="P11" i="51"/>
  <c r="Q11" i="51"/>
  <c r="R11" i="51"/>
  <c r="S11" i="51"/>
  <c r="T11" i="51"/>
  <c r="U11" i="51"/>
  <c r="V11" i="51"/>
  <c r="W11" i="51"/>
  <c r="X11" i="51"/>
  <c r="Y11" i="51"/>
  <c r="Z11" i="51"/>
  <c r="AA11" i="51"/>
  <c r="AB11" i="51"/>
  <c r="AC11" i="51"/>
  <c r="B11" i="51"/>
  <c r="AD24" i="40"/>
  <c r="AD25" i="40"/>
  <c r="AD26" i="40"/>
  <c r="AD23" i="40"/>
  <c r="D23" i="40"/>
  <c r="E23" i="40"/>
  <c r="F23" i="40"/>
  <c r="G23" i="40"/>
  <c r="H23" i="40"/>
  <c r="I23" i="40"/>
  <c r="J23" i="40"/>
  <c r="K23" i="40"/>
  <c r="L23" i="40"/>
  <c r="M23" i="40"/>
  <c r="N23" i="40"/>
  <c r="O23" i="40"/>
  <c r="P23" i="40"/>
  <c r="Q23" i="40"/>
  <c r="R23" i="40"/>
  <c r="S23" i="40"/>
  <c r="T23" i="40"/>
  <c r="U23" i="40"/>
  <c r="V23" i="40"/>
  <c r="W23" i="40"/>
  <c r="X23" i="40"/>
  <c r="Y23" i="40"/>
  <c r="Z23" i="40"/>
  <c r="AA23" i="40"/>
  <c r="AB23" i="40"/>
  <c r="AC23" i="40"/>
  <c r="D24" i="40"/>
  <c r="E24" i="40"/>
  <c r="F24" i="40"/>
  <c r="G24" i="40"/>
  <c r="H24" i="40"/>
  <c r="I24" i="40"/>
  <c r="J24" i="40"/>
  <c r="K24" i="40"/>
  <c r="L24" i="40"/>
  <c r="M24" i="40"/>
  <c r="N24" i="40"/>
  <c r="O24" i="40"/>
  <c r="P24" i="40"/>
  <c r="Q24" i="40"/>
  <c r="R24" i="40"/>
  <c r="S24" i="40"/>
  <c r="T24" i="40"/>
  <c r="U24" i="40"/>
  <c r="V24" i="40"/>
  <c r="W24" i="40"/>
  <c r="X24" i="40"/>
  <c r="Y24" i="40"/>
  <c r="Z24" i="40"/>
  <c r="AA24" i="40"/>
  <c r="AB24" i="40"/>
  <c r="AC24" i="40"/>
  <c r="D25" i="40"/>
  <c r="E25" i="40"/>
  <c r="F25" i="40"/>
  <c r="G25" i="40"/>
  <c r="H25" i="40"/>
  <c r="I25" i="40"/>
  <c r="J25" i="40"/>
  <c r="K25" i="40"/>
  <c r="L25" i="40"/>
  <c r="M25" i="40"/>
  <c r="N25" i="40"/>
  <c r="O25" i="40"/>
  <c r="P25" i="40"/>
  <c r="Q25" i="40"/>
  <c r="R25" i="40"/>
  <c r="S25" i="40"/>
  <c r="T25" i="40"/>
  <c r="U25" i="40"/>
  <c r="V25" i="40"/>
  <c r="W25" i="40"/>
  <c r="X25" i="40"/>
  <c r="Y25" i="40"/>
  <c r="Z25" i="40"/>
  <c r="AA25" i="40"/>
  <c r="AB25" i="40"/>
  <c r="AC25" i="40"/>
  <c r="D26" i="40"/>
  <c r="E26" i="40"/>
  <c r="F26" i="40"/>
  <c r="G26" i="40"/>
  <c r="H26" i="40"/>
  <c r="I26" i="40"/>
  <c r="J26" i="40"/>
  <c r="K26" i="40"/>
  <c r="L26" i="40"/>
  <c r="M26" i="40"/>
  <c r="N26" i="40"/>
  <c r="O26" i="40"/>
  <c r="P26" i="40"/>
  <c r="Q26" i="40"/>
  <c r="R26" i="40"/>
  <c r="S26" i="40"/>
  <c r="T26" i="40"/>
  <c r="U26" i="40"/>
  <c r="V26" i="40"/>
  <c r="W26" i="40"/>
  <c r="X26" i="40"/>
  <c r="Y26" i="40"/>
  <c r="Z26" i="40"/>
  <c r="AA26" i="40"/>
  <c r="AB26" i="40"/>
  <c r="AC26" i="40"/>
  <c r="C24" i="40"/>
  <c r="C25" i="40"/>
  <c r="C26" i="40"/>
  <c r="C23" i="40"/>
  <c r="C16" i="40"/>
  <c r="D16" i="40"/>
  <c r="E16" i="40"/>
  <c r="F16" i="40"/>
  <c r="G16" i="40"/>
  <c r="H16" i="40"/>
  <c r="I16" i="40"/>
  <c r="J16" i="40"/>
  <c r="K16" i="40"/>
  <c r="L16" i="40"/>
  <c r="M16" i="40"/>
  <c r="N16" i="40"/>
  <c r="O16" i="40"/>
  <c r="P16" i="40"/>
  <c r="Q16" i="40"/>
  <c r="R16" i="40"/>
  <c r="S16" i="40"/>
  <c r="T16" i="40"/>
  <c r="U16" i="40"/>
  <c r="V16" i="40"/>
  <c r="W16" i="40"/>
  <c r="X16" i="40"/>
  <c r="Y16" i="40"/>
  <c r="Z16" i="40"/>
  <c r="AA16" i="40"/>
  <c r="AB16" i="40"/>
  <c r="AC16" i="40"/>
  <c r="AD16" i="40"/>
  <c r="C17" i="40"/>
  <c r="D17" i="40"/>
  <c r="E17" i="40"/>
  <c r="F17" i="40"/>
  <c r="G17" i="40"/>
  <c r="H17" i="40"/>
  <c r="I17" i="40"/>
  <c r="J17" i="40"/>
  <c r="K17" i="40"/>
  <c r="L17" i="40"/>
  <c r="M17" i="40"/>
  <c r="N17" i="40"/>
  <c r="O17" i="40"/>
  <c r="P17" i="40"/>
  <c r="Q17" i="40"/>
  <c r="R17" i="40"/>
  <c r="S17" i="40"/>
  <c r="T17" i="40"/>
  <c r="U17" i="40"/>
  <c r="V17" i="40"/>
  <c r="W17" i="40"/>
  <c r="X17" i="40"/>
  <c r="Y17" i="40"/>
  <c r="Z17" i="40"/>
  <c r="AA17" i="40"/>
  <c r="AB17" i="40"/>
  <c r="AC17" i="40"/>
  <c r="AD17" i="40"/>
  <c r="C18" i="40"/>
  <c r="D18" i="40"/>
  <c r="E18" i="40"/>
  <c r="F18" i="40"/>
  <c r="G18" i="40"/>
  <c r="H18" i="40"/>
  <c r="I18" i="40"/>
  <c r="J18" i="40"/>
  <c r="K18" i="40"/>
  <c r="L18" i="40"/>
  <c r="M18" i="40"/>
  <c r="N18" i="40"/>
  <c r="O18" i="40"/>
  <c r="P18" i="40"/>
  <c r="Q18" i="40"/>
  <c r="R18" i="40"/>
  <c r="S18" i="40"/>
  <c r="T18" i="40"/>
  <c r="U18" i="40"/>
  <c r="V18" i="40"/>
  <c r="W18" i="40"/>
  <c r="X18" i="40"/>
  <c r="Y18" i="40"/>
  <c r="Z18" i="40"/>
  <c r="AA18" i="40"/>
  <c r="AB18" i="40"/>
  <c r="AC18" i="40"/>
  <c r="AD18" i="40"/>
  <c r="C19" i="40"/>
  <c r="D19" i="40"/>
  <c r="E19" i="40"/>
  <c r="F19" i="40"/>
  <c r="G19" i="40"/>
  <c r="H19" i="40"/>
  <c r="I19" i="40"/>
  <c r="J19" i="40"/>
  <c r="K19" i="40"/>
  <c r="L19" i="40"/>
  <c r="M19" i="40"/>
  <c r="N19" i="40"/>
  <c r="O19" i="40"/>
  <c r="P19" i="40"/>
  <c r="Q19" i="40"/>
  <c r="R19" i="40"/>
  <c r="S19" i="40"/>
  <c r="T19" i="40"/>
  <c r="U19" i="40"/>
  <c r="V19" i="40"/>
  <c r="W19" i="40"/>
  <c r="X19" i="40"/>
  <c r="Y19" i="40"/>
  <c r="Z19" i="40"/>
  <c r="AA19" i="40"/>
  <c r="AB19" i="40"/>
  <c r="AC19" i="40"/>
  <c r="AD19" i="40"/>
  <c r="B17" i="40"/>
  <c r="B18" i="40"/>
  <c r="B19" i="40"/>
  <c r="B16" i="40"/>
  <c r="AD10" i="40"/>
  <c r="AD11" i="40"/>
  <c r="AD12" i="40"/>
  <c r="AD9" i="40"/>
  <c r="C11" i="40"/>
  <c r="D11" i="40"/>
  <c r="E11" i="40"/>
  <c r="F11" i="40"/>
  <c r="G11" i="40"/>
  <c r="H11" i="40"/>
  <c r="I11" i="40"/>
  <c r="J11" i="40"/>
  <c r="K11" i="40"/>
  <c r="L11" i="40"/>
  <c r="M11" i="40"/>
  <c r="N11" i="40"/>
  <c r="O11" i="40"/>
  <c r="P11" i="40"/>
  <c r="Q11" i="40"/>
  <c r="R11" i="40"/>
  <c r="S11" i="40"/>
  <c r="T11" i="40"/>
  <c r="U11" i="40"/>
  <c r="V11" i="40"/>
  <c r="W11" i="40"/>
  <c r="X11" i="40"/>
  <c r="Y11" i="40"/>
  <c r="Z11" i="40"/>
  <c r="AA11" i="40"/>
  <c r="AB11" i="40"/>
  <c r="AC11" i="40"/>
  <c r="B11" i="40"/>
  <c r="C9" i="24"/>
  <c r="D9" i="24"/>
  <c r="E9" i="24"/>
  <c r="F9" i="24"/>
  <c r="G9" i="24"/>
  <c r="H9" i="24"/>
  <c r="I9" i="24"/>
  <c r="J9" i="24"/>
  <c r="K9" i="24"/>
  <c r="L9" i="24"/>
  <c r="M9" i="24"/>
  <c r="N9" i="24"/>
  <c r="O9" i="24"/>
  <c r="P9" i="24"/>
  <c r="Q9" i="24"/>
  <c r="R9" i="24"/>
  <c r="S9" i="24"/>
  <c r="T9" i="24"/>
  <c r="U9" i="24"/>
  <c r="V9" i="24"/>
  <c r="W9" i="24"/>
  <c r="X9" i="24"/>
  <c r="Y9" i="24"/>
  <c r="Z9" i="24"/>
  <c r="AA9" i="24"/>
  <c r="AB9" i="24"/>
  <c r="AC9" i="24"/>
  <c r="AD9" i="24"/>
  <c r="C10" i="24"/>
  <c r="D10" i="24"/>
  <c r="E10" i="24"/>
  <c r="F10" i="24"/>
  <c r="G10" i="24"/>
  <c r="H10" i="24"/>
  <c r="I10" i="24"/>
  <c r="J10" i="24"/>
  <c r="K10" i="24"/>
  <c r="L10" i="24"/>
  <c r="M10" i="24"/>
  <c r="N10" i="24"/>
  <c r="O10" i="24"/>
  <c r="P10" i="24"/>
  <c r="Q10" i="24"/>
  <c r="R10" i="24"/>
  <c r="S10" i="24"/>
  <c r="T10" i="24"/>
  <c r="U10" i="24"/>
  <c r="V10" i="24"/>
  <c r="W10" i="24"/>
  <c r="X10" i="24"/>
  <c r="Y10" i="24"/>
  <c r="Z10" i="24"/>
  <c r="AA10" i="24"/>
  <c r="AB10" i="24"/>
  <c r="AC10" i="24"/>
  <c r="AD10" i="24"/>
  <c r="C11" i="24"/>
  <c r="D11" i="24"/>
  <c r="E11" i="24"/>
  <c r="F11" i="24"/>
  <c r="G11" i="24"/>
  <c r="H11" i="24"/>
  <c r="I11" i="24"/>
  <c r="J11" i="24"/>
  <c r="K11" i="24"/>
  <c r="L11" i="24"/>
  <c r="M11" i="24"/>
  <c r="N11" i="24"/>
  <c r="O11" i="24"/>
  <c r="P11" i="24"/>
  <c r="Q11" i="24"/>
  <c r="R11" i="24"/>
  <c r="S11" i="24"/>
  <c r="T11" i="24"/>
  <c r="U11" i="24"/>
  <c r="V11" i="24"/>
  <c r="W11" i="24"/>
  <c r="X11" i="24"/>
  <c r="Y11" i="24"/>
  <c r="Z11" i="24"/>
  <c r="AA11" i="24"/>
  <c r="AB11" i="24"/>
  <c r="AC11" i="24"/>
  <c r="AD11" i="24"/>
  <c r="C12" i="24"/>
  <c r="D12" i="24"/>
  <c r="E12" i="24"/>
  <c r="F12" i="24"/>
  <c r="G12" i="24"/>
  <c r="H12" i="24"/>
  <c r="I12" i="24"/>
  <c r="J12" i="24"/>
  <c r="K12" i="24"/>
  <c r="L12" i="24"/>
  <c r="M12" i="24"/>
  <c r="N12" i="24"/>
  <c r="O12" i="24"/>
  <c r="P12" i="24"/>
  <c r="Q12" i="24"/>
  <c r="R12" i="24"/>
  <c r="S12" i="24"/>
  <c r="T12" i="24"/>
  <c r="U12" i="24"/>
  <c r="V12" i="24"/>
  <c r="W12" i="24"/>
  <c r="X12" i="24"/>
  <c r="Y12" i="24"/>
  <c r="Z12" i="24"/>
  <c r="AA12" i="24"/>
  <c r="AB12" i="24"/>
  <c r="AC12" i="24"/>
  <c r="AD12" i="24"/>
  <c r="B10" i="24"/>
  <c r="B11" i="24"/>
  <c r="B12" i="24"/>
  <c r="AD10" i="50"/>
  <c r="AD11" i="50"/>
  <c r="AD12" i="50"/>
  <c r="AD9" i="50"/>
  <c r="AD24" i="50"/>
  <c r="AD25" i="50"/>
  <c r="AD26" i="50"/>
  <c r="AD23" i="50"/>
  <c r="D23" i="50"/>
  <c r="E23" i="50"/>
  <c r="F23" i="50"/>
  <c r="G23" i="50"/>
  <c r="H23" i="50"/>
  <c r="I23" i="50"/>
  <c r="J23" i="50"/>
  <c r="K23" i="50"/>
  <c r="L23" i="50"/>
  <c r="M23" i="50"/>
  <c r="N23" i="50"/>
  <c r="O23" i="50"/>
  <c r="P23" i="50"/>
  <c r="Q23" i="50"/>
  <c r="R23" i="50"/>
  <c r="S23" i="50"/>
  <c r="T23" i="50"/>
  <c r="U23" i="50"/>
  <c r="V23" i="50"/>
  <c r="W23" i="50"/>
  <c r="X23" i="50"/>
  <c r="Y23" i="50"/>
  <c r="Z23" i="50"/>
  <c r="AA23" i="50"/>
  <c r="AB23" i="50"/>
  <c r="AC23" i="50"/>
  <c r="D24" i="50"/>
  <c r="E24" i="50"/>
  <c r="F24" i="50"/>
  <c r="G24" i="50"/>
  <c r="H24" i="50"/>
  <c r="I24" i="50"/>
  <c r="J24" i="50"/>
  <c r="K24" i="50"/>
  <c r="L24" i="50"/>
  <c r="M24" i="50"/>
  <c r="N24" i="50"/>
  <c r="O24" i="50"/>
  <c r="P24" i="50"/>
  <c r="Q24" i="50"/>
  <c r="R24" i="50"/>
  <c r="S24" i="50"/>
  <c r="T24" i="50"/>
  <c r="U24" i="50"/>
  <c r="V24" i="50"/>
  <c r="W24" i="50"/>
  <c r="X24" i="50"/>
  <c r="Y24" i="50"/>
  <c r="Z24" i="50"/>
  <c r="AA24" i="50"/>
  <c r="AB24" i="50"/>
  <c r="AC24" i="50"/>
  <c r="D25" i="50"/>
  <c r="E25" i="50"/>
  <c r="F25" i="50"/>
  <c r="G25" i="50"/>
  <c r="H25" i="50"/>
  <c r="I25" i="50"/>
  <c r="J25" i="50"/>
  <c r="K25" i="50"/>
  <c r="L25" i="50"/>
  <c r="M25" i="50"/>
  <c r="N25" i="50"/>
  <c r="O25" i="50"/>
  <c r="P25" i="50"/>
  <c r="Q25" i="50"/>
  <c r="R25" i="50"/>
  <c r="S25" i="50"/>
  <c r="T25" i="50"/>
  <c r="U25" i="50"/>
  <c r="V25" i="50"/>
  <c r="W25" i="50"/>
  <c r="X25" i="50"/>
  <c r="Y25" i="50"/>
  <c r="Z25" i="50"/>
  <c r="AA25" i="50"/>
  <c r="AB25" i="50"/>
  <c r="AC25" i="50"/>
  <c r="D26" i="50"/>
  <c r="E26" i="50"/>
  <c r="F26" i="50"/>
  <c r="G26" i="50"/>
  <c r="H26" i="50"/>
  <c r="I26" i="50"/>
  <c r="J26" i="50"/>
  <c r="K26" i="50"/>
  <c r="L26" i="50"/>
  <c r="M26" i="50"/>
  <c r="N26" i="50"/>
  <c r="O26" i="50"/>
  <c r="P26" i="50"/>
  <c r="Q26" i="50"/>
  <c r="R26" i="50"/>
  <c r="S26" i="50"/>
  <c r="T26" i="50"/>
  <c r="U26" i="50"/>
  <c r="V26" i="50"/>
  <c r="W26" i="50"/>
  <c r="X26" i="50"/>
  <c r="Y26" i="50"/>
  <c r="Z26" i="50"/>
  <c r="AA26" i="50"/>
  <c r="AB26" i="50"/>
  <c r="AC26" i="50"/>
  <c r="B23" i="50"/>
  <c r="B24" i="50"/>
  <c r="B25" i="50"/>
  <c r="B26" i="50"/>
  <c r="C24" i="50"/>
  <c r="C25" i="50"/>
  <c r="C26" i="50"/>
  <c r="C23" i="50"/>
  <c r="AD16" i="50"/>
  <c r="AD17" i="50"/>
  <c r="AD18" i="50"/>
  <c r="AD19" i="50"/>
  <c r="C16" i="50"/>
  <c r="D16" i="50"/>
  <c r="E16" i="50"/>
  <c r="F16" i="50"/>
  <c r="G16" i="50"/>
  <c r="H16" i="50"/>
  <c r="I16" i="50"/>
  <c r="J16" i="50"/>
  <c r="K16" i="50"/>
  <c r="L16" i="50"/>
  <c r="M16" i="50"/>
  <c r="N16" i="50"/>
  <c r="O16" i="50"/>
  <c r="P16" i="50"/>
  <c r="Q16" i="50"/>
  <c r="R16" i="50"/>
  <c r="S16" i="50"/>
  <c r="T16" i="50"/>
  <c r="U16" i="50"/>
  <c r="V16" i="50"/>
  <c r="W16" i="50"/>
  <c r="X16" i="50"/>
  <c r="Y16" i="50"/>
  <c r="Z16" i="50"/>
  <c r="AA16" i="50"/>
  <c r="AB16" i="50"/>
  <c r="AC16" i="50"/>
  <c r="C17" i="50"/>
  <c r="D17" i="50"/>
  <c r="E17" i="50"/>
  <c r="F17" i="50"/>
  <c r="G17" i="50"/>
  <c r="H17" i="50"/>
  <c r="I17" i="50"/>
  <c r="J17" i="50"/>
  <c r="K17" i="50"/>
  <c r="L17" i="50"/>
  <c r="M17" i="50"/>
  <c r="N17" i="50"/>
  <c r="O17" i="50"/>
  <c r="P17" i="50"/>
  <c r="Q17" i="50"/>
  <c r="R17" i="50"/>
  <c r="S17" i="50"/>
  <c r="T17" i="50"/>
  <c r="U17" i="50"/>
  <c r="V17" i="50"/>
  <c r="W17" i="50"/>
  <c r="X17" i="50"/>
  <c r="Y17" i="50"/>
  <c r="Z17" i="50"/>
  <c r="AA17" i="50"/>
  <c r="AB17" i="50"/>
  <c r="AC17" i="50"/>
  <c r="C18" i="50"/>
  <c r="D18" i="50"/>
  <c r="E18" i="50"/>
  <c r="F18" i="50"/>
  <c r="G18" i="50"/>
  <c r="H18" i="50"/>
  <c r="I18" i="50"/>
  <c r="J18" i="50"/>
  <c r="K18" i="50"/>
  <c r="L18" i="50"/>
  <c r="M18" i="50"/>
  <c r="N18" i="50"/>
  <c r="O18" i="50"/>
  <c r="P18" i="50"/>
  <c r="Q18" i="50"/>
  <c r="R18" i="50"/>
  <c r="S18" i="50"/>
  <c r="T18" i="50"/>
  <c r="U18" i="50"/>
  <c r="V18" i="50"/>
  <c r="W18" i="50"/>
  <c r="X18" i="50"/>
  <c r="Y18" i="50"/>
  <c r="Z18" i="50"/>
  <c r="AA18" i="50"/>
  <c r="AB18" i="50"/>
  <c r="AC18" i="50"/>
  <c r="C19" i="50"/>
  <c r="D19" i="50"/>
  <c r="E19" i="50"/>
  <c r="F19" i="50"/>
  <c r="G19" i="50"/>
  <c r="H19" i="50"/>
  <c r="I19" i="50"/>
  <c r="J19" i="50"/>
  <c r="K19" i="50"/>
  <c r="L19" i="50"/>
  <c r="M19" i="50"/>
  <c r="N19" i="50"/>
  <c r="O19" i="50"/>
  <c r="P19" i="50"/>
  <c r="Q19" i="50"/>
  <c r="R19" i="50"/>
  <c r="S19" i="50"/>
  <c r="T19" i="50"/>
  <c r="U19" i="50"/>
  <c r="V19" i="50"/>
  <c r="W19" i="50"/>
  <c r="X19" i="50"/>
  <c r="Y19" i="50"/>
  <c r="Z19" i="50"/>
  <c r="AA19" i="50"/>
  <c r="AB19" i="50"/>
  <c r="AC19" i="50"/>
  <c r="B17" i="50"/>
  <c r="B18" i="50"/>
  <c r="B19" i="50"/>
  <c r="B16" i="50"/>
  <c r="C11" i="50"/>
  <c r="D11" i="50"/>
  <c r="E11" i="50"/>
  <c r="F11" i="50"/>
  <c r="G11" i="50"/>
  <c r="H11" i="50"/>
  <c r="I11" i="50"/>
  <c r="J11" i="50"/>
  <c r="K11" i="50"/>
  <c r="L11" i="50"/>
  <c r="M11" i="50"/>
  <c r="N11" i="50"/>
  <c r="O11" i="50"/>
  <c r="P11" i="50"/>
  <c r="Q11" i="50"/>
  <c r="R11" i="50"/>
  <c r="S11" i="50"/>
  <c r="T11" i="50"/>
  <c r="U11" i="50"/>
  <c r="V11" i="50"/>
  <c r="W11" i="50"/>
  <c r="X11" i="50"/>
  <c r="Y11" i="50"/>
  <c r="Z11" i="50"/>
  <c r="AA11" i="50"/>
  <c r="AB11" i="50"/>
  <c r="AC11" i="50"/>
  <c r="B11" i="50"/>
  <c r="AD24" i="22"/>
  <c r="AD25" i="22"/>
  <c r="AD26" i="22"/>
  <c r="AD23" i="22"/>
  <c r="D23" i="22"/>
  <c r="E23" i="22"/>
  <c r="F23" i="22"/>
  <c r="G23" i="22"/>
  <c r="H23" i="22"/>
  <c r="I23" i="22"/>
  <c r="J23" i="22"/>
  <c r="K23" i="22"/>
  <c r="L23" i="22"/>
  <c r="M23" i="22"/>
  <c r="N23" i="22"/>
  <c r="O23" i="22"/>
  <c r="P23" i="22"/>
  <c r="Q23" i="22"/>
  <c r="R23" i="22"/>
  <c r="S23" i="22"/>
  <c r="T23" i="22"/>
  <c r="U23" i="22"/>
  <c r="V23" i="22"/>
  <c r="W23" i="22"/>
  <c r="X23" i="22"/>
  <c r="Y23" i="22"/>
  <c r="Z23" i="22"/>
  <c r="AA23" i="22"/>
  <c r="AB23" i="22"/>
  <c r="AC23" i="22"/>
  <c r="D24" i="22"/>
  <c r="E24" i="22"/>
  <c r="F24" i="22"/>
  <c r="G24" i="22"/>
  <c r="H24" i="22"/>
  <c r="I24" i="22"/>
  <c r="J24" i="22"/>
  <c r="K24" i="22"/>
  <c r="L24" i="22"/>
  <c r="M24" i="22"/>
  <c r="N24" i="22"/>
  <c r="O24" i="22"/>
  <c r="P24" i="22"/>
  <c r="Q24" i="22"/>
  <c r="R24" i="22"/>
  <c r="S24" i="22"/>
  <c r="T24" i="22"/>
  <c r="U24" i="22"/>
  <c r="V24" i="22"/>
  <c r="W24" i="22"/>
  <c r="X24" i="22"/>
  <c r="Y24" i="22"/>
  <c r="Z24" i="22"/>
  <c r="AA24" i="22"/>
  <c r="AB24" i="22"/>
  <c r="AC24" i="22"/>
  <c r="D25" i="22"/>
  <c r="E25" i="22"/>
  <c r="F25" i="22"/>
  <c r="G25" i="22"/>
  <c r="H25" i="22"/>
  <c r="I25" i="22"/>
  <c r="J25" i="22"/>
  <c r="K25" i="22"/>
  <c r="L25" i="22"/>
  <c r="M25" i="22"/>
  <c r="N25" i="22"/>
  <c r="O25" i="22"/>
  <c r="P25" i="22"/>
  <c r="Q25" i="22"/>
  <c r="R25" i="22"/>
  <c r="S25" i="22"/>
  <c r="T25" i="22"/>
  <c r="U25" i="22"/>
  <c r="V25" i="22"/>
  <c r="W25" i="22"/>
  <c r="X25" i="22"/>
  <c r="Y25" i="22"/>
  <c r="Z25" i="22"/>
  <c r="AA25" i="22"/>
  <c r="AB25" i="22"/>
  <c r="AC25" i="22"/>
  <c r="D26" i="22"/>
  <c r="E26" i="22"/>
  <c r="F26" i="22"/>
  <c r="G26" i="22"/>
  <c r="H26" i="22"/>
  <c r="I26" i="22"/>
  <c r="J26" i="22"/>
  <c r="K26" i="22"/>
  <c r="L26" i="22"/>
  <c r="M26" i="22"/>
  <c r="N26" i="22"/>
  <c r="O26" i="22"/>
  <c r="P26" i="22"/>
  <c r="Q26" i="22"/>
  <c r="R26" i="22"/>
  <c r="S26" i="22"/>
  <c r="T26" i="22"/>
  <c r="U26" i="22"/>
  <c r="V26" i="22"/>
  <c r="W26" i="22"/>
  <c r="X26" i="22"/>
  <c r="Y26" i="22"/>
  <c r="Z26" i="22"/>
  <c r="AA26" i="22"/>
  <c r="AB26" i="22"/>
  <c r="AC26" i="22"/>
  <c r="C24" i="22"/>
  <c r="C25" i="22"/>
  <c r="C26" i="22"/>
  <c r="C23" i="22"/>
  <c r="C16" i="22"/>
  <c r="D16" i="22"/>
  <c r="E16" i="22"/>
  <c r="F16" i="22"/>
  <c r="G16" i="22"/>
  <c r="H16" i="22"/>
  <c r="I16" i="22"/>
  <c r="J16" i="22"/>
  <c r="K16" i="22"/>
  <c r="L16" i="22"/>
  <c r="M16" i="22"/>
  <c r="N16" i="22"/>
  <c r="O16" i="22"/>
  <c r="P16" i="22"/>
  <c r="Q16" i="22"/>
  <c r="R16" i="22"/>
  <c r="S16" i="22"/>
  <c r="T16" i="22"/>
  <c r="U16" i="22"/>
  <c r="V16" i="22"/>
  <c r="W16" i="22"/>
  <c r="X16" i="22"/>
  <c r="Y16" i="22"/>
  <c r="Z16" i="22"/>
  <c r="AA16" i="22"/>
  <c r="AB16" i="22"/>
  <c r="AC16" i="22"/>
  <c r="AD16" i="22"/>
  <c r="C17" i="22"/>
  <c r="D17" i="22"/>
  <c r="E17" i="22"/>
  <c r="F17" i="22"/>
  <c r="G17" i="22"/>
  <c r="H17" i="22"/>
  <c r="I17" i="22"/>
  <c r="J17" i="22"/>
  <c r="K17" i="22"/>
  <c r="L17" i="22"/>
  <c r="M17" i="22"/>
  <c r="N17" i="22"/>
  <c r="O17" i="22"/>
  <c r="P17" i="22"/>
  <c r="Q17" i="22"/>
  <c r="R17" i="22"/>
  <c r="S17" i="22"/>
  <c r="T17" i="22"/>
  <c r="U17" i="22"/>
  <c r="V17" i="22"/>
  <c r="W17" i="22"/>
  <c r="X17" i="22"/>
  <c r="Y17" i="22"/>
  <c r="Z17" i="22"/>
  <c r="AA17" i="22"/>
  <c r="AB17" i="22"/>
  <c r="AC17" i="22"/>
  <c r="AD17" i="22"/>
  <c r="C18" i="22"/>
  <c r="D18" i="22"/>
  <c r="E18" i="22"/>
  <c r="F18" i="22"/>
  <c r="G18" i="22"/>
  <c r="H18" i="22"/>
  <c r="I18" i="22"/>
  <c r="J18" i="22"/>
  <c r="K18" i="22"/>
  <c r="L18" i="22"/>
  <c r="M18" i="22"/>
  <c r="N18" i="22"/>
  <c r="O18" i="22"/>
  <c r="P18" i="22"/>
  <c r="Q18" i="22"/>
  <c r="R18" i="22"/>
  <c r="S18" i="22"/>
  <c r="T18" i="22"/>
  <c r="U18" i="22"/>
  <c r="V18" i="22"/>
  <c r="W18" i="22"/>
  <c r="X18" i="22"/>
  <c r="Y18" i="22"/>
  <c r="Z18" i="22"/>
  <c r="AA18" i="22"/>
  <c r="AB18" i="22"/>
  <c r="AC18" i="22"/>
  <c r="AD18" i="22"/>
  <c r="C19" i="22"/>
  <c r="D19" i="22"/>
  <c r="E19" i="22"/>
  <c r="F19" i="22"/>
  <c r="G19" i="22"/>
  <c r="H19" i="22"/>
  <c r="I19" i="22"/>
  <c r="J19" i="22"/>
  <c r="K19" i="22"/>
  <c r="L19" i="22"/>
  <c r="M19" i="22"/>
  <c r="N19" i="22"/>
  <c r="O19" i="22"/>
  <c r="P19" i="22"/>
  <c r="Q19" i="22"/>
  <c r="R19" i="22"/>
  <c r="S19" i="22"/>
  <c r="T19" i="22"/>
  <c r="U19" i="22"/>
  <c r="V19" i="22"/>
  <c r="W19" i="22"/>
  <c r="X19" i="22"/>
  <c r="Y19" i="22"/>
  <c r="Z19" i="22"/>
  <c r="AA19" i="22"/>
  <c r="AB19" i="22"/>
  <c r="AC19" i="22"/>
  <c r="AD19" i="22"/>
  <c r="B17" i="22"/>
  <c r="B18" i="22"/>
  <c r="B19" i="22"/>
  <c r="B16" i="22"/>
  <c r="AD10" i="22"/>
  <c r="AD11" i="22"/>
  <c r="AD12" i="22"/>
  <c r="AD9" i="22"/>
  <c r="C11" i="22"/>
  <c r="D11" i="22"/>
  <c r="E11" i="22"/>
  <c r="F11" i="22"/>
  <c r="G11" i="22"/>
  <c r="H11" i="22"/>
  <c r="I11" i="22"/>
  <c r="J11" i="22"/>
  <c r="K11" i="22"/>
  <c r="L11" i="22"/>
  <c r="M11" i="22"/>
  <c r="N11" i="22"/>
  <c r="O11" i="22"/>
  <c r="P11" i="22"/>
  <c r="Q11" i="22"/>
  <c r="R11" i="22"/>
  <c r="S11" i="22"/>
  <c r="T11" i="22"/>
  <c r="U11" i="22"/>
  <c r="V11" i="22"/>
  <c r="W11" i="22"/>
  <c r="X11" i="22"/>
  <c r="Y11" i="22"/>
  <c r="Z11" i="22"/>
  <c r="AA11" i="22"/>
  <c r="AB11" i="22"/>
  <c r="AC11" i="22"/>
  <c r="B11" i="22"/>
  <c r="C9" i="27"/>
  <c r="D9" i="27"/>
  <c r="E9" i="27"/>
  <c r="F9" i="27"/>
  <c r="G9" i="27"/>
  <c r="H9" i="27"/>
  <c r="I9" i="27"/>
  <c r="J9" i="27"/>
  <c r="K9" i="27"/>
  <c r="L9" i="27"/>
  <c r="M9" i="27"/>
  <c r="N9" i="27"/>
  <c r="O9" i="27"/>
  <c r="P9" i="27"/>
  <c r="Q9" i="27"/>
  <c r="R9" i="27"/>
  <c r="S9" i="27"/>
  <c r="T9" i="27"/>
  <c r="U9" i="27"/>
  <c r="V9" i="27"/>
  <c r="W9" i="27"/>
  <c r="X9" i="27"/>
  <c r="Y9" i="27"/>
  <c r="Z9" i="27"/>
  <c r="AA9" i="27"/>
  <c r="AB9" i="27"/>
  <c r="AC9" i="27"/>
  <c r="C10" i="27"/>
  <c r="D10" i="27"/>
  <c r="E10" i="27"/>
  <c r="F10" i="27"/>
  <c r="G10" i="27"/>
  <c r="H10" i="27"/>
  <c r="I10" i="27"/>
  <c r="J10" i="27"/>
  <c r="K10" i="27"/>
  <c r="L10" i="27"/>
  <c r="M10" i="27"/>
  <c r="N10" i="27"/>
  <c r="O10" i="27"/>
  <c r="P10" i="27"/>
  <c r="Q10" i="27"/>
  <c r="R10" i="27"/>
  <c r="S10" i="27"/>
  <c r="T10" i="27"/>
  <c r="U10" i="27"/>
  <c r="V10" i="27"/>
  <c r="W10" i="27"/>
  <c r="X10" i="27"/>
  <c r="Y10" i="27"/>
  <c r="Z10" i="27"/>
  <c r="AA10" i="27"/>
  <c r="AB10" i="27"/>
  <c r="AC10" i="27"/>
  <c r="C11" i="27"/>
  <c r="D11" i="27"/>
  <c r="E11" i="27"/>
  <c r="F11" i="27"/>
  <c r="G11" i="27"/>
  <c r="H11" i="27"/>
  <c r="I11" i="27"/>
  <c r="J11" i="27"/>
  <c r="K11" i="27"/>
  <c r="L11" i="27"/>
  <c r="M11" i="27"/>
  <c r="N11" i="27"/>
  <c r="O11" i="27"/>
  <c r="P11" i="27"/>
  <c r="Q11" i="27"/>
  <c r="R11" i="27"/>
  <c r="S11" i="27"/>
  <c r="T11" i="27"/>
  <c r="U11" i="27"/>
  <c r="V11" i="27"/>
  <c r="W11" i="27"/>
  <c r="X11" i="27"/>
  <c r="Y11" i="27"/>
  <c r="Z11" i="27"/>
  <c r="AA11" i="27"/>
  <c r="AB11" i="27"/>
  <c r="AC11" i="27"/>
  <c r="C12" i="27"/>
  <c r="D12" i="27"/>
  <c r="E12" i="27"/>
  <c r="F12" i="27"/>
  <c r="G12" i="27"/>
  <c r="H12" i="27"/>
  <c r="I12" i="27"/>
  <c r="J12" i="27"/>
  <c r="K12" i="27"/>
  <c r="L12" i="27"/>
  <c r="M12" i="27"/>
  <c r="N12" i="27"/>
  <c r="O12" i="27"/>
  <c r="P12" i="27"/>
  <c r="Q12" i="27"/>
  <c r="R12" i="27"/>
  <c r="S12" i="27"/>
  <c r="T12" i="27"/>
  <c r="U12" i="27"/>
  <c r="V12" i="27"/>
  <c r="W12" i="27"/>
  <c r="X12" i="27"/>
  <c r="Y12" i="27"/>
  <c r="Z12" i="27"/>
  <c r="AA12" i="27"/>
  <c r="AB12" i="27"/>
  <c r="AC12" i="27"/>
  <c r="B10" i="27"/>
  <c r="B11" i="27"/>
  <c r="B12" i="27"/>
  <c r="AD23" i="49"/>
  <c r="AD24" i="49"/>
  <c r="AD25" i="49"/>
  <c r="AD22" i="49"/>
  <c r="J22" i="49"/>
  <c r="K22" i="49"/>
  <c r="L22" i="49"/>
  <c r="M22" i="49"/>
  <c r="N22" i="49"/>
  <c r="O22" i="49"/>
  <c r="P22" i="49"/>
  <c r="Q22" i="49"/>
  <c r="R22" i="49"/>
  <c r="S22" i="49"/>
  <c r="T22" i="49"/>
  <c r="U22" i="49"/>
  <c r="V22" i="49"/>
  <c r="W22" i="49"/>
  <c r="X22" i="49"/>
  <c r="Y22" i="49"/>
  <c r="Z22" i="49"/>
  <c r="AA22" i="49"/>
  <c r="AB22" i="49"/>
  <c r="AC22" i="49"/>
  <c r="J23" i="49"/>
  <c r="K23" i="49"/>
  <c r="L23" i="49"/>
  <c r="M23" i="49"/>
  <c r="N23" i="49"/>
  <c r="O23" i="49"/>
  <c r="P23" i="49"/>
  <c r="Q23" i="49"/>
  <c r="R23" i="49"/>
  <c r="S23" i="49"/>
  <c r="T23" i="49"/>
  <c r="U23" i="49"/>
  <c r="V23" i="49"/>
  <c r="W23" i="49"/>
  <c r="X23" i="49"/>
  <c r="Y23" i="49"/>
  <c r="Z23" i="49"/>
  <c r="AA23" i="49"/>
  <c r="AB23" i="49"/>
  <c r="AC23" i="49"/>
  <c r="J24" i="49"/>
  <c r="K24" i="49"/>
  <c r="L24" i="49"/>
  <c r="M24" i="49"/>
  <c r="N24" i="49"/>
  <c r="O24" i="49"/>
  <c r="P24" i="49"/>
  <c r="Q24" i="49"/>
  <c r="R24" i="49"/>
  <c r="S24" i="49"/>
  <c r="T24" i="49"/>
  <c r="U24" i="49"/>
  <c r="V24" i="49"/>
  <c r="W24" i="49"/>
  <c r="X24" i="49"/>
  <c r="Y24" i="49"/>
  <c r="Z24" i="49"/>
  <c r="AA24" i="49"/>
  <c r="AB24" i="49"/>
  <c r="AC24" i="49"/>
  <c r="J25" i="49"/>
  <c r="K25" i="49"/>
  <c r="L25" i="49"/>
  <c r="M25" i="49"/>
  <c r="N25" i="49"/>
  <c r="O25" i="49"/>
  <c r="P25" i="49"/>
  <c r="Q25" i="49"/>
  <c r="R25" i="49"/>
  <c r="S25" i="49"/>
  <c r="T25" i="49"/>
  <c r="U25" i="49"/>
  <c r="V25" i="49"/>
  <c r="W25" i="49"/>
  <c r="X25" i="49"/>
  <c r="Y25" i="49"/>
  <c r="Z25" i="49"/>
  <c r="AA25" i="49"/>
  <c r="AB25" i="49"/>
  <c r="AC25" i="49"/>
  <c r="D22" i="49"/>
  <c r="E22" i="49"/>
  <c r="F22" i="49"/>
  <c r="G22" i="49"/>
  <c r="H22" i="49"/>
  <c r="I22" i="49"/>
  <c r="D23" i="49"/>
  <c r="E23" i="49"/>
  <c r="F23" i="49"/>
  <c r="G23" i="49"/>
  <c r="H23" i="49"/>
  <c r="I23" i="49"/>
  <c r="D24" i="49"/>
  <c r="E24" i="49"/>
  <c r="F24" i="49"/>
  <c r="G24" i="49"/>
  <c r="H24" i="49"/>
  <c r="I24" i="49"/>
  <c r="D25" i="49"/>
  <c r="E25" i="49"/>
  <c r="F25" i="49"/>
  <c r="G25" i="49"/>
  <c r="H25" i="49"/>
  <c r="I25" i="49"/>
  <c r="C23" i="49"/>
  <c r="C24" i="49"/>
  <c r="C25" i="49"/>
  <c r="C22" i="49"/>
  <c r="C15" i="49"/>
  <c r="D15" i="49"/>
  <c r="E15" i="49"/>
  <c r="F15" i="49"/>
  <c r="G15" i="49"/>
  <c r="H15" i="49"/>
  <c r="I15" i="49"/>
  <c r="J15" i="49"/>
  <c r="K15" i="49"/>
  <c r="L15" i="49"/>
  <c r="M15" i="49"/>
  <c r="N15" i="49"/>
  <c r="O15" i="49"/>
  <c r="P15" i="49"/>
  <c r="Q15" i="49"/>
  <c r="R15" i="49"/>
  <c r="S15" i="49"/>
  <c r="T15" i="49"/>
  <c r="U15" i="49"/>
  <c r="V15" i="49"/>
  <c r="W15" i="49"/>
  <c r="X15" i="49"/>
  <c r="Y15" i="49"/>
  <c r="Z15" i="49"/>
  <c r="AA15" i="49"/>
  <c r="AB15" i="49"/>
  <c r="AC15" i="49"/>
  <c r="AD15" i="49"/>
  <c r="C16" i="49"/>
  <c r="D16" i="49"/>
  <c r="E16" i="49"/>
  <c r="F16" i="49"/>
  <c r="G16" i="49"/>
  <c r="H16" i="49"/>
  <c r="I16" i="49"/>
  <c r="J16" i="49"/>
  <c r="K16" i="49"/>
  <c r="L16" i="49"/>
  <c r="M16" i="49"/>
  <c r="N16" i="49"/>
  <c r="O16" i="49"/>
  <c r="P16" i="49"/>
  <c r="Q16" i="49"/>
  <c r="R16" i="49"/>
  <c r="S16" i="49"/>
  <c r="T16" i="49"/>
  <c r="U16" i="49"/>
  <c r="V16" i="49"/>
  <c r="W16" i="49"/>
  <c r="X16" i="49"/>
  <c r="Y16" i="49"/>
  <c r="Z16" i="49"/>
  <c r="AA16" i="49"/>
  <c r="AB16" i="49"/>
  <c r="AC16" i="49"/>
  <c r="AD16" i="49"/>
  <c r="C17" i="49"/>
  <c r="D17" i="49"/>
  <c r="E17" i="49"/>
  <c r="F17" i="49"/>
  <c r="G17" i="49"/>
  <c r="H17" i="49"/>
  <c r="I17" i="49"/>
  <c r="J17" i="49"/>
  <c r="K17" i="49"/>
  <c r="L17" i="49"/>
  <c r="M17" i="49"/>
  <c r="N17" i="49"/>
  <c r="O17" i="49"/>
  <c r="P17" i="49"/>
  <c r="Q17" i="49"/>
  <c r="R17" i="49"/>
  <c r="S17" i="49"/>
  <c r="T17" i="49"/>
  <c r="U17" i="49"/>
  <c r="V17" i="49"/>
  <c r="W17" i="49"/>
  <c r="X17" i="49"/>
  <c r="Y17" i="49"/>
  <c r="Z17" i="49"/>
  <c r="AA17" i="49"/>
  <c r="AB17" i="49"/>
  <c r="AC17" i="49"/>
  <c r="AD17" i="49"/>
  <c r="C18" i="49"/>
  <c r="D18" i="49"/>
  <c r="E18" i="49"/>
  <c r="F18" i="49"/>
  <c r="G18" i="49"/>
  <c r="H18" i="49"/>
  <c r="I18" i="49"/>
  <c r="J18" i="49"/>
  <c r="K18" i="49"/>
  <c r="L18" i="49"/>
  <c r="M18" i="49"/>
  <c r="N18" i="49"/>
  <c r="O18" i="49"/>
  <c r="P18" i="49"/>
  <c r="Q18" i="49"/>
  <c r="R18" i="49"/>
  <c r="S18" i="49"/>
  <c r="T18" i="49"/>
  <c r="U18" i="49"/>
  <c r="V18" i="49"/>
  <c r="W18" i="49"/>
  <c r="X18" i="49"/>
  <c r="Y18" i="49"/>
  <c r="Z18" i="49"/>
  <c r="AA18" i="49"/>
  <c r="AB18" i="49"/>
  <c r="AC18" i="49"/>
  <c r="AD18" i="49"/>
  <c r="B16" i="49"/>
  <c r="B17" i="49"/>
  <c r="B18" i="49"/>
  <c r="B15" i="49"/>
  <c r="AD10" i="49"/>
  <c r="AD11" i="49"/>
  <c r="AD12" i="49"/>
  <c r="AD9" i="49"/>
  <c r="C11" i="49"/>
  <c r="D11" i="49"/>
  <c r="E11" i="49"/>
  <c r="F11" i="49"/>
  <c r="G11" i="49"/>
  <c r="H11" i="49"/>
  <c r="I11" i="49"/>
  <c r="J11" i="49"/>
  <c r="K11" i="49"/>
  <c r="L11" i="49"/>
  <c r="M11" i="49"/>
  <c r="N11" i="49"/>
  <c r="O11" i="49"/>
  <c r="P11" i="49"/>
  <c r="Q11" i="49"/>
  <c r="R11" i="49"/>
  <c r="S11" i="49"/>
  <c r="T11" i="49"/>
  <c r="U11" i="49"/>
  <c r="V11" i="49"/>
  <c r="W11" i="49"/>
  <c r="X11" i="49"/>
  <c r="Y11" i="49"/>
  <c r="Z11" i="49"/>
  <c r="AA11" i="49"/>
  <c r="AB11" i="49"/>
  <c r="AC11" i="49"/>
  <c r="B11" i="49"/>
  <c r="AD24" i="25"/>
  <c r="AD25" i="25"/>
  <c r="AD26" i="25"/>
  <c r="AD23" i="25"/>
  <c r="D23" i="25"/>
  <c r="E23" i="25"/>
  <c r="F23" i="25"/>
  <c r="G23" i="25"/>
  <c r="H23" i="25"/>
  <c r="I23" i="25"/>
  <c r="J23" i="25"/>
  <c r="K23" i="25"/>
  <c r="L23" i="25"/>
  <c r="M23" i="25"/>
  <c r="N23" i="25"/>
  <c r="O23" i="25"/>
  <c r="P23" i="25"/>
  <c r="Q23" i="25"/>
  <c r="R23" i="25"/>
  <c r="S23" i="25"/>
  <c r="T23" i="25"/>
  <c r="U23" i="25"/>
  <c r="V23" i="25"/>
  <c r="W23" i="25"/>
  <c r="X23" i="25"/>
  <c r="Y23" i="25"/>
  <c r="Z23" i="25"/>
  <c r="AA23" i="25"/>
  <c r="AB23" i="25"/>
  <c r="AC23" i="25"/>
  <c r="D24" i="25"/>
  <c r="E24" i="25"/>
  <c r="F24" i="25"/>
  <c r="G24" i="25"/>
  <c r="H24" i="25"/>
  <c r="I24" i="25"/>
  <c r="J24" i="25"/>
  <c r="K24" i="25"/>
  <c r="L24" i="25"/>
  <c r="M24" i="25"/>
  <c r="N24" i="25"/>
  <c r="O24" i="25"/>
  <c r="P24" i="25"/>
  <c r="Q24" i="25"/>
  <c r="R24" i="25"/>
  <c r="S24" i="25"/>
  <c r="T24" i="25"/>
  <c r="U24" i="25"/>
  <c r="V24" i="25"/>
  <c r="W24" i="25"/>
  <c r="X24" i="25"/>
  <c r="Y24" i="25"/>
  <c r="Z24" i="25"/>
  <c r="AA24" i="25"/>
  <c r="AB24" i="25"/>
  <c r="AC24" i="25"/>
  <c r="D25" i="25"/>
  <c r="E25" i="25"/>
  <c r="F25" i="25"/>
  <c r="G25" i="25"/>
  <c r="H25" i="25"/>
  <c r="I25" i="25"/>
  <c r="J25" i="25"/>
  <c r="K25" i="25"/>
  <c r="L25" i="25"/>
  <c r="M25" i="25"/>
  <c r="N25" i="25"/>
  <c r="O25" i="25"/>
  <c r="P25" i="25"/>
  <c r="Q25" i="25"/>
  <c r="R25" i="25"/>
  <c r="S25" i="25"/>
  <c r="T25" i="25"/>
  <c r="U25" i="25"/>
  <c r="V25" i="25"/>
  <c r="W25" i="25"/>
  <c r="X25" i="25"/>
  <c r="Y25" i="25"/>
  <c r="Z25" i="25"/>
  <c r="AA25" i="25"/>
  <c r="AB25" i="25"/>
  <c r="AC25" i="25"/>
  <c r="D26" i="25"/>
  <c r="E26" i="25"/>
  <c r="F26" i="25"/>
  <c r="G26" i="25"/>
  <c r="H26" i="25"/>
  <c r="I26" i="25"/>
  <c r="J26" i="25"/>
  <c r="K26" i="25"/>
  <c r="L26" i="25"/>
  <c r="M26" i="25"/>
  <c r="N26" i="25"/>
  <c r="O26" i="25"/>
  <c r="P26" i="25"/>
  <c r="Q26" i="25"/>
  <c r="R26" i="25"/>
  <c r="S26" i="25"/>
  <c r="T26" i="25"/>
  <c r="U26" i="25"/>
  <c r="V26" i="25"/>
  <c r="W26" i="25"/>
  <c r="X26" i="25"/>
  <c r="Y26" i="25"/>
  <c r="Z26" i="25"/>
  <c r="AA26" i="25"/>
  <c r="AB26" i="25"/>
  <c r="AC26" i="25"/>
  <c r="C24" i="25"/>
  <c r="C25" i="25"/>
  <c r="C26" i="25"/>
  <c r="C23" i="25"/>
  <c r="C16" i="25"/>
  <c r="D16" i="25"/>
  <c r="E16" i="25"/>
  <c r="F16" i="25"/>
  <c r="G16" i="25"/>
  <c r="H16" i="25"/>
  <c r="I16" i="25"/>
  <c r="J16" i="25"/>
  <c r="K16" i="25"/>
  <c r="L16" i="25"/>
  <c r="M16" i="25"/>
  <c r="N16" i="25"/>
  <c r="O16" i="25"/>
  <c r="P16" i="25"/>
  <c r="Q16" i="25"/>
  <c r="R16" i="25"/>
  <c r="S16" i="25"/>
  <c r="T16" i="25"/>
  <c r="U16" i="25"/>
  <c r="V16" i="25"/>
  <c r="W16" i="25"/>
  <c r="X16" i="25"/>
  <c r="Y16" i="25"/>
  <c r="Z16" i="25"/>
  <c r="AA16" i="25"/>
  <c r="AB16" i="25"/>
  <c r="AC16" i="25"/>
  <c r="AD16" i="25"/>
  <c r="C17" i="25"/>
  <c r="D17" i="25"/>
  <c r="E17" i="25"/>
  <c r="F17" i="25"/>
  <c r="G17" i="25"/>
  <c r="H17" i="25"/>
  <c r="I17" i="25"/>
  <c r="J17" i="25"/>
  <c r="K17" i="25"/>
  <c r="L17" i="25"/>
  <c r="M17" i="25"/>
  <c r="N17" i="25"/>
  <c r="O17" i="25"/>
  <c r="P17" i="25"/>
  <c r="Q17" i="25"/>
  <c r="R17" i="25"/>
  <c r="S17" i="25"/>
  <c r="T17" i="25"/>
  <c r="U17" i="25"/>
  <c r="V17" i="25"/>
  <c r="W17" i="25"/>
  <c r="X17" i="25"/>
  <c r="Y17" i="25"/>
  <c r="Z17" i="25"/>
  <c r="AA17" i="25"/>
  <c r="AB17" i="25"/>
  <c r="AC17" i="25"/>
  <c r="AD17" i="25"/>
  <c r="C18" i="25"/>
  <c r="D18" i="25"/>
  <c r="E18" i="25"/>
  <c r="F18" i="25"/>
  <c r="G18" i="25"/>
  <c r="H18" i="25"/>
  <c r="I18" i="25"/>
  <c r="J18" i="25"/>
  <c r="K18" i="25"/>
  <c r="L18" i="25"/>
  <c r="M18" i="25"/>
  <c r="N18" i="25"/>
  <c r="O18" i="25"/>
  <c r="P18" i="25"/>
  <c r="Q18" i="25"/>
  <c r="R18" i="25"/>
  <c r="S18" i="25"/>
  <c r="T18" i="25"/>
  <c r="U18" i="25"/>
  <c r="V18" i="25"/>
  <c r="W18" i="25"/>
  <c r="X18" i="25"/>
  <c r="Y18" i="25"/>
  <c r="Z18" i="25"/>
  <c r="AA18" i="25"/>
  <c r="AB18" i="25"/>
  <c r="AC18" i="25"/>
  <c r="AD18" i="25"/>
  <c r="C19" i="25"/>
  <c r="D19" i="25"/>
  <c r="E19" i="25"/>
  <c r="F19" i="25"/>
  <c r="G19" i="25"/>
  <c r="H19" i="25"/>
  <c r="I19" i="25"/>
  <c r="J19" i="25"/>
  <c r="K19" i="25"/>
  <c r="L19" i="25"/>
  <c r="M19" i="25"/>
  <c r="N19" i="25"/>
  <c r="O19" i="25"/>
  <c r="P19" i="25"/>
  <c r="Q19" i="25"/>
  <c r="R19" i="25"/>
  <c r="S19" i="25"/>
  <c r="T19" i="25"/>
  <c r="U19" i="25"/>
  <c r="V19" i="25"/>
  <c r="W19" i="25"/>
  <c r="X19" i="25"/>
  <c r="Y19" i="25"/>
  <c r="Z19" i="25"/>
  <c r="AA19" i="25"/>
  <c r="AB19" i="25"/>
  <c r="AC19" i="25"/>
  <c r="AD19" i="25"/>
  <c r="B17" i="25"/>
  <c r="B18" i="25"/>
  <c r="B19" i="25"/>
  <c r="B16" i="25"/>
  <c r="AD10" i="25"/>
  <c r="AD11" i="25"/>
  <c r="AD12" i="25"/>
  <c r="AD9" i="25"/>
  <c r="C11" i="25"/>
  <c r="D11" i="25"/>
  <c r="E11" i="25"/>
  <c r="F11" i="25"/>
  <c r="G11" i="25"/>
  <c r="H11" i="25"/>
  <c r="I11" i="25"/>
  <c r="J11" i="25"/>
  <c r="K11" i="25"/>
  <c r="L11" i="25"/>
  <c r="M11" i="25"/>
  <c r="N11" i="25"/>
  <c r="O11" i="25"/>
  <c r="P11" i="25"/>
  <c r="Q11" i="25"/>
  <c r="R11" i="25"/>
  <c r="S11" i="25"/>
  <c r="T11" i="25"/>
  <c r="U11" i="25"/>
  <c r="V11" i="25"/>
  <c r="W11" i="25"/>
  <c r="X11" i="25"/>
  <c r="Y11" i="25"/>
  <c r="Z11" i="25"/>
  <c r="AA11" i="25"/>
  <c r="AB11" i="25"/>
  <c r="AC11" i="25"/>
  <c r="B11" i="25"/>
  <c r="AD51" i="48"/>
  <c r="AD52" i="48"/>
  <c r="AD53" i="48"/>
  <c r="AD54" i="48"/>
  <c r="AD55" i="48"/>
  <c r="AD56" i="48"/>
  <c r="AD57" i="48"/>
  <c r="AD58" i="48"/>
  <c r="AD59" i="48"/>
  <c r="AD60" i="48"/>
  <c r="AD61" i="48"/>
  <c r="AD62" i="48"/>
  <c r="AD63" i="48"/>
  <c r="AD64" i="48"/>
  <c r="AD65" i="48"/>
  <c r="AD66" i="48"/>
  <c r="AD67" i="48"/>
  <c r="AD50" i="48"/>
  <c r="D50" i="48"/>
  <c r="E50" i="48"/>
  <c r="F50" i="48"/>
  <c r="G50" i="48"/>
  <c r="H50" i="48"/>
  <c r="I50" i="48"/>
  <c r="J50" i="48"/>
  <c r="K50" i="48"/>
  <c r="L50" i="48"/>
  <c r="M50" i="48"/>
  <c r="N50" i="48"/>
  <c r="O50" i="48"/>
  <c r="P50" i="48"/>
  <c r="Q50" i="48"/>
  <c r="R50" i="48"/>
  <c r="S50" i="48"/>
  <c r="T50" i="48"/>
  <c r="U50" i="48"/>
  <c r="V50" i="48"/>
  <c r="W50" i="48"/>
  <c r="X50" i="48"/>
  <c r="Y50" i="48"/>
  <c r="Z50" i="48"/>
  <c r="AA50" i="48"/>
  <c r="AB50" i="48"/>
  <c r="AC50" i="48"/>
  <c r="D51" i="48"/>
  <c r="E51" i="48"/>
  <c r="F51" i="48"/>
  <c r="G51" i="48"/>
  <c r="H51" i="48"/>
  <c r="I51" i="48"/>
  <c r="J51" i="48"/>
  <c r="K51" i="48"/>
  <c r="L51" i="48"/>
  <c r="M51" i="48"/>
  <c r="N51" i="48"/>
  <c r="O51" i="48"/>
  <c r="P51" i="48"/>
  <c r="Q51" i="48"/>
  <c r="R51" i="48"/>
  <c r="S51" i="48"/>
  <c r="T51" i="48"/>
  <c r="U51" i="48"/>
  <c r="V51" i="48"/>
  <c r="W51" i="48"/>
  <c r="X51" i="48"/>
  <c r="Y51" i="48"/>
  <c r="Z51" i="48"/>
  <c r="AA51" i="48"/>
  <c r="AB51" i="48"/>
  <c r="AC51" i="48"/>
  <c r="D52" i="48"/>
  <c r="E52" i="48"/>
  <c r="F52" i="48"/>
  <c r="G52" i="48"/>
  <c r="H52" i="48"/>
  <c r="I52" i="48"/>
  <c r="J52" i="48"/>
  <c r="K52" i="48"/>
  <c r="L52" i="48"/>
  <c r="M52" i="48"/>
  <c r="N52" i="48"/>
  <c r="O52" i="48"/>
  <c r="P52" i="48"/>
  <c r="Q52" i="48"/>
  <c r="R52" i="48"/>
  <c r="S52" i="48"/>
  <c r="T52" i="48"/>
  <c r="U52" i="48"/>
  <c r="V52" i="48"/>
  <c r="W52" i="48"/>
  <c r="X52" i="48"/>
  <c r="Y52" i="48"/>
  <c r="Z52" i="48"/>
  <c r="AA52" i="48"/>
  <c r="AB52" i="48"/>
  <c r="AC52" i="48"/>
  <c r="D53" i="48"/>
  <c r="E53" i="48"/>
  <c r="F53" i="48"/>
  <c r="G53" i="48"/>
  <c r="H53" i="48"/>
  <c r="I53" i="48"/>
  <c r="J53" i="48"/>
  <c r="K53" i="48"/>
  <c r="L53" i="48"/>
  <c r="M53" i="48"/>
  <c r="N53" i="48"/>
  <c r="O53" i="48"/>
  <c r="P53" i="48"/>
  <c r="Q53" i="48"/>
  <c r="R53" i="48"/>
  <c r="S53" i="48"/>
  <c r="T53" i="48"/>
  <c r="U53" i="48"/>
  <c r="V53" i="48"/>
  <c r="W53" i="48"/>
  <c r="X53" i="48"/>
  <c r="Y53" i="48"/>
  <c r="Z53" i="48"/>
  <c r="AA53" i="48"/>
  <c r="AB53" i="48"/>
  <c r="AC53" i="48"/>
  <c r="D54" i="48"/>
  <c r="E54" i="48"/>
  <c r="F54" i="48"/>
  <c r="G54" i="48"/>
  <c r="H54" i="48"/>
  <c r="I54" i="48"/>
  <c r="J54" i="48"/>
  <c r="K54" i="48"/>
  <c r="L54" i="48"/>
  <c r="M54" i="48"/>
  <c r="N54" i="48"/>
  <c r="O54" i="48"/>
  <c r="P54" i="48"/>
  <c r="Q54" i="48"/>
  <c r="R54" i="48"/>
  <c r="S54" i="48"/>
  <c r="T54" i="48"/>
  <c r="U54" i="48"/>
  <c r="V54" i="48"/>
  <c r="W54" i="48"/>
  <c r="X54" i="48"/>
  <c r="Y54" i="48"/>
  <c r="Z54" i="48"/>
  <c r="AA54" i="48"/>
  <c r="AB54" i="48"/>
  <c r="AC54" i="48"/>
  <c r="D55" i="48"/>
  <c r="E55" i="48"/>
  <c r="F55" i="48"/>
  <c r="G55" i="48"/>
  <c r="H55" i="48"/>
  <c r="I55" i="48"/>
  <c r="J55" i="48"/>
  <c r="K55" i="48"/>
  <c r="L55" i="48"/>
  <c r="M55" i="48"/>
  <c r="N55" i="48"/>
  <c r="O55" i="48"/>
  <c r="P55" i="48"/>
  <c r="Q55" i="48"/>
  <c r="R55" i="48"/>
  <c r="S55" i="48"/>
  <c r="T55" i="48"/>
  <c r="U55" i="48"/>
  <c r="V55" i="48"/>
  <c r="W55" i="48"/>
  <c r="X55" i="48"/>
  <c r="Y55" i="48"/>
  <c r="Z55" i="48"/>
  <c r="AA55" i="48"/>
  <c r="AB55" i="48"/>
  <c r="AC55" i="48"/>
  <c r="D56" i="48"/>
  <c r="E56" i="48"/>
  <c r="F56" i="48"/>
  <c r="G56" i="48"/>
  <c r="H56" i="48"/>
  <c r="I56" i="48"/>
  <c r="J56" i="48"/>
  <c r="K56" i="48"/>
  <c r="L56" i="48"/>
  <c r="M56" i="48"/>
  <c r="N56" i="48"/>
  <c r="O56" i="48"/>
  <c r="P56" i="48"/>
  <c r="Q56" i="48"/>
  <c r="R56" i="48"/>
  <c r="S56" i="48"/>
  <c r="T56" i="48"/>
  <c r="U56" i="48"/>
  <c r="V56" i="48"/>
  <c r="W56" i="48"/>
  <c r="X56" i="48"/>
  <c r="Y56" i="48"/>
  <c r="Z56" i="48"/>
  <c r="AA56" i="48"/>
  <c r="AB56" i="48"/>
  <c r="AC56" i="48"/>
  <c r="D57" i="48"/>
  <c r="E57" i="48"/>
  <c r="F57" i="48"/>
  <c r="G57" i="48"/>
  <c r="H57" i="48"/>
  <c r="I57" i="48"/>
  <c r="J57" i="48"/>
  <c r="K57" i="48"/>
  <c r="L57" i="48"/>
  <c r="M57" i="48"/>
  <c r="N57" i="48"/>
  <c r="O57" i="48"/>
  <c r="P57" i="48"/>
  <c r="Q57" i="48"/>
  <c r="R57" i="48"/>
  <c r="S57" i="48"/>
  <c r="T57" i="48"/>
  <c r="U57" i="48"/>
  <c r="V57" i="48"/>
  <c r="W57" i="48"/>
  <c r="X57" i="48"/>
  <c r="Y57" i="48"/>
  <c r="Z57" i="48"/>
  <c r="AA57" i="48"/>
  <c r="AB57" i="48"/>
  <c r="AC57" i="48"/>
  <c r="D58" i="48"/>
  <c r="E58" i="48"/>
  <c r="F58" i="48"/>
  <c r="G58" i="48"/>
  <c r="H58" i="48"/>
  <c r="I58" i="48"/>
  <c r="J58" i="48"/>
  <c r="K58" i="48"/>
  <c r="L58" i="48"/>
  <c r="M58" i="48"/>
  <c r="N58" i="48"/>
  <c r="O58" i="48"/>
  <c r="P58" i="48"/>
  <c r="Q58" i="48"/>
  <c r="R58" i="48"/>
  <c r="S58" i="48"/>
  <c r="T58" i="48"/>
  <c r="U58" i="48"/>
  <c r="V58" i="48"/>
  <c r="W58" i="48"/>
  <c r="X58" i="48"/>
  <c r="Y58" i="48"/>
  <c r="Z58" i="48"/>
  <c r="AA58" i="48"/>
  <c r="AB58" i="48"/>
  <c r="AC58" i="48"/>
  <c r="D59" i="48"/>
  <c r="E59" i="48"/>
  <c r="F59" i="48"/>
  <c r="G59" i="48"/>
  <c r="H59" i="48"/>
  <c r="I59" i="48"/>
  <c r="J59" i="48"/>
  <c r="K59" i="48"/>
  <c r="L59" i="48"/>
  <c r="M59" i="48"/>
  <c r="N59" i="48"/>
  <c r="O59" i="48"/>
  <c r="P59" i="48"/>
  <c r="Q59" i="48"/>
  <c r="R59" i="48"/>
  <c r="S59" i="48"/>
  <c r="T59" i="48"/>
  <c r="U59" i="48"/>
  <c r="V59" i="48"/>
  <c r="W59" i="48"/>
  <c r="X59" i="48"/>
  <c r="Y59" i="48"/>
  <c r="Z59" i="48"/>
  <c r="AA59" i="48"/>
  <c r="AB59" i="48"/>
  <c r="AC59" i="48"/>
  <c r="D60" i="48"/>
  <c r="E60" i="48"/>
  <c r="F60" i="48"/>
  <c r="G60" i="48"/>
  <c r="H60" i="48"/>
  <c r="I60" i="48"/>
  <c r="J60" i="48"/>
  <c r="K60" i="48"/>
  <c r="L60" i="48"/>
  <c r="M60" i="48"/>
  <c r="N60" i="48"/>
  <c r="O60" i="48"/>
  <c r="P60" i="48"/>
  <c r="Q60" i="48"/>
  <c r="R60" i="48"/>
  <c r="S60" i="48"/>
  <c r="T60" i="48"/>
  <c r="U60" i="48"/>
  <c r="V60" i="48"/>
  <c r="W60" i="48"/>
  <c r="X60" i="48"/>
  <c r="Y60" i="48"/>
  <c r="Z60" i="48"/>
  <c r="AA60" i="48"/>
  <c r="AB60" i="48"/>
  <c r="AC60" i="48"/>
  <c r="D61" i="48"/>
  <c r="E61" i="48"/>
  <c r="F61" i="48"/>
  <c r="G61" i="48"/>
  <c r="H61" i="48"/>
  <c r="I61" i="48"/>
  <c r="J61" i="48"/>
  <c r="K61" i="48"/>
  <c r="L61" i="48"/>
  <c r="M61" i="48"/>
  <c r="N61" i="48"/>
  <c r="O61" i="48"/>
  <c r="P61" i="48"/>
  <c r="Q61" i="48"/>
  <c r="R61" i="48"/>
  <c r="S61" i="48"/>
  <c r="T61" i="48"/>
  <c r="U61" i="48"/>
  <c r="V61" i="48"/>
  <c r="W61" i="48"/>
  <c r="X61" i="48"/>
  <c r="Y61" i="48"/>
  <c r="Z61" i="48"/>
  <c r="AA61" i="48"/>
  <c r="AB61" i="48"/>
  <c r="AC61" i="48"/>
  <c r="D62" i="48"/>
  <c r="E62" i="48"/>
  <c r="F62" i="48"/>
  <c r="G62" i="48"/>
  <c r="H62" i="48"/>
  <c r="I62" i="48"/>
  <c r="J62" i="48"/>
  <c r="K62" i="48"/>
  <c r="L62" i="48"/>
  <c r="M62" i="48"/>
  <c r="N62" i="48"/>
  <c r="O62" i="48"/>
  <c r="P62" i="48"/>
  <c r="Q62" i="48"/>
  <c r="R62" i="48"/>
  <c r="S62" i="48"/>
  <c r="T62" i="48"/>
  <c r="U62" i="48"/>
  <c r="V62" i="48"/>
  <c r="W62" i="48"/>
  <c r="X62" i="48"/>
  <c r="Y62" i="48"/>
  <c r="Z62" i="48"/>
  <c r="AA62" i="48"/>
  <c r="AB62" i="48"/>
  <c r="AC62" i="48"/>
  <c r="D63" i="48"/>
  <c r="E63" i="48"/>
  <c r="F63" i="48"/>
  <c r="G63" i="48"/>
  <c r="H63" i="48"/>
  <c r="I63" i="48"/>
  <c r="J63" i="48"/>
  <c r="K63" i="48"/>
  <c r="L63" i="48"/>
  <c r="M63" i="48"/>
  <c r="N63" i="48"/>
  <c r="O63" i="48"/>
  <c r="P63" i="48"/>
  <c r="Q63" i="48"/>
  <c r="R63" i="48"/>
  <c r="S63" i="48"/>
  <c r="T63" i="48"/>
  <c r="U63" i="48"/>
  <c r="V63" i="48"/>
  <c r="W63" i="48"/>
  <c r="X63" i="48"/>
  <c r="Y63" i="48"/>
  <c r="Z63" i="48"/>
  <c r="AA63" i="48"/>
  <c r="AB63" i="48"/>
  <c r="AC63" i="48"/>
  <c r="D64" i="48"/>
  <c r="E64" i="48"/>
  <c r="F64" i="48"/>
  <c r="G64" i="48"/>
  <c r="H64" i="48"/>
  <c r="I64" i="48"/>
  <c r="J64" i="48"/>
  <c r="K64" i="48"/>
  <c r="L64" i="48"/>
  <c r="M64" i="48"/>
  <c r="N64" i="48"/>
  <c r="O64" i="48"/>
  <c r="P64" i="48"/>
  <c r="Q64" i="48"/>
  <c r="R64" i="48"/>
  <c r="S64" i="48"/>
  <c r="T64" i="48"/>
  <c r="U64" i="48"/>
  <c r="V64" i="48"/>
  <c r="W64" i="48"/>
  <c r="X64" i="48"/>
  <c r="Y64" i="48"/>
  <c r="Z64" i="48"/>
  <c r="AA64" i="48"/>
  <c r="AB64" i="48"/>
  <c r="AC64" i="48"/>
  <c r="D65" i="48"/>
  <c r="E65" i="48"/>
  <c r="F65" i="48"/>
  <c r="G65" i="48"/>
  <c r="H65" i="48"/>
  <c r="I65" i="48"/>
  <c r="J65" i="48"/>
  <c r="K65" i="48"/>
  <c r="L65" i="48"/>
  <c r="M65" i="48"/>
  <c r="N65" i="48"/>
  <c r="O65" i="48"/>
  <c r="P65" i="48"/>
  <c r="Q65" i="48"/>
  <c r="R65" i="48"/>
  <c r="S65" i="48"/>
  <c r="T65" i="48"/>
  <c r="U65" i="48"/>
  <c r="V65" i="48"/>
  <c r="W65" i="48"/>
  <c r="X65" i="48"/>
  <c r="Y65" i="48"/>
  <c r="Z65" i="48"/>
  <c r="AA65" i="48"/>
  <c r="AB65" i="48"/>
  <c r="AC65" i="48"/>
  <c r="D66" i="48"/>
  <c r="E66" i="48"/>
  <c r="F66" i="48"/>
  <c r="G66" i="48"/>
  <c r="H66" i="48"/>
  <c r="I66" i="48"/>
  <c r="J66" i="48"/>
  <c r="K66" i="48"/>
  <c r="L66" i="48"/>
  <c r="M66" i="48"/>
  <c r="N66" i="48"/>
  <c r="O66" i="48"/>
  <c r="P66" i="48"/>
  <c r="Q66" i="48"/>
  <c r="R66" i="48"/>
  <c r="S66" i="48"/>
  <c r="T66" i="48"/>
  <c r="U66" i="48"/>
  <c r="V66" i="48"/>
  <c r="W66" i="48"/>
  <c r="X66" i="48"/>
  <c r="Y66" i="48"/>
  <c r="Z66" i="48"/>
  <c r="AA66" i="48"/>
  <c r="AB66" i="48"/>
  <c r="AC66" i="48"/>
  <c r="D67" i="48"/>
  <c r="E67" i="48"/>
  <c r="F67" i="48"/>
  <c r="G67" i="48"/>
  <c r="H67" i="48"/>
  <c r="I67" i="48"/>
  <c r="J67" i="48"/>
  <c r="K67" i="48"/>
  <c r="L67" i="48"/>
  <c r="M67" i="48"/>
  <c r="N67" i="48"/>
  <c r="O67" i="48"/>
  <c r="P67" i="48"/>
  <c r="Q67" i="48"/>
  <c r="R67" i="48"/>
  <c r="S67" i="48"/>
  <c r="T67" i="48"/>
  <c r="U67" i="48"/>
  <c r="V67" i="48"/>
  <c r="W67" i="48"/>
  <c r="X67" i="48"/>
  <c r="Y67" i="48"/>
  <c r="Z67" i="48"/>
  <c r="AA67" i="48"/>
  <c r="AB67" i="48"/>
  <c r="AC67" i="48"/>
  <c r="C51" i="48"/>
  <c r="C52" i="48"/>
  <c r="C53" i="48"/>
  <c r="C54" i="48"/>
  <c r="C55" i="48"/>
  <c r="C56" i="48"/>
  <c r="C57" i="48"/>
  <c r="C58" i="48"/>
  <c r="C59" i="48"/>
  <c r="C60" i="48"/>
  <c r="C61" i="48"/>
  <c r="C62" i="48"/>
  <c r="C63" i="48"/>
  <c r="C64" i="48"/>
  <c r="C65" i="48"/>
  <c r="C66" i="48"/>
  <c r="C67" i="48"/>
  <c r="C50" i="48"/>
  <c r="C30" i="48"/>
  <c r="D30" i="48"/>
  <c r="E30" i="48"/>
  <c r="F30" i="48"/>
  <c r="G30" i="48"/>
  <c r="H30" i="48"/>
  <c r="I30" i="48"/>
  <c r="J30" i="48"/>
  <c r="K30" i="48"/>
  <c r="L30" i="48"/>
  <c r="M30" i="48"/>
  <c r="N30" i="48"/>
  <c r="O30" i="48"/>
  <c r="P30" i="48"/>
  <c r="Q30" i="48"/>
  <c r="R30" i="48"/>
  <c r="S30" i="48"/>
  <c r="T30" i="48"/>
  <c r="U30" i="48"/>
  <c r="V30" i="48"/>
  <c r="W30" i="48"/>
  <c r="X30" i="48"/>
  <c r="Y30" i="48"/>
  <c r="Z30" i="48"/>
  <c r="AA30" i="48"/>
  <c r="AB30" i="48"/>
  <c r="AC30" i="48"/>
  <c r="AD30" i="48"/>
  <c r="C31" i="48"/>
  <c r="D31" i="48"/>
  <c r="E31" i="48"/>
  <c r="F31" i="48"/>
  <c r="G31" i="48"/>
  <c r="H31" i="48"/>
  <c r="I31" i="48"/>
  <c r="J31" i="48"/>
  <c r="K31" i="48"/>
  <c r="L31" i="48"/>
  <c r="M31" i="48"/>
  <c r="N31" i="48"/>
  <c r="O31" i="48"/>
  <c r="P31" i="48"/>
  <c r="Q31" i="48"/>
  <c r="R31" i="48"/>
  <c r="S31" i="48"/>
  <c r="T31" i="48"/>
  <c r="U31" i="48"/>
  <c r="V31" i="48"/>
  <c r="W31" i="48"/>
  <c r="X31" i="48"/>
  <c r="Y31" i="48"/>
  <c r="Z31" i="48"/>
  <c r="AA31" i="48"/>
  <c r="AB31" i="48"/>
  <c r="AC31" i="48"/>
  <c r="AD31" i="48"/>
  <c r="C32" i="48"/>
  <c r="D32" i="48"/>
  <c r="E32" i="48"/>
  <c r="F32" i="48"/>
  <c r="G32" i="48"/>
  <c r="H32" i="48"/>
  <c r="I32" i="48"/>
  <c r="J32" i="48"/>
  <c r="K32" i="48"/>
  <c r="L32" i="48"/>
  <c r="M32" i="48"/>
  <c r="N32" i="48"/>
  <c r="O32" i="48"/>
  <c r="P32" i="48"/>
  <c r="Q32" i="48"/>
  <c r="R32" i="48"/>
  <c r="S32" i="48"/>
  <c r="T32" i="48"/>
  <c r="U32" i="48"/>
  <c r="V32" i="48"/>
  <c r="W32" i="48"/>
  <c r="X32" i="48"/>
  <c r="Y32" i="48"/>
  <c r="Z32" i="48"/>
  <c r="AA32" i="48"/>
  <c r="AB32" i="48"/>
  <c r="AC32" i="48"/>
  <c r="AD32" i="48"/>
  <c r="C33" i="48"/>
  <c r="D33" i="48"/>
  <c r="E33" i="48"/>
  <c r="F33" i="48"/>
  <c r="G33" i="48"/>
  <c r="H33" i="48"/>
  <c r="I33" i="48"/>
  <c r="J33" i="48"/>
  <c r="K33" i="48"/>
  <c r="L33" i="48"/>
  <c r="M33" i="48"/>
  <c r="N33" i="48"/>
  <c r="O33" i="48"/>
  <c r="P33" i="48"/>
  <c r="Q33" i="48"/>
  <c r="R33" i="48"/>
  <c r="S33" i="48"/>
  <c r="T33" i="48"/>
  <c r="U33" i="48"/>
  <c r="V33" i="48"/>
  <c r="W33" i="48"/>
  <c r="X33" i="48"/>
  <c r="Y33" i="48"/>
  <c r="Z33" i="48"/>
  <c r="AA33" i="48"/>
  <c r="AB33" i="48"/>
  <c r="AC33" i="48"/>
  <c r="AD33" i="48"/>
  <c r="C34" i="48"/>
  <c r="D34" i="48"/>
  <c r="E34" i="48"/>
  <c r="F34" i="48"/>
  <c r="G34" i="48"/>
  <c r="H34" i="48"/>
  <c r="I34" i="48"/>
  <c r="J34" i="48"/>
  <c r="K34" i="48"/>
  <c r="L34" i="48"/>
  <c r="M34" i="48"/>
  <c r="N34" i="48"/>
  <c r="O34" i="48"/>
  <c r="P34" i="48"/>
  <c r="Q34" i="48"/>
  <c r="R34" i="48"/>
  <c r="S34" i="48"/>
  <c r="T34" i="48"/>
  <c r="U34" i="48"/>
  <c r="V34" i="48"/>
  <c r="W34" i="48"/>
  <c r="X34" i="48"/>
  <c r="Y34" i="48"/>
  <c r="Z34" i="48"/>
  <c r="AA34" i="48"/>
  <c r="AB34" i="48"/>
  <c r="AC34" i="48"/>
  <c r="AD34" i="48"/>
  <c r="C35" i="48"/>
  <c r="D35" i="48"/>
  <c r="E35" i="48"/>
  <c r="F35" i="48"/>
  <c r="G35" i="48"/>
  <c r="H35" i="48"/>
  <c r="I35" i="48"/>
  <c r="J35" i="48"/>
  <c r="K35" i="48"/>
  <c r="L35" i="48"/>
  <c r="M35" i="48"/>
  <c r="N35" i="48"/>
  <c r="O35" i="48"/>
  <c r="P35" i="48"/>
  <c r="Q35" i="48"/>
  <c r="R35" i="48"/>
  <c r="S35" i="48"/>
  <c r="T35" i="48"/>
  <c r="U35" i="48"/>
  <c r="V35" i="48"/>
  <c r="W35" i="48"/>
  <c r="X35" i="48"/>
  <c r="Y35" i="48"/>
  <c r="Z35" i="48"/>
  <c r="AA35" i="48"/>
  <c r="AB35" i="48"/>
  <c r="AC35" i="48"/>
  <c r="AD35" i="48"/>
  <c r="C36" i="48"/>
  <c r="D36" i="48"/>
  <c r="E36" i="48"/>
  <c r="F36" i="48"/>
  <c r="G36" i="48"/>
  <c r="H36" i="48"/>
  <c r="I36" i="48"/>
  <c r="J36" i="48"/>
  <c r="K36" i="48"/>
  <c r="L36" i="48"/>
  <c r="M36" i="48"/>
  <c r="N36" i="48"/>
  <c r="O36" i="48"/>
  <c r="P36" i="48"/>
  <c r="Q36" i="48"/>
  <c r="R36" i="48"/>
  <c r="S36" i="48"/>
  <c r="T36" i="48"/>
  <c r="U36" i="48"/>
  <c r="V36" i="48"/>
  <c r="W36" i="48"/>
  <c r="X36" i="48"/>
  <c r="Y36" i="48"/>
  <c r="Z36" i="48"/>
  <c r="AA36" i="48"/>
  <c r="AB36" i="48"/>
  <c r="AC36" i="48"/>
  <c r="AD36" i="48"/>
  <c r="C37" i="48"/>
  <c r="D37" i="48"/>
  <c r="E37" i="48"/>
  <c r="F37" i="48"/>
  <c r="G37" i="48"/>
  <c r="H37" i="48"/>
  <c r="I37" i="48"/>
  <c r="J37" i="48"/>
  <c r="K37" i="48"/>
  <c r="L37" i="48"/>
  <c r="M37" i="48"/>
  <c r="N37" i="48"/>
  <c r="O37" i="48"/>
  <c r="P37" i="48"/>
  <c r="Q37" i="48"/>
  <c r="R37" i="48"/>
  <c r="S37" i="48"/>
  <c r="T37" i="48"/>
  <c r="U37" i="48"/>
  <c r="V37" i="48"/>
  <c r="W37" i="48"/>
  <c r="X37" i="48"/>
  <c r="Y37" i="48"/>
  <c r="Z37" i="48"/>
  <c r="AA37" i="48"/>
  <c r="AB37" i="48"/>
  <c r="AC37" i="48"/>
  <c r="AD37" i="48"/>
  <c r="C38" i="48"/>
  <c r="D38" i="48"/>
  <c r="E38" i="48"/>
  <c r="F38" i="48"/>
  <c r="G38" i="48"/>
  <c r="H38" i="48"/>
  <c r="I38" i="48"/>
  <c r="J38" i="48"/>
  <c r="K38" i="48"/>
  <c r="L38" i="48"/>
  <c r="M38" i="48"/>
  <c r="N38" i="48"/>
  <c r="O38" i="48"/>
  <c r="P38" i="48"/>
  <c r="Q38" i="48"/>
  <c r="R38" i="48"/>
  <c r="S38" i="48"/>
  <c r="T38" i="48"/>
  <c r="U38" i="48"/>
  <c r="V38" i="48"/>
  <c r="W38" i="48"/>
  <c r="X38" i="48"/>
  <c r="Y38" i="48"/>
  <c r="Z38" i="48"/>
  <c r="AA38" i="48"/>
  <c r="AB38" i="48"/>
  <c r="AC38" i="48"/>
  <c r="AD38" i="48"/>
  <c r="C39" i="48"/>
  <c r="D39" i="48"/>
  <c r="E39" i="48"/>
  <c r="F39" i="48"/>
  <c r="G39" i="48"/>
  <c r="H39" i="48"/>
  <c r="I39" i="48"/>
  <c r="J39" i="48"/>
  <c r="K39" i="48"/>
  <c r="L39" i="48"/>
  <c r="M39" i="48"/>
  <c r="N39" i="48"/>
  <c r="O39" i="48"/>
  <c r="P39" i="48"/>
  <c r="Q39" i="48"/>
  <c r="R39" i="48"/>
  <c r="S39" i="48"/>
  <c r="T39" i="48"/>
  <c r="U39" i="48"/>
  <c r="V39" i="48"/>
  <c r="W39" i="48"/>
  <c r="X39" i="48"/>
  <c r="Y39" i="48"/>
  <c r="Z39" i="48"/>
  <c r="AA39" i="48"/>
  <c r="AB39" i="48"/>
  <c r="AC39" i="48"/>
  <c r="AD39" i="48"/>
  <c r="C40" i="48"/>
  <c r="D40" i="48"/>
  <c r="E40" i="48"/>
  <c r="F40" i="48"/>
  <c r="G40" i="48"/>
  <c r="H40" i="48"/>
  <c r="I40" i="48"/>
  <c r="J40" i="48"/>
  <c r="K40" i="48"/>
  <c r="L40" i="48"/>
  <c r="M40" i="48"/>
  <c r="N40" i="48"/>
  <c r="O40" i="48"/>
  <c r="P40" i="48"/>
  <c r="Q40" i="48"/>
  <c r="R40" i="48"/>
  <c r="S40" i="48"/>
  <c r="T40" i="48"/>
  <c r="U40" i="48"/>
  <c r="V40" i="48"/>
  <c r="W40" i="48"/>
  <c r="X40" i="48"/>
  <c r="Y40" i="48"/>
  <c r="Z40" i="48"/>
  <c r="AA40" i="48"/>
  <c r="AB40" i="48"/>
  <c r="AC40" i="48"/>
  <c r="AD40" i="48"/>
  <c r="C41" i="48"/>
  <c r="D41" i="48"/>
  <c r="E41" i="48"/>
  <c r="F41" i="48"/>
  <c r="G41" i="48"/>
  <c r="H41" i="48"/>
  <c r="I41" i="48"/>
  <c r="J41" i="48"/>
  <c r="K41" i="48"/>
  <c r="L41" i="48"/>
  <c r="M41" i="48"/>
  <c r="N41" i="48"/>
  <c r="O41" i="48"/>
  <c r="P41" i="48"/>
  <c r="Q41" i="48"/>
  <c r="R41" i="48"/>
  <c r="S41" i="48"/>
  <c r="T41" i="48"/>
  <c r="U41" i="48"/>
  <c r="V41" i="48"/>
  <c r="W41" i="48"/>
  <c r="X41" i="48"/>
  <c r="Y41" i="48"/>
  <c r="Z41" i="48"/>
  <c r="AA41" i="48"/>
  <c r="AB41" i="48"/>
  <c r="AC41" i="48"/>
  <c r="AD41" i="48"/>
  <c r="C42" i="48"/>
  <c r="D42" i="48"/>
  <c r="E42" i="48"/>
  <c r="F42" i="48"/>
  <c r="G42" i="48"/>
  <c r="H42" i="48"/>
  <c r="I42" i="48"/>
  <c r="J42" i="48"/>
  <c r="K42" i="48"/>
  <c r="L42" i="48"/>
  <c r="M42" i="48"/>
  <c r="N42" i="48"/>
  <c r="O42" i="48"/>
  <c r="P42" i="48"/>
  <c r="Q42" i="48"/>
  <c r="R42" i="48"/>
  <c r="S42" i="48"/>
  <c r="T42" i="48"/>
  <c r="U42" i="48"/>
  <c r="V42" i="48"/>
  <c r="W42" i="48"/>
  <c r="X42" i="48"/>
  <c r="Y42" i="48"/>
  <c r="Z42" i="48"/>
  <c r="AA42" i="48"/>
  <c r="AB42" i="48"/>
  <c r="AC42" i="48"/>
  <c r="AD42" i="48"/>
  <c r="C43" i="48"/>
  <c r="D43" i="48"/>
  <c r="E43" i="48"/>
  <c r="F43" i="48"/>
  <c r="G43" i="48"/>
  <c r="H43" i="48"/>
  <c r="I43" i="48"/>
  <c r="J43" i="48"/>
  <c r="K43" i="48"/>
  <c r="L43" i="48"/>
  <c r="M43" i="48"/>
  <c r="N43" i="48"/>
  <c r="O43" i="48"/>
  <c r="P43" i="48"/>
  <c r="Q43" i="48"/>
  <c r="R43" i="48"/>
  <c r="S43" i="48"/>
  <c r="T43" i="48"/>
  <c r="U43" i="48"/>
  <c r="V43" i="48"/>
  <c r="W43" i="48"/>
  <c r="X43" i="48"/>
  <c r="Y43" i="48"/>
  <c r="Z43" i="48"/>
  <c r="AA43" i="48"/>
  <c r="AB43" i="48"/>
  <c r="AC43" i="48"/>
  <c r="AD43" i="48"/>
  <c r="C44" i="48"/>
  <c r="D44" i="48"/>
  <c r="E44" i="48"/>
  <c r="F44" i="48"/>
  <c r="G44" i="48"/>
  <c r="H44" i="48"/>
  <c r="I44" i="48"/>
  <c r="J44" i="48"/>
  <c r="K44" i="48"/>
  <c r="L44" i="48"/>
  <c r="M44" i="48"/>
  <c r="N44" i="48"/>
  <c r="O44" i="48"/>
  <c r="P44" i="48"/>
  <c r="Q44" i="48"/>
  <c r="R44" i="48"/>
  <c r="S44" i="48"/>
  <c r="T44" i="48"/>
  <c r="U44" i="48"/>
  <c r="V44" i="48"/>
  <c r="W44" i="48"/>
  <c r="X44" i="48"/>
  <c r="Y44" i="48"/>
  <c r="Z44" i="48"/>
  <c r="AA44" i="48"/>
  <c r="AB44" i="48"/>
  <c r="AC44" i="48"/>
  <c r="AD44" i="48"/>
  <c r="C45" i="48"/>
  <c r="D45" i="48"/>
  <c r="E45" i="48"/>
  <c r="F45" i="48"/>
  <c r="G45" i="48"/>
  <c r="H45" i="48"/>
  <c r="I45" i="48"/>
  <c r="J45" i="48"/>
  <c r="K45" i="48"/>
  <c r="L45" i="48"/>
  <c r="M45" i="48"/>
  <c r="N45" i="48"/>
  <c r="O45" i="48"/>
  <c r="P45" i="48"/>
  <c r="Q45" i="48"/>
  <c r="R45" i="48"/>
  <c r="S45" i="48"/>
  <c r="T45" i="48"/>
  <c r="U45" i="48"/>
  <c r="V45" i="48"/>
  <c r="W45" i="48"/>
  <c r="X45" i="48"/>
  <c r="Y45" i="48"/>
  <c r="Z45" i="48"/>
  <c r="AA45" i="48"/>
  <c r="AB45" i="48"/>
  <c r="AC45" i="48"/>
  <c r="AD45" i="48"/>
  <c r="C46" i="48"/>
  <c r="D46" i="48"/>
  <c r="E46" i="48"/>
  <c r="F46" i="48"/>
  <c r="G46" i="48"/>
  <c r="H46" i="48"/>
  <c r="I46" i="48"/>
  <c r="J46" i="48"/>
  <c r="K46" i="48"/>
  <c r="L46" i="48"/>
  <c r="M46" i="48"/>
  <c r="N46" i="48"/>
  <c r="O46" i="48"/>
  <c r="P46" i="48"/>
  <c r="Q46" i="48"/>
  <c r="R46" i="48"/>
  <c r="S46" i="48"/>
  <c r="T46" i="48"/>
  <c r="U46" i="48"/>
  <c r="V46" i="48"/>
  <c r="W46" i="48"/>
  <c r="X46" i="48"/>
  <c r="Y46" i="48"/>
  <c r="Z46" i="48"/>
  <c r="AA46" i="48"/>
  <c r="AB46" i="48"/>
  <c r="AC46" i="48"/>
  <c r="AD46" i="48"/>
  <c r="C47" i="48"/>
  <c r="D47" i="48"/>
  <c r="E47" i="48"/>
  <c r="F47" i="48"/>
  <c r="G47" i="48"/>
  <c r="H47" i="48"/>
  <c r="I47" i="48"/>
  <c r="J47" i="48"/>
  <c r="K47" i="48"/>
  <c r="L47" i="48"/>
  <c r="M47" i="48"/>
  <c r="N47" i="48"/>
  <c r="O47" i="48"/>
  <c r="P47" i="48"/>
  <c r="Q47" i="48"/>
  <c r="R47" i="48"/>
  <c r="S47" i="48"/>
  <c r="T47" i="48"/>
  <c r="U47" i="48"/>
  <c r="V47" i="48"/>
  <c r="W47" i="48"/>
  <c r="X47" i="48"/>
  <c r="Y47" i="48"/>
  <c r="Z47" i="48"/>
  <c r="AA47" i="48"/>
  <c r="AB47" i="48"/>
  <c r="AC47" i="48"/>
  <c r="AD47" i="48"/>
  <c r="B31" i="48"/>
  <c r="B32" i="48"/>
  <c r="B33" i="48"/>
  <c r="B34" i="48"/>
  <c r="B35" i="48"/>
  <c r="B36" i="48"/>
  <c r="B37" i="48"/>
  <c r="B38" i="48"/>
  <c r="B39" i="48"/>
  <c r="B40" i="48"/>
  <c r="B41" i="48"/>
  <c r="B42" i="48"/>
  <c r="B43" i="48"/>
  <c r="B44" i="48"/>
  <c r="B45" i="48"/>
  <c r="B46" i="48"/>
  <c r="B47" i="48"/>
  <c r="B30" i="48"/>
  <c r="AD10" i="48"/>
  <c r="AD11" i="48"/>
  <c r="AD12" i="48"/>
  <c r="AD13" i="48"/>
  <c r="AD14" i="48"/>
  <c r="AD15" i="48"/>
  <c r="AD16" i="48"/>
  <c r="AD17" i="48"/>
  <c r="AD18" i="48"/>
  <c r="AD19" i="48"/>
  <c r="AD20" i="48"/>
  <c r="AD21" i="48"/>
  <c r="AD22" i="48"/>
  <c r="AD23" i="48"/>
  <c r="AD24" i="48"/>
  <c r="AD25" i="48"/>
  <c r="AD26" i="48"/>
  <c r="AD9" i="48"/>
  <c r="C24" i="48"/>
  <c r="D24" i="48"/>
  <c r="E24" i="48"/>
  <c r="F24" i="48"/>
  <c r="G24" i="48"/>
  <c r="G25" i="48" s="1"/>
  <c r="H24" i="48"/>
  <c r="H25" i="48" s="1"/>
  <c r="I24" i="48"/>
  <c r="I25" i="48" s="1"/>
  <c r="J24" i="48"/>
  <c r="J25" i="48" s="1"/>
  <c r="K24" i="48"/>
  <c r="L24" i="48"/>
  <c r="M24" i="48"/>
  <c r="N24" i="48"/>
  <c r="O24" i="48"/>
  <c r="O25" i="48" s="1"/>
  <c r="P24" i="48"/>
  <c r="P25" i="48" s="1"/>
  <c r="Q24" i="48"/>
  <c r="Q25" i="48" s="1"/>
  <c r="R24" i="48"/>
  <c r="R25" i="48" s="1"/>
  <c r="S24" i="48"/>
  <c r="T24" i="48"/>
  <c r="U24" i="48"/>
  <c r="V24" i="48"/>
  <c r="W24" i="48"/>
  <c r="W25" i="48" s="1"/>
  <c r="X24" i="48"/>
  <c r="X25" i="48" s="1"/>
  <c r="Y24" i="48"/>
  <c r="Y25" i="48" s="1"/>
  <c r="Z24" i="48"/>
  <c r="Z25" i="48" s="1"/>
  <c r="AA24" i="48"/>
  <c r="AB24" i="48"/>
  <c r="AC24" i="48"/>
  <c r="C25" i="48"/>
  <c r="D25" i="48"/>
  <c r="E25" i="48"/>
  <c r="F25" i="48"/>
  <c r="K25" i="48"/>
  <c r="L25" i="48"/>
  <c r="M25" i="48"/>
  <c r="N25" i="48"/>
  <c r="S25" i="48"/>
  <c r="T25" i="48"/>
  <c r="U25" i="48"/>
  <c r="V25" i="48"/>
  <c r="AA25" i="48"/>
  <c r="AB25" i="48"/>
  <c r="AC25" i="48"/>
  <c r="B25" i="48"/>
  <c r="B24" i="48"/>
  <c r="AD55" i="17"/>
  <c r="AD56" i="17"/>
  <c r="AD57" i="17"/>
  <c r="AD58" i="17"/>
  <c r="AD59" i="17"/>
  <c r="AD60" i="17"/>
  <c r="AD61" i="17"/>
  <c r="AD62" i="17"/>
  <c r="AD63" i="17"/>
  <c r="AD64" i="17"/>
  <c r="AD65" i="17"/>
  <c r="AD66" i="17"/>
  <c r="AD67" i="17"/>
  <c r="AD68" i="17"/>
  <c r="AD69" i="17"/>
  <c r="AD70" i="17"/>
  <c r="AD71" i="17"/>
  <c r="AD72" i="17"/>
  <c r="AD73" i="17"/>
  <c r="AD54" i="17"/>
  <c r="D54" i="17"/>
  <c r="E54" i="17"/>
  <c r="F54" i="17"/>
  <c r="G54" i="17"/>
  <c r="H54" i="17"/>
  <c r="I54" i="17"/>
  <c r="J54" i="17"/>
  <c r="K54" i="17"/>
  <c r="L54" i="17"/>
  <c r="M54" i="17"/>
  <c r="N54" i="17"/>
  <c r="O54" i="17"/>
  <c r="P54" i="17"/>
  <c r="Q54" i="17"/>
  <c r="R54" i="17"/>
  <c r="S54" i="17"/>
  <c r="T54" i="17"/>
  <c r="U54" i="17"/>
  <c r="V54" i="17"/>
  <c r="W54" i="17"/>
  <c r="X54" i="17"/>
  <c r="Y54" i="17"/>
  <c r="Z54" i="17"/>
  <c r="AA54" i="17"/>
  <c r="AB54" i="17"/>
  <c r="AC54" i="17"/>
  <c r="D55" i="17"/>
  <c r="E55" i="17"/>
  <c r="F55" i="17"/>
  <c r="G55" i="17"/>
  <c r="H55" i="17"/>
  <c r="I55" i="17"/>
  <c r="J55" i="17"/>
  <c r="K55" i="17"/>
  <c r="L55" i="17"/>
  <c r="M55" i="17"/>
  <c r="N55" i="17"/>
  <c r="O55" i="17"/>
  <c r="P55" i="17"/>
  <c r="Q55" i="17"/>
  <c r="R55" i="17"/>
  <c r="S55" i="17"/>
  <c r="T55" i="17"/>
  <c r="U55" i="17"/>
  <c r="V55" i="17"/>
  <c r="W55" i="17"/>
  <c r="X55" i="17"/>
  <c r="Y55" i="17"/>
  <c r="Z55" i="17"/>
  <c r="AA55" i="17"/>
  <c r="AB55" i="17"/>
  <c r="AC55" i="17"/>
  <c r="D56" i="17"/>
  <c r="E56" i="17"/>
  <c r="F56" i="17"/>
  <c r="G56" i="17"/>
  <c r="H56" i="17"/>
  <c r="I56" i="17"/>
  <c r="J56" i="17"/>
  <c r="K56" i="17"/>
  <c r="L56" i="17"/>
  <c r="M56" i="17"/>
  <c r="N56" i="17"/>
  <c r="O56" i="17"/>
  <c r="P56" i="17"/>
  <c r="Q56" i="17"/>
  <c r="R56" i="17"/>
  <c r="S56" i="17"/>
  <c r="T56" i="17"/>
  <c r="U56" i="17"/>
  <c r="V56" i="17"/>
  <c r="W56" i="17"/>
  <c r="X56" i="17"/>
  <c r="Y56" i="17"/>
  <c r="Z56" i="17"/>
  <c r="AA56" i="17"/>
  <c r="AB56" i="17"/>
  <c r="AC56" i="17"/>
  <c r="D57" i="17"/>
  <c r="E57" i="17"/>
  <c r="F57" i="17"/>
  <c r="G57" i="17"/>
  <c r="H57" i="17"/>
  <c r="I57" i="17"/>
  <c r="J57" i="17"/>
  <c r="K57" i="17"/>
  <c r="L57" i="17"/>
  <c r="M57" i="17"/>
  <c r="N57" i="17"/>
  <c r="O57" i="17"/>
  <c r="P57" i="17"/>
  <c r="Q57" i="17"/>
  <c r="R57" i="17"/>
  <c r="S57" i="17"/>
  <c r="T57" i="17"/>
  <c r="U57" i="17"/>
  <c r="V57" i="17"/>
  <c r="W57" i="17"/>
  <c r="X57" i="17"/>
  <c r="Y57" i="17"/>
  <c r="Z57" i="17"/>
  <c r="AA57" i="17"/>
  <c r="AB57" i="17"/>
  <c r="AC57" i="17"/>
  <c r="D58" i="17"/>
  <c r="E58" i="17"/>
  <c r="F58" i="17"/>
  <c r="G58" i="17"/>
  <c r="H58" i="17"/>
  <c r="I58" i="17"/>
  <c r="J58" i="17"/>
  <c r="K58" i="17"/>
  <c r="L58" i="17"/>
  <c r="M58" i="17"/>
  <c r="N58" i="17"/>
  <c r="O58" i="17"/>
  <c r="P58" i="17"/>
  <c r="Q58" i="17"/>
  <c r="R58" i="17"/>
  <c r="S58" i="17"/>
  <c r="T58" i="17"/>
  <c r="U58" i="17"/>
  <c r="V58" i="17"/>
  <c r="W58" i="17"/>
  <c r="X58" i="17"/>
  <c r="Y58" i="17"/>
  <c r="Z58" i="17"/>
  <c r="AA58" i="17"/>
  <c r="AB58" i="17"/>
  <c r="AC58" i="17"/>
  <c r="D59" i="17"/>
  <c r="E59" i="17"/>
  <c r="F59" i="17"/>
  <c r="G59" i="17"/>
  <c r="H59" i="17"/>
  <c r="I59" i="17"/>
  <c r="J59" i="17"/>
  <c r="K59" i="17"/>
  <c r="L59" i="17"/>
  <c r="M59" i="17"/>
  <c r="N59" i="17"/>
  <c r="O59" i="17"/>
  <c r="P59" i="17"/>
  <c r="Q59" i="17"/>
  <c r="R59" i="17"/>
  <c r="S59" i="17"/>
  <c r="T59" i="17"/>
  <c r="U59" i="17"/>
  <c r="V59" i="17"/>
  <c r="W59" i="17"/>
  <c r="X59" i="17"/>
  <c r="Y59" i="17"/>
  <c r="Z59" i="17"/>
  <c r="AA59" i="17"/>
  <c r="AB59" i="17"/>
  <c r="AC59" i="17"/>
  <c r="D60" i="17"/>
  <c r="E60" i="17"/>
  <c r="F60" i="17"/>
  <c r="G60" i="17"/>
  <c r="H60" i="17"/>
  <c r="I60" i="17"/>
  <c r="J60" i="17"/>
  <c r="K60" i="17"/>
  <c r="L60" i="17"/>
  <c r="M60" i="17"/>
  <c r="N60" i="17"/>
  <c r="O60" i="17"/>
  <c r="P60" i="17"/>
  <c r="Q60" i="17"/>
  <c r="R60" i="17"/>
  <c r="S60" i="17"/>
  <c r="T60" i="17"/>
  <c r="U60" i="17"/>
  <c r="V60" i="17"/>
  <c r="W60" i="17"/>
  <c r="X60" i="17"/>
  <c r="Y60" i="17"/>
  <c r="Z60" i="17"/>
  <c r="AA60" i="17"/>
  <c r="AB60" i="17"/>
  <c r="AC60" i="17"/>
  <c r="D61" i="17"/>
  <c r="E61" i="17"/>
  <c r="F61" i="17"/>
  <c r="G61" i="17"/>
  <c r="H61" i="17"/>
  <c r="I61" i="17"/>
  <c r="J61" i="17"/>
  <c r="K61" i="17"/>
  <c r="L61" i="17"/>
  <c r="M61" i="17"/>
  <c r="N61" i="17"/>
  <c r="O61" i="17"/>
  <c r="P61" i="17"/>
  <c r="Q61" i="17"/>
  <c r="R61" i="17"/>
  <c r="S61" i="17"/>
  <c r="T61" i="17"/>
  <c r="U61" i="17"/>
  <c r="V61" i="17"/>
  <c r="W61" i="17"/>
  <c r="X61" i="17"/>
  <c r="Y61" i="17"/>
  <c r="Z61" i="17"/>
  <c r="AA61" i="17"/>
  <c r="AB61" i="17"/>
  <c r="AC61" i="17"/>
  <c r="D62" i="17"/>
  <c r="E62" i="17"/>
  <c r="F62" i="17"/>
  <c r="G62" i="17"/>
  <c r="H62" i="17"/>
  <c r="I62" i="17"/>
  <c r="J62" i="17"/>
  <c r="K62" i="17"/>
  <c r="L62" i="17"/>
  <c r="M62" i="17"/>
  <c r="N62" i="17"/>
  <c r="O62" i="17"/>
  <c r="P62" i="17"/>
  <c r="Q62" i="17"/>
  <c r="R62" i="17"/>
  <c r="S62" i="17"/>
  <c r="T62" i="17"/>
  <c r="U62" i="17"/>
  <c r="V62" i="17"/>
  <c r="W62" i="17"/>
  <c r="X62" i="17"/>
  <c r="Y62" i="17"/>
  <c r="Z62" i="17"/>
  <c r="AA62" i="17"/>
  <c r="AB62" i="17"/>
  <c r="AC62" i="17"/>
  <c r="D63" i="17"/>
  <c r="E63" i="17"/>
  <c r="F63" i="17"/>
  <c r="G63" i="17"/>
  <c r="H63" i="17"/>
  <c r="I63" i="17"/>
  <c r="J63" i="17"/>
  <c r="K63" i="17"/>
  <c r="L63" i="17"/>
  <c r="M63" i="17"/>
  <c r="N63" i="17"/>
  <c r="O63" i="17"/>
  <c r="P63" i="17"/>
  <c r="Q63" i="17"/>
  <c r="R63" i="17"/>
  <c r="S63" i="17"/>
  <c r="T63" i="17"/>
  <c r="U63" i="17"/>
  <c r="V63" i="17"/>
  <c r="W63" i="17"/>
  <c r="X63" i="17"/>
  <c r="Y63" i="17"/>
  <c r="Z63" i="17"/>
  <c r="AA63" i="17"/>
  <c r="AB63" i="17"/>
  <c r="AC63" i="17"/>
  <c r="D64" i="17"/>
  <c r="E64" i="17"/>
  <c r="F64" i="17"/>
  <c r="G64" i="17"/>
  <c r="H64" i="17"/>
  <c r="I64" i="17"/>
  <c r="J64" i="17"/>
  <c r="K64" i="17"/>
  <c r="L64" i="17"/>
  <c r="M64" i="17"/>
  <c r="N64" i="17"/>
  <c r="O64" i="17"/>
  <c r="P64" i="17"/>
  <c r="Q64" i="17"/>
  <c r="R64" i="17"/>
  <c r="S64" i="17"/>
  <c r="T64" i="17"/>
  <c r="U64" i="17"/>
  <c r="V64" i="17"/>
  <c r="W64" i="17"/>
  <c r="X64" i="17"/>
  <c r="Y64" i="17"/>
  <c r="Z64" i="17"/>
  <c r="AA64" i="17"/>
  <c r="AB64" i="17"/>
  <c r="AC64" i="17"/>
  <c r="D65" i="17"/>
  <c r="E65" i="17"/>
  <c r="F65" i="17"/>
  <c r="G65" i="17"/>
  <c r="H65" i="17"/>
  <c r="I65" i="17"/>
  <c r="J65" i="17"/>
  <c r="K65" i="17"/>
  <c r="L65" i="17"/>
  <c r="M65" i="17"/>
  <c r="N65" i="17"/>
  <c r="O65" i="17"/>
  <c r="P65" i="17"/>
  <c r="Q65" i="17"/>
  <c r="R65" i="17"/>
  <c r="S65" i="17"/>
  <c r="T65" i="17"/>
  <c r="U65" i="17"/>
  <c r="V65" i="17"/>
  <c r="W65" i="17"/>
  <c r="X65" i="17"/>
  <c r="Y65" i="17"/>
  <c r="Z65" i="17"/>
  <c r="AA65" i="17"/>
  <c r="AB65" i="17"/>
  <c r="AC65" i="17"/>
  <c r="D66" i="17"/>
  <c r="E66" i="17"/>
  <c r="F66" i="17"/>
  <c r="G66" i="17"/>
  <c r="H66" i="17"/>
  <c r="I66" i="17"/>
  <c r="J66" i="17"/>
  <c r="K66" i="17"/>
  <c r="L66" i="17"/>
  <c r="M66" i="17"/>
  <c r="N66" i="17"/>
  <c r="O66" i="17"/>
  <c r="P66" i="17"/>
  <c r="Q66" i="17"/>
  <c r="R66" i="17"/>
  <c r="S66" i="17"/>
  <c r="T66" i="17"/>
  <c r="U66" i="17"/>
  <c r="V66" i="17"/>
  <c r="W66" i="17"/>
  <c r="X66" i="17"/>
  <c r="Y66" i="17"/>
  <c r="Z66" i="17"/>
  <c r="AA66" i="17"/>
  <c r="AB66" i="17"/>
  <c r="AC66" i="17"/>
  <c r="D67" i="17"/>
  <c r="E67" i="17"/>
  <c r="F67" i="17"/>
  <c r="G67" i="17"/>
  <c r="H67" i="17"/>
  <c r="I67" i="17"/>
  <c r="J67" i="17"/>
  <c r="K67" i="17"/>
  <c r="L67" i="17"/>
  <c r="M67" i="17"/>
  <c r="N67" i="17"/>
  <c r="O67" i="17"/>
  <c r="P67" i="17"/>
  <c r="Q67" i="17"/>
  <c r="R67" i="17"/>
  <c r="S67" i="17"/>
  <c r="T67" i="17"/>
  <c r="U67" i="17"/>
  <c r="V67" i="17"/>
  <c r="W67" i="17"/>
  <c r="X67" i="17"/>
  <c r="Y67" i="17"/>
  <c r="Z67" i="17"/>
  <c r="AA67" i="17"/>
  <c r="AB67" i="17"/>
  <c r="AC67" i="17"/>
  <c r="D68" i="17"/>
  <c r="E68" i="17"/>
  <c r="F68" i="17"/>
  <c r="G68" i="17"/>
  <c r="H68" i="17"/>
  <c r="I68" i="17"/>
  <c r="J68" i="17"/>
  <c r="K68" i="17"/>
  <c r="L68" i="17"/>
  <c r="M68" i="17"/>
  <c r="N68" i="17"/>
  <c r="O68" i="17"/>
  <c r="P68" i="17"/>
  <c r="Q68" i="17"/>
  <c r="R68" i="17"/>
  <c r="S68" i="17"/>
  <c r="T68" i="17"/>
  <c r="U68" i="17"/>
  <c r="V68" i="17"/>
  <c r="W68" i="17"/>
  <c r="X68" i="17"/>
  <c r="Y68" i="17"/>
  <c r="Z68" i="17"/>
  <c r="AA68" i="17"/>
  <c r="AB68" i="17"/>
  <c r="AC68" i="17"/>
  <c r="D69" i="17"/>
  <c r="E69" i="17"/>
  <c r="F69" i="17"/>
  <c r="G69" i="17"/>
  <c r="H69" i="17"/>
  <c r="I69" i="17"/>
  <c r="J69" i="17"/>
  <c r="K69" i="17"/>
  <c r="L69" i="17"/>
  <c r="M69" i="17"/>
  <c r="N69" i="17"/>
  <c r="O69" i="17"/>
  <c r="P69" i="17"/>
  <c r="Q69" i="17"/>
  <c r="R69" i="17"/>
  <c r="S69" i="17"/>
  <c r="T69" i="17"/>
  <c r="U69" i="17"/>
  <c r="V69" i="17"/>
  <c r="W69" i="17"/>
  <c r="X69" i="17"/>
  <c r="Y69" i="17"/>
  <c r="Z69" i="17"/>
  <c r="AA69" i="17"/>
  <c r="AB69" i="17"/>
  <c r="AC69" i="17"/>
  <c r="D70" i="17"/>
  <c r="E70" i="17"/>
  <c r="F70" i="17"/>
  <c r="G70" i="17"/>
  <c r="H70" i="17"/>
  <c r="I70" i="17"/>
  <c r="J70" i="17"/>
  <c r="K70" i="17"/>
  <c r="L70" i="17"/>
  <c r="M70" i="17"/>
  <c r="N70" i="17"/>
  <c r="O70" i="17"/>
  <c r="P70" i="17"/>
  <c r="Q70" i="17"/>
  <c r="R70" i="17"/>
  <c r="S70" i="17"/>
  <c r="T70" i="17"/>
  <c r="U70" i="17"/>
  <c r="V70" i="17"/>
  <c r="W70" i="17"/>
  <c r="X70" i="17"/>
  <c r="Y70" i="17"/>
  <c r="Z70" i="17"/>
  <c r="AA70" i="17"/>
  <c r="AB70" i="17"/>
  <c r="AC70" i="17"/>
  <c r="D71" i="17"/>
  <c r="E71" i="17"/>
  <c r="F71" i="17"/>
  <c r="G71" i="17"/>
  <c r="H71" i="17"/>
  <c r="I71" i="17"/>
  <c r="J71" i="17"/>
  <c r="K71" i="17"/>
  <c r="L71" i="17"/>
  <c r="M71" i="17"/>
  <c r="N71" i="17"/>
  <c r="O71" i="17"/>
  <c r="P71" i="17"/>
  <c r="Q71" i="17"/>
  <c r="R71" i="17"/>
  <c r="S71" i="17"/>
  <c r="T71" i="17"/>
  <c r="U71" i="17"/>
  <c r="V71" i="17"/>
  <c r="W71" i="17"/>
  <c r="X71" i="17"/>
  <c r="Y71" i="17"/>
  <c r="Z71" i="17"/>
  <c r="AA71" i="17"/>
  <c r="AB71" i="17"/>
  <c r="AC71" i="17"/>
  <c r="D72" i="17"/>
  <c r="E72" i="17"/>
  <c r="F72" i="17"/>
  <c r="G72" i="17"/>
  <c r="H72" i="17"/>
  <c r="I72" i="17"/>
  <c r="J72" i="17"/>
  <c r="K72" i="17"/>
  <c r="L72" i="17"/>
  <c r="M72" i="17"/>
  <c r="N72" i="17"/>
  <c r="O72" i="17"/>
  <c r="P72" i="17"/>
  <c r="Q72" i="17"/>
  <c r="R72" i="17"/>
  <c r="S72" i="17"/>
  <c r="T72" i="17"/>
  <c r="U72" i="17"/>
  <c r="V72" i="17"/>
  <c r="W72" i="17"/>
  <c r="X72" i="17"/>
  <c r="Y72" i="17"/>
  <c r="Z72" i="17"/>
  <c r="AA72" i="17"/>
  <c r="AB72" i="17"/>
  <c r="AC72" i="17"/>
  <c r="D73" i="17"/>
  <c r="E73" i="17"/>
  <c r="F73" i="17"/>
  <c r="G73" i="17"/>
  <c r="H73" i="17"/>
  <c r="I73" i="17"/>
  <c r="J73" i="17"/>
  <c r="K73" i="17"/>
  <c r="L73" i="17"/>
  <c r="M73" i="17"/>
  <c r="N73" i="17"/>
  <c r="O73" i="17"/>
  <c r="P73" i="17"/>
  <c r="Q73" i="17"/>
  <c r="R73" i="17"/>
  <c r="S73" i="17"/>
  <c r="T73" i="17"/>
  <c r="U73" i="17"/>
  <c r="V73" i="17"/>
  <c r="W73" i="17"/>
  <c r="X73" i="17"/>
  <c r="Y73" i="17"/>
  <c r="Z73" i="17"/>
  <c r="AA73" i="17"/>
  <c r="AB73" i="17"/>
  <c r="AC73" i="17"/>
  <c r="C55" i="17"/>
  <c r="C56" i="17"/>
  <c r="C57" i="17"/>
  <c r="C58" i="17"/>
  <c r="C59" i="17"/>
  <c r="C60" i="17"/>
  <c r="C61" i="17"/>
  <c r="C62" i="17"/>
  <c r="C63" i="17"/>
  <c r="C64" i="17"/>
  <c r="C65" i="17"/>
  <c r="C66" i="17"/>
  <c r="C67" i="17"/>
  <c r="C68" i="17"/>
  <c r="C69" i="17"/>
  <c r="C70" i="17"/>
  <c r="C71" i="17"/>
  <c r="C72" i="17"/>
  <c r="C73" i="17"/>
  <c r="C54" i="17"/>
  <c r="C32" i="17"/>
  <c r="D32" i="17"/>
  <c r="E32" i="17"/>
  <c r="F32" i="17"/>
  <c r="G32" i="17"/>
  <c r="H32" i="17"/>
  <c r="I32" i="17"/>
  <c r="J32" i="17"/>
  <c r="K32" i="17"/>
  <c r="L32" i="17"/>
  <c r="M32" i="17"/>
  <c r="N32" i="17"/>
  <c r="O32" i="17"/>
  <c r="P32" i="17"/>
  <c r="Q32" i="17"/>
  <c r="R32" i="17"/>
  <c r="S32" i="17"/>
  <c r="T32" i="17"/>
  <c r="U32" i="17"/>
  <c r="V32" i="17"/>
  <c r="W32" i="17"/>
  <c r="X32" i="17"/>
  <c r="Y32" i="17"/>
  <c r="Z32" i="17"/>
  <c r="AA32" i="17"/>
  <c r="AB32" i="17"/>
  <c r="AC32" i="17"/>
  <c r="AD32" i="17"/>
  <c r="C33" i="17"/>
  <c r="D33" i="17"/>
  <c r="E33" i="17"/>
  <c r="F33" i="17"/>
  <c r="G33" i="17"/>
  <c r="H33" i="17"/>
  <c r="I33" i="17"/>
  <c r="J33" i="17"/>
  <c r="K33" i="17"/>
  <c r="L33" i="17"/>
  <c r="M33" i="17"/>
  <c r="N33" i="17"/>
  <c r="O33" i="17"/>
  <c r="P33" i="17"/>
  <c r="Q33" i="17"/>
  <c r="R33" i="17"/>
  <c r="S33" i="17"/>
  <c r="T33" i="17"/>
  <c r="U33" i="17"/>
  <c r="V33" i="17"/>
  <c r="W33" i="17"/>
  <c r="X33" i="17"/>
  <c r="Y33" i="17"/>
  <c r="Z33" i="17"/>
  <c r="AA33" i="17"/>
  <c r="AB33" i="17"/>
  <c r="AC33" i="17"/>
  <c r="AD33" i="17"/>
  <c r="C34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U34" i="17"/>
  <c r="V34" i="17"/>
  <c r="W34" i="17"/>
  <c r="X34" i="17"/>
  <c r="Y34" i="17"/>
  <c r="Z34" i="17"/>
  <c r="AA34" i="17"/>
  <c r="AB34" i="17"/>
  <c r="AC34" i="17"/>
  <c r="AD34" i="17"/>
  <c r="C35" i="17"/>
  <c r="D35" i="17"/>
  <c r="E35" i="17"/>
  <c r="F35" i="17"/>
  <c r="G35" i="17"/>
  <c r="H35" i="17"/>
  <c r="I35" i="17"/>
  <c r="J35" i="17"/>
  <c r="K35" i="17"/>
  <c r="L35" i="17"/>
  <c r="M35" i="17"/>
  <c r="N35" i="17"/>
  <c r="O35" i="17"/>
  <c r="P35" i="17"/>
  <c r="Q35" i="17"/>
  <c r="R35" i="17"/>
  <c r="S35" i="17"/>
  <c r="T35" i="17"/>
  <c r="U35" i="17"/>
  <c r="V35" i="17"/>
  <c r="W35" i="17"/>
  <c r="X35" i="17"/>
  <c r="Y35" i="17"/>
  <c r="Z35" i="17"/>
  <c r="AA35" i="17"/>
  <c r="AB35" i="17"/>
  <c r="AC35" i="17"/>
  <c r="AD35" i="17"/>
  <c r="C36" i="17"/>
  <c r="D36" i="17"/>
  <c r="E36" i="17"/>
  <c r="F36" i="17"/>
  <c r="G36" i="17"/>
  <c r="H36" i="17"/>
  <c r="I36" i="17"/>
  <c r="J36" i="17"/>
  <c r="K36" i="17"/>
  <c r="L36" i="17"/>
  <c r="M36" i="17"/>
  <c r="N36" i="17"/>
  <c r="O36" i="17"/>
  <c r="P36" i="17"/>
  <c r="Q36" i="17"/>
  <c r="R36" i="17"/>
  <c r="S36" i="17"/>
  <c r="T36" i="17"/>
  <c r="U36" i="17"/>
  <c r="V36" i="17"/>
  <c r="W36" i="17"/>
  <c r="X36" i="17"/>
  <c r="Y36" i="17"/>
  <c r="Z36" i="17"/>
  <c r="AA36" i="17"/>
  <c r="AB36" i="17"/>
  <c r="AC36" i="17"/>
  <c r="AD36" i="17"/>
  <c r="C37" i="17"/>
  <c r="D37" i="17"/>
  <c r="E37" i="17"/>
  <c r="F37" i="17"/>
  <c r="G37" i="17"/>
  <c r="H37" i="17"/>
  <c r="I37" i="17"/>
  <c r="J37" i="17"/>
  <c r="K37" i="17"/>
  <c r="L37" i="17"/>
  <c r="M37" i="17"/>
  <c r="N37" i="17"/>
  <c r="O37" i="17"/>
  <c r="P37" i="17"/>
  <c r="Q37" i="17"/>
  <c r="R37" i="17"/>
  <c r="S37" i="17"/>
  <c r="T37" i="17"/>
  <c r="U37" i="17"/>
  <c r="V37" i="17"/>
  <c r="W37" i="17"/>
  <c r="X37" i="17"/>
  <c r="Y37" i="17"/>
  <c r="Z37" i="17"/>
  <c r="AA37" i="17"/>
  <c r="AB37" i="17"/>
  <c r="AC37" i="17"/>
  <c r="AD37" i="17"/>
  <c r="C38" i="17"/>
  <c r="D38" i="17"/>
  <c r="E38" i="17"/>
  <c r="F38" i="17"/>
  <c r="G38" i="17"/>
  <c r="H38" i="17"/>
  <c r="I38" i="17"/>
  <c r="J38" i="17"/>
  <c r="K38" i="17"/>
  <c r="L38" i="17"/>
  <c r="M38" i="17"/>
  <c r="N38" i="17"/>
  <c r="O38" i="17"/>
  <c r="P38" i="17"/>
  <c r="Q38" i="17"/>
  <c r="R38" i="17"/>
  <c r="S38" i="17"/>
  <c r="T38" i="17"/>
  <c r="U38" i="17"/>
  <c r="V38" i="17"/>
  <c r="W38" i="17"/>
  <c r="X38" i="17"/>
  <c r="Y38" i="17"/>
  <c r="Z38" i="17"/>
  <c r="AA38" i="17"/>
  <c r="AB38" i="17"/>
  <c r="AC38" i="17"/>
  <c r="AD38" i="17"/>
  <c r="C39" i="17"/>
  <c r="D39" i="17"/>
  <c r="E39" i="17"/>
  <c r="F39" i="17"/>
  <c r="G39" i="17"/>
  <c r="H39" i="17"/>
  <c r="I39" i="17"/>
  <c r="J39" i="17"/>
  <c r="K39" i="17"/>
  <c r="L39" i="17"/>
  <c r="M39" i="17"/>
  <c r="N39" i="17"/>
  <c r="O39" i="17"/>
  <c r="P39" i="17"/>
  <c r="Q39" i="17"/>
  <c r="R39" i="17"/>
  <c r="S39" i="17"/>
  <c r="T39" i="17"/>
  <c r="U39" i="17"/>
  <c r="V39" i="17"/>
  <c r="W39" i="17"/>
  <c r="X39" i="17"/>
  <c r="Y39" i="17"/>
  <c r="Z39" i="17"/>
  <c r="AA39" i="17"/>
  <c r="AB39" i="17"/>
  <c r="AC39" i="17"/>
  <c r="AD39" i="17"/>
  <c r="C40" i="17"/>
  <c r="D40" i="17"/>
  <c r="E40" i="17"/>
  <c r="F40" i="17"/>
  <c r="G40" i="17"/>
  <c r="H40" i="17"/>
  <c r="I40" i="17"/>
  <c r="J40" i="17"/>
  <c r="K40" i="17"/>
  <c r="L40" i="17"/>
  <c r="M40" i="17"/>
  <c r="N40" i="17"/>
  <c r="O40" i="17"/>
  <c r="P40" i="17"/>
  <c r="Q40" i="17"/>
  <c r="R40" i="17"/>
  <c r="S40" i="17"/>
  <c r="T40" i="17"/>
  <c r="U40" i="17"/>
  <c r="V40" i="17"/>
  <c r="W40" i="17"/>
  <c r="X40" i="17"/>
  <c r="Y40" i="17"/>
  <c r="Z40" i="17"/>
  <c r="AA40" i="17"/>
  <c r="AB40" i="17"/>
  <c r="AC40" i="17"/>
  <c r="AD40" i="17"/>
  <c r="C41" i="17"/>
  <c r="D41" i="17"/>
  <c r="E41" i="17"/>
  <c r="F41" i="17"/>
  <c r="G41" i="17"/>
  <c r="H41" i="17"/>
  <c r="I41" i="17"/>
  <c r="J41" i="17"/>
  <c r="K41" i="17"/>
  <c r="L41" i="17"/>
  <c r="M41" i="17"/>
  <c r="N41" i="17"/>
  <c r="O41" i="17"/>
  <c r="P41" i="17"/>
  <c r="Q41" i="17"/>
  <c r="R41" i="17"/>
  <c r="S41" i="17"/>
  <c r="T41" i="17"/>
  <c r="U41" i="17"/>
  <c r="V41" i="17"/>
  <c r="W41" i="17"/>
  <c r="X41" i="17"/>
  <c r="Y41" i="17"/>
  <c r="Z41" i="17"/>
  <c r="AA41" i="17"/>
  <c r="AB41" i="17"/>
  <c r="AC41" i="17"/>
  <c r="AD41" i="17"/>
  <c r="C42" i="17"/>
  <c r="D42" i="17"/>
  <c r="E42" i="17"/>
  <c r="F42" i="17"/>
  <c r="G42" i="17"/>
  <c r="H42" i="17"/>
  <c r="I42" i="17"/>
  <c r="J42" i="17"/>
  <c r="K42" i="17"/>
  <c r="L42" i="17"/>
  <c r="M42" i="17"/>
  <c r="N42" i="17"/>
  <c r="O42" i="17"/>
  <c r="P42" i="17"/>
  <c r="Q42" i="17"/>
  <c r="R42" i="17"/>
  <c r="S42" i="17"/>
  <c r="T42" i="17"/>
  <c r="U42" i="17"/>
  <c r="V42" i="17"/>
  <c r="W42" i="17"/>
  <c r="X42" i="17"/>
  <c r="Y42" i="17"/>
  <c r="Z42" i="17"/>
  <c r="AA42" i="17"/>
  <c r="AB42" i="17"/>
  <c r="AC42" i="17"/>
  <c r="AD42" i="17"/>
  <c r="C43" i="17"/>
  <c r="D43" i="17"/>
  <c r="E43" i="17"/>
  <c r="F43" i="17"/>
  <c r="G43" i="17"/>
  <c r="H43" i="17"/>
  <c r="I43" i="17"/>
  <c r="J43" i="17"/>
  <c r="K43" i="17"/>
  <c r="L43" i="17"/>
  <c r="M43" i="17"/>
  <c r="N43" i="17"/>
  <c r="O43" i="17"/>
  <c r="P43" i="17"/>
  <c r="Q43" i="17"/>
  <c r="R43" i="17"/>
  <c r="S43" i="17"/>
  <c r="T43" i="17"/>
  <c r="U43" i="17"/>
  <c r="V43" i="17"/>
  <c r="W43" i="17"/>
  <c r="X43" i="17"/>
  <c r="Y43" i="17"/>
  <c r="Z43" i="17"/>
  <c r="AA43" i="17"/>
  <c r="AB43" i="17"/>
  <c r="AC43" i="17"/>
  <c r="AD43" i="17"/>
  <c r="C44" i="17"/>
  <c r="D44" i="17"/>
  <c r="E44" i="17"/>
  <c r="F44" i="17"/>
  <c r="G44" i="17"/>
  <c r="H44" i="17"/>
  <c r="I44" i="17"/>
  <c r="J44" i="17"/>
  <c r="K44" i="17"/>
  <c r="L44" i="17"/>
  <c r="M44" i="17"/>
  <c r="N44" i="17"/>
  <c r="O44" i="17"/>
  <c r="P44" i="17"/>
  <c r="Q44" i="17"/>
  <c r="R44" i="17"/>
  <c r="S44" i="17"/>
  <c r="T44" i="17"/>
  <c r="U44" i="17"/>
  <c r="V44" i="17"/>
  <c r="W44" i="17"/>
  <c r="X44" i="17"/>
  <c r="Y44" i="17"/>
  <c r="Z44" i="17"/>
  <c r="AA44" i="17"/>
  <c r="AB44" i="17"/>
  <c r="AC44" i="17"/>
  <c r="AD44" i="17"/>
  <c r="C45" i="17"/>
  <c r="D45" i="17"/>
  <c r="E45" i="17"/>
  <c r="F45" i="17"/>
  <c r="G45" i="17"/>
  <c r="H45" i="17"/>
  <c r="I45" i="17"/>
  <c r="J45" i="17"/>
  <c r="K45" i="17"/>
  <c r="L45" i="17"/>
  <c r="M45" i="17"/>
  <c r="N45" i="17"/>
  <c r="O45" i="17"/>
  <c r="P45" i="17"/>
  <c r="Q45" i="17"/>
  <c r="R45" i="17"/>
  <c r="S45" i="17"/>
  <c r="T45" i="17"/>
  <c r="U45" i="17"/>
  <c r="V45" i="17"/>
  <c r="W45" i="17"/>
  <c r="X45" i="17"/>
  <c r="Y45" i="17"/>
  <c r="Z45" i="17"/>
  <c r="AA45" i="17"/>
  <c r="AB45" i="17"/>
  <c r="AC45" i="17"/>
  <c r="AD45" i="17"/>
  <c r="C46" i="17"/>
  <c r="D46" i="17"/>
  <c r="E46" i="17"/>
  <c r="F46" i="17"/>
  <c r="G46" i="17"/>
  <c r="H46" i="17"/>
  <c r="I46" i="17"/>
  <c r="J46" i="17"/>
  <c r="K46" i="17"/>
  <c r="L46" i="17"/>
  <c r="M46" i="17"/>
  <c r="N46" i="17"/>
  <c r="O46" i="17"/>
  <c r="P46" i="17"/>
  <c r="Q46" i="17"/>
  <c r="R46" i="17"/>
  <c r="S46" i="17"/>
  <c r="T46" i="17"/>
  <c r="U46" i="17"/>
  <c r="V46" i="17"/>
  <c r="W46" i="17"/>
  <c r="X46" i="17"/>
  <c r="Y46" i="17"/>
  <c r="Z46" i="17"/>
  <c r="AA46" i="17"/>
  <c r="AB46" i="17"/>
  <c r="AC46" i="17"/>
  <c r="AD46" i="17"/>
  <c r="C47" i="17"/>
  <c r="D47" i="17"/>
  <c r="E47" i="17"/>
  <c r="F47" i="17"/>
  <c r="G47" i="17"/>
  <c r="H47" i="17"/>
  <c r="I47" i="17"/>
  <c r="J47" i="17"/>
  <c r="K47" i="17"/>
  <c r="L47" i="17"/>
  <c r="M47" i="17"/>
  <c r="N47" i="17"/>
  <c r="O47" i="17"/>
  <c r="P47" i="17"/>
  <c r="Q47" i="17"/>
  <c r="R47" i="17"/>
  <c r="S47" i="17"/>
  <c r="T47" i="17"/>
  <c r="U47" i="17"/>
  <c r="V47" i="17"/>
  <c r="W47" i="17"/>
  <c r="X47" i="17"/>
  <c r="Y47" i="17"/>
  <c r="Z47" i="17"/>
  <c r="AA47" i="17"/>
  <c r="AB47" i="17"/>
  <c r="AC47" i="17"/>
  <c r="AD47" i="17"/>
  <c r="C48" i="17"/>
  <c r="D48" i="17"/>
  <c r="E48" i="17"/>
  <c r="F48" i="17"/>
  <c r="G48" i="17"/>
  <c r="H48" i="17"/>
  <c r="I48" i="17"/>
  <c r="J48" i="17"/>
  <c r="K48" i="17"/>
  <c r="L48" i="17"/>
  <c r="M48" i="17"/>
  <c r="N48" i="17"/>
  <c r="O48" i="17"/>
  <c r="P48" i="17"/>
  <c r="Q48" i="17"/>
  <c r="R48" i="17"/>
  <c r="S48" i="17"/>
  <c r="T48" i="17"/>
  <c r="U48" i="17"/>
  <c r="V48" i="17"/>
  <c r="W48" i="17"/>
  <c r="X48" i="17"/>
  <c r="Y48" i="17"/>
  <c r="Z48" i="17"/>
  <c r="AA48" i="17"/>
  <c r="AB48" i="17"/>
  <c r="AC48" i="17"/>
  <c r="AD48" i="17"/>
  <c r="C49" i="17"/>
  <c r="D49" i="17"/>
  <c r="E49" i="17"/>
  <c r="F49" i="17"/>
  <c r="G49" i="17"/>
  <c r="H49" i="17"/>
  <c r="I49" i="17"/>
  <c r="J49" i="17"/>
  <c r="K49" i="17"/>
  <c r="L49" i="17"/>
  <c r="M49" i="17"/>
  <c r="N49" i="17"/>
  <c r="O49" i="17"/>
  <c r="P49" i="17"/>
  <c r="Q49" i="17"/>
  <c r="R49" i="17"/>
  <c r="S49" i="17"/>
  <c r="T49" i="17"/>
  <c r="U49" i="17"/>
  <c r="V49" i="17"/>
  <c r="W49" i="17"/>
  <c r="X49" i="17"/>
  <c r="Y49" i="17"/>
  <c r="Z49" i="17"/>
  <c r="AA49" i="17"/>
  <c r="AB49" i="17"/>
  <c r="AC49" i="17"/>
  <c r="AD49" i="17"/>
  <c r="C50" i="17"/>
  <c r="D50" i="17"/>
  <c r="E50" i="17"/>
  <c r="F50" i="17"/>
  <c r="G50" i="17"/>
  <c r="H50" i="17"/>
  <c r="I50" i="17"/>
  <c r="J50" i="17"/>
  <c r="K50" i="17"/>
  <c r="L50" i="17"/>
  <c r="M50" i="17"/>
  <c r="N50" i="17"/>
  <c r="O50" i="17"/>
  <c r="P50" i="17"/>
  <c r="Q50" i="17"/>
  <c r="R50" i="17"/>
  <c r="S50" i="17"/>
  <c r="T50" i="17"/>
  <c r="U50" i="17"/>
  <c r="V50" i="17"/>
  <c r="W50" i="17"/>
  <c r="X50" i="17"/>
  <c r="Y50" i="17"/>
  <c r="Z50" i="17"/>
  <c r="AA50" i="17"/>
  <c r="AB50" i="17"/>
  <c r="AC50" i="17"/>
  <c r="AD50" i="17"/>
  <c r="C51" i="17"/>
  <c r="D51" i="17"/>
  <c r="E51" i="17"/>
  <c r="F51" i="17"/>
  <c r="G51" i="17"/>
  <c r="H51" i="17"/>
  <c r="I51" i="17"/>
  <c r="J51" i="17"/>
  <c r="K51" i="17"/>
  <c r="L51" i="17"/>
  <c r="M51" i="17"/>
  <c r="N51" i="17"/>
  <c r="O51" i="17"/>
  <c r="P51" i="17"/>
  <c r="Q51" i="17"/>
  <c r="R51" i="17"/>
  <c r="S51" i="17"/>
  <c r="T51" i="17"/>
  <c r="U51" i="17"/>
  <c r="V51" i="17"/>
  <c r="W51" i="17"/>
  <c r="X51" i="17"/>
  <c r="Y51" i="17"/>
  <c r="Z51" i="17"/>
  <c r="AA51" i="17"/>
  <c r="AB51" i="17"/>
  <c r="AC51" i="17"/>
  <c r="AD51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49" i="17"/>
  <c r="B50" i="17"/>
  <c r="B51" i="17"/>
  <c r="B32" i="17"/>
  <c r="AD10" i="17"/>
  <c r="AD11" i="17"/>
  <c r="AD12" i="17"/>
  <c r="AD13" i="17"/>
  <c r="AD14" i="17"/>
  <c r="AD15" i="17"/>
  <c r="AD16" i="17"/>
  <c r="AD17" i="17"/>
  <c r="AD18" i="17"/>
  <c r="AD19" i="17"/>
  <c r="AD20" i="17"/>
  <c r="AD21" i="17"/>
  <c r="AD22" i="17"/>
  <c r="AD23" i="17"/>
  <c r="AD24" i="17"/>
  <c r="AD25" i="17"/>
  <c r="AD26" i="17"/>
  <c r="AD27" i="17"/>
  <c r="AD28" i="17"/>
  <c r="AD9" i="17"/>
  <c r="C26" i="17"/>
  <c r="D26" i="17"/>
  <c r="E26" i="17"/>
  <c r="F26" i="17"/>
  <c r="G26" i="17"/>
  <c r="G27" i="17" s="1"/>
  <c r="H26" i="17"/>
  <c r="H27" i="17" s="1"/>
  <c r="I26" i="17"/>
  <c r="I27" i="17" s="1"/>
  <c r="J26" i="17"/>
  <c r="J27" i="17" s="1"/>
  <c r="K26" i="17"/>
  <c r="L26" i="17"/>
  <c r="M26" i="17"/>
  <c r="N26" i="17"/>
  <c r="O26" i="17"/>
  <c r="O27" i="17" s="1"/>
  <c r="P26" i="17"/>
  <c r="P27" i="17" s="1"/>
  <c r="Q26" i="17"/>
  <c r="Q27" i="17" s="1"/>
  <c r="R26" i="17"/>
  <c r="S26" i="17"/>
  <c r="T26" i="17"/>
  <c r="U26" i="17"/>
  <c r="V26" i="17"/>
  <c r="W26" i="17"/>
  <c r="W27" i="17" s="1"/>
  <c r="X26" i="17"/>
  <c r="X27" i="17" s="1"/>
  <c r="Y26" i="17"/>
  <c r="Y27" i="17" s="1"/>
  <c r="Z26" i="17"/>
  <c r="AA26" i="17"/>
  <c r="AB26" i="17"/>
  <c r="AC26" i="17"/>
  <c r="C27" i="17"/>
  <c r="D27" i="17"/>
  <c r="E27" i="17"/>
  <c r="F27" i="17"/>
  <c r="K27" i="17"/>
  <c r="L27" i="17"/>
  <c r="M27" i="17"/>
  <c r="N27" i="17"/>
  <c r="R27" i="17"/>
  <c r="S27" i="17"/>
  <c r="T27" i="17"/>
  <c r="U27" i="17"/>
  <c r="V27" i="17"/>
  <c r="Z27" i="17"/>
  <c r="AA27" i="17"/>
  <c r="AB27" i="17"/>
  <c r="AC27" i="17"/>
  <c r="B27" i="17"/>
  <c r="B26" i="17"/>
  <c r="AD71" i="54"/>
  <c r="AD72" i="54"/>
  <c r="AD73" i="54"/>
  <c r="AD74" i="54"/>
  <c r="AD75" i="54"/>
  <c r="AD76" i="54"/>
  <c r="AD77" i="54"/>
  <c r="AD78" i="54"/>
  <c r="AD79" i="54"/>
  <c r="AD80" i="54"/>
  <c r="AD81" i="54"/>
  <c r="AD82" i="54"/>
  <c r="AD83" i="54"/>
  <c r="AD84" i="54"/>
  <c r="AD85" i="54"/>
  <c r="AD86" i="54"/>
  <c r="AD87" i="54"/>
  <c r="AD88" i="54"/>
  <c r="AD89" i="54"/>
  <c r="AD90" i="54"/>
  <c r="AD91" i="54"/>
  <c r="AD92" i="54"/>
  <c r="AD93" i="54"/>
  <c r="AD94" i="54"/>
  <c r="AD95" i="54"/>
  <c r="AD96" i="54"/>
  <c r="AD97" i="54"/>
  <c r="AD70" i="54"/>
  <c r="D70" i="54"/>
  <c r="E70" i="54"/>
  <c r="F70" i="54"/>
  <c r="G70" i="54"/>
  <c r="H70" i="54"/>
  <c r="I70" i="54"/>
  <c r="J70" i="54"/>
  <c r="K70" i="54"/>
  <c r="L70" i="54"/>
  <c r="M70" i="54"/>
  <c r="N70" i="54"/>
  <c r="O70" i="54"/>
  <c r="P70" i="54"/>
  <c r="Q70" i="54"/>
  <c r="R70" i="54"/>
  <c r="S70" i="54"/>
  <c r="T70" i="54"/>
  <c r="U70" i="54"/>
  <c r="V70" i="54"/>
  <c r="W70" i="54"/>
  <c r="X70" i="54"/>
  <c r="Y70" i="54"/>
  <c r="Z70" i="54"/>
  <c r="AA70" i="54"/>
  <c r="AB70" i="54"/>
  <c r="AC70" i="54"/>
  <c r="D71" i="54"/>
  <c r="E71" i="54"/>
  <c r="F71" i="54"/>
  <c r="G71" i="54"/>
  <c r="H71" i="54"/>
  <c r="I71" i="54"/>
  <c r="J71" i="54"/>
  <c r="K71" i="54"/>
  <c r="L71" i="54"/>
  <c r="M71" i="54"/>
  <c r="N71" i="54"/>
  <c r="O71" i="54"/>
  <c r="P71" i="54"/>
  <c r="Q71" i="54"/>
  <c r="R71" i="54"/>
  <c r="S71" i="54"/>
  <c r="T71" i="54"/>
  <c r="U71" i="54"/>
  <c r="V71" i="54"/>
  <c r="W71" i="54"/>
  <c r="X71" i="54"/>
  <c r="Y71" i="54"/>
  <c r="Z71" i="54"/>
  <c r="AA71" i="54"/>
  <c r="AB71" i="54"/>
  <c r="AC71" i="54"/>
  <c r="D72" i="54"/>
  <c r="E72" i="54"/>
  <c r="F72" i="54"/>
  <c r="G72" i="54"/>
  <c r="H72" i="54"/>
  <c r="I72" i="54"/>
  <c r="J72" i="54"/>
  <c r="K72" i="54"/>
  <c r="L72" i="54"/>
  <c r="M72" i="54"/>
  <c r="N72" i="54"/>
  <c r="O72" i="54"/>
  <c r="P72" i="54"/>
  <c r="Q72" i="54"/>
  <c r="R72" i="54"/>
  <c r="S72" i="54"/>
  <c r="T72" i="54"/>
  <c r="U72" i="54"/>
  <c r="V72" i="54"/>
  <c r="W72" i="54"/>
  <c r="X72" i="54"/>
  <c r="Y72" i="54"/>
  <c r="Z72" i="54"/>
  <c r="AA72" i="54"/>
  <c r="AB72" i="54"/>
  <c r="AC72" i="54"/>
  <c r="D73" i="54"/>
  <c r="E73" i="54"/>
  <c r="F73" i="54"/>
  <c r="G73" i="54"/>
  <c r="H73" i="54"/>
  <c r="I73" i="54"/>
  <c r="J73" i="54"/>
  <c r="K73" i="54"/>
  <c r="L73" i="54"/>
  <c r="M73" i="54"/>
  <c r="N73" i="54"/>
  <c r="O73" i="54"/>
  <c r="P73" i="54"/>
  <c r="Q73" i="54"/>
  <c r="R73" i="54"/>
  <c r="S73" i="54"/>
  <c r="T73" i="54"/>
  <c r="U73" i="54"/>
  <c r="V73" i="54"/>
  <c r="W73" i="54"/>
  <c r="X73" i="54"/>
  <c r="Y73" i="54"/>
  <c r="Z73" i="54"/>
  <c r="AA73" i="54"/>
  <c r="AB73" i="54"/>
  <c r="AC73" i="54"/>
  <c r="D74" i="54"/>
  <c r="E74" i="54"/>
  <c r="F74" i="54"/>
  <c r="G74" i="54"/>
  <c r="H74" i="54"/>
  <c r="I74" i="54"/>
  <c r="J74" i="54"/>
  <c r="K74" i="54"/>
  <c r="L74" i="54"/>
  <c r="M74" i="54"/>
  <c r="N74" i="54"/>
  <c r="O74" i="54"/>
  <c r="P74" i="54"/>
  <c r="Q74" i="54"/>
  <c r="R74" i="54"/>
  <c r="S74" i="54"/>
  <c r="T74" i="54"/>
  <c r="U74" i="54"/>
  <c r="V74" i="54"/>
  <c r="W74" i="54"/>
  <c r="X74" i="54"/>
  <c r="Y74" i="54"/>
  <c r="Z74" i="54"/>
  <c r="AA74" i="54"/>
  <c r="AB74" i="54"/>
  <c r="AC74" i="54"/>
  <c r="D75" i="54"/>
  <c r="E75" i="54"/>
  <c r="F75" i="54"/>
  <c r="G75" i="54"/>
  <c r="H75" i="54"/>
  <c r="I75" i="54"/>
  <c r="J75" i="54"/>
  <c r="K75" i="54"/>
  <c r="L75" i="54"/>
  <c r="M75" i="54"/>
  <c r="N75" i="54"/>
  <c r="O75" i="54"/>
  <c r="P75" i="54"/>
  <c r="Q75" i="54"/>
  <c r="R75" i="54"/>
  <c r="S75" i="54"/>
  <c r="T75" i="54"/>
  <c r="U75" i="54"/>
  <c r="V75" i="54"/>
  <c r="W75" i="54"/>
  <c r="X75" i="54"/>
  <c r="Y75" i="54"/>
  <c r="Z75" i="54"/>
  <c r="AA75" i="54"/>
  <c r="AB75" i="54"/>
  <c r="AC75" i="54"/>
  <c r="D76" i="54"/>
  <c r="E76" i="54"/>
  <c r="F76" i="54"/>
  <c r="G76" i="54"/>
  <c r="H76" i="54"/>
  <c r="I76" i="54"/>
  <c r="J76" i="54"/>
  <c r="K76" i="54"/>
  <c r="L76" i="54"/>
  <c r="M76" i="54"/>
  <c r="N76" i="54"/>
  <c r="O76" i="54"/>
  <c r="P76" i="54"/>
  <c r="Q76" i="54"/>
  <c r="R76" i="54"/>
  <c r="S76" i="54"/>
  <c r="T76" i="54"/>
  <c r="U76" i="54"/>
  <c r="V76" i="54"/>
  <c r="W76" i="54"/>
  <c r="X76" i="54"/>
  <c r="Y76" i="54"/>
  <c r="Z76" i="54"/>
  <c r="AA76" i="54"/>
  <c r="AB76" i="54"/>
  <c r="AC76" i="54"/>
  <c r="D77" i="54"/>
  <c r="E77" i="54"/>
  <c r="F77" i="54"/>
  <c r="G77" i="54"/>
  <c r="H77" i="54"/>
  <c r="I77" i="54"/>
  <c r="J77" i="54"/>
  <c r="K77" i="54"/>
  <c r="L77" i="54"/>
  <c r="M77" i="54"/>
  <c r="N77" i="54"/>
  <c r="O77" i="54"/>
  <c r="P77" i="54"/>
  <c r="Q77" i="54"/>
  <c r="R77" i="54"/>
  <c r="S77" i="54"/>
  <c r="T77" i="54"/>
  <c r="U77" i="54"/>
  <c r="V77" i="54"/>
  <c r="W77" i="54"/>
  <c r="X77" i="54"/>
  <c r="Y77" i="54"/>
  <c r="Z77" i="54"/>
  <c r="AA77" i="54"/>
  <c r="AB77" i="54"/>
  <c r="AC77" i="54"/>
  <c r="D78" i="54"/>
  <c r="E78" i="54"/>
  <c r="F78" i="54"/>
  <c r="G78" i="54"/>
  <c r="H78" i="54"/>
  <c r="I78" i="54"/>
  <c r="J78" i="54"/>
  <c r="K78" i="54"/>
  <c r="L78" i="54"/>
  <c r="M78" i="54"/>
  <c r="N78" i="54"/>
  <c r="O78" i="54"/>
  <c r="P78" i="54"/>
  <c r="Q78" i="54"/>
  <c r="R78" i="54"/>
  <c r="S78" i="54"/>
  <c r="T78" i="54"/>
  <c r="U78" i="54"/>
  <c r="V78" i="54"/>
  <c r="W78" i="54"/>
  <c r="X78" i="54"/>
  <c r="Y78" i="54"/>
  <c r="Z78" i="54"/>
  <c r="AA78" i="54"/>
  <c r="AB78" i="54"/>
  <c r="AC78" i="54"/>
  <c r="D79" i="54"/>
  <c r="E79" i="54"/>
  <c r="F79" i="54"/>
  <c r="G79" i="54"/>
  <c r="H79" i="54"/>
  <c r="I79" i="54"/>
  <c r="J79" i="54"/>
  <c r="K79" i="54"/>
  <c r="L79" i="54"/>
  <c r="M79" i="54"/>
  <c r="N79" i="54"/>
  <c r="O79" i="54"/>
  <c r="P79" i="54"/>
  <c r="Q79" i="54"/>
  <c r="R79" i="54"/>
  <c r="S79" i="54"/>
  <c r="T79" i="54"/>
  <c r="U79" i="54"/>
  <c r="V79" i="54"/>
  <c r="W79" i="54"/>
  <c r="X79" i="54"/>
  <c r="Y79" i="54"/>
  <c r="Z79" i="54"/>
  <c r="AA79" i="54"/>
  <c r="AB79" i="54"/>
  <c r="AC79" i="54"/>
  <c r="D80" i="54"/>
  <c r="E80" i="54"/>
  <c r="F80" i="54"/>
  <c r="G80" i="54"/>
  <c r="H80" i="54"/>
  <c r="I80" i="54"/>
  <c r="J80" i="54"/>
  <c r="K80" i="54"/>
  <c r="L80" i="54"/>
  <c r="M80" i="54"/>
  <c r="N80" i="54"/>
  <c r="O80" i="54"/>
  <c r="P80" i="54"/>
  <c r="Q80" i="54"/>
  <c r="R80" i="54"/>
  <c r="S80" i="54"/>
  <c r="T80" i="54"/>
  <c r="U80" i="54"/>
  <c r="V80" i="54"/>
  <c r="W80" i="54"/>
  <c r="X80" i="54"/>
  <c r="Y80" i="54"/>
  <c r="Z80" i="54"/>
  <c r="AA80" i="54"/>
  <c r="AB80" i="54"/>
  <c r="AC80" i="54"/>
  <c r="D81" i="54"/>
  <c r="E81" i="54"/>
  <c r="F81" i="54"/>
  <c r="G81" i="54"/>
  <c r="H81" i="54"/>
  <c r="I81" i="54"/>
  <c r="J81" i="54"/>
  <c r="K81" i="54"/>
  <c r="L81" i="54"/>
  <c r="M81" i="54"/>
  <c r="N81" i="54"/>
  <c r="O81" i="54"/>
  <c r="P81" i="54"/>
  <c r="Q81" i="54"/>
  <c r="R81" i="54"/>
  <c r="S81" i="54"/>
  <c r="T81" i="54"/>
  <c r="U81" i="54"/>
  <c r="V81" i="54"/>
  <c r="W81" i="54"/>
  <c r="X81" i="54"/>
  <c r="Y81" i="54"/>
  <c r="Z81" i="54"/>
  <c r="AA81" i="54"/>
  <c r="AB81" i="54"/>
  <c r="AC81" i="54"/>
  <c r="D82" i="54"/>
  <c r="E82" i="54"/>
  <c r="F82" i="54"/>
  <c r="G82" i="54"/>
  <c r="H82" i="54"/>
  <c r="I82" i="54"/>
  <c r="J82" i="54"/>
  <c r="K82" i="54"/>
  <c r="L82" i="54"/>
  <c r="M82" i="54"/>
  <c r="N82" i="54"/>
  <c r="O82" i="54"/>
  <c r="P82" i="54"/>
  <c r="Q82" i="54"/>
  <c r="R82" i="54"/>
  <c r="S82" i="54"/>
  <c r="T82" i="54"/>
  <c r="U82" i="54"/>
  <c r="V82" i="54"/>
  <c r="W82" i="54"/>
  <c r="X82" i="54"/>
  <c r="Y82" i="54"/>
  <c r="Z82" i="54"/>
  <c r="AA82" i="54"/>
  <c r="AB82" i="54"/>
  <c r="AC82" i="54"/>
  <c r="D83" i="54"/>
  <c r="E83" i="54"/>
  <c r="F83" i="54"/>
  <c r="G83" i="54"/>
  <c r="H83" i="54"/>
  <c r="I83" i="54"/>
  <c r="J83" i="54"/>
  <c r="K83" i="54"/>
  <c r="L83" i="54"/>
  <c r="M83" i="54"/>
  <c r="N83" i="54"/>
  <c r="O83" i="54"/>
  <c r="P83" i="54"/>
  <c r="Q83" i="54"/>
  <c r="R83" i="54"/>
  <c r="S83" i="54"/>
  <c r="T83" i="54"/>
  <c r="U83" i="54"/>
  <c r="V83" i="54"/>
  <c r="W83" i="54"/>
  <c r="X83" i="54"/>
  <c r="Y83" i="54"/>
  <c r="Z83" i="54"/>
  <c r="AA83" i="54"/>
  <c r="AB83" i="54"/>
  <c r="AC83" i="54"/>
  <c r="D84" i="54"/>
  <c r="E84" i="54"/>
  <c r="F84" i="54"/>
  <c r="G84" i="54"/>
  <c r="H84" i="54"/>
  <c r="I84" i="54"/>
  <c r="J84" i="54"/>
  <c r="K84" i="54"/>
  <c r="L84" i="54"/>
  <c r="M84" i="54"/>
  <c r="N84" i="54"/>
  <c r="O84" i="54"/>
  <c r="P84" i="54"/>
  <c r="Q84" i="54"/>
  <c r="R84" i="54"/>
  <c r="S84" i="54"/>
  <c r="T84" i="54"/>
  <c r="U84" i="54"/>
  <c r="V84" i="54"/>
  <c r="W84" i="54"/>
  <c r="X84" i="54"/>
  <c r="Y84" i="54"/>
  <c r="Z84" i="54"/>
  <c r="AA84" i="54"/>
  <c r="AB84" i="54"/>
  <c r="AC84" i="54"/>
  <c r="D85" i="54"/>
  <c r="E85" i="54"/>
  <c r="F85" i="54"/>
  <c r="G85" i="54"/>
  <c r="H85" i="54"/>
  <c r="I85" i="54"/>
  <c r="J85" i="54"/>
  <c r="K85" i="54"/>
  <c r="L85" i="54"/>
  <c r="M85" i="54"/>
  <c r="N85" i="54"/>
  <c r="O85" i="54"/>
  <c r="P85" i="54"/>
  <c r="Q85" i="54"/>
  <c r="R85" i="54"/>
  <c r="S85" i="54"/>
  <c r="T85" i="54"/>
  <c r="U85" i="54"/>
  <c r="V85" i="54"/>
  <c r="W85" i="54"/>
  <c r="X85" i="54"/>
  <c r="Y85" i="54"/>
  <c r="Z85" i="54"/>
  <c r="AA85" i="54"/>
  <c r="AB85" i="54"/>
  <c r="AC85" i="54"/>
  <c r="D86" i="54"/>
  <c r="E86" i="54"/>
  <c r="F86" i="54"/>
  <c r="G86" i="54"/>
  <c r="H86" i="54"/>
  <c r="I86" i="54"/>
  <c r="J86" i="54"/>
  <c r="K86" i="54"/>
  <c r="L86" i="54"/>
  <c r="M86" i="54"/>
  <c r="N86" i="54"/>
  <c r="O86" i="54"/>
  <c r="P86" i="54"/>
  <c r="Q86" i="54"/>
  <c r="R86" i="54"/>
  <c r="S86" i="54"/>
  <c r="T86" i="54"/>
  <c r="U86" i="54"/>
  <c r="V86" i="54"/>
  <c r="W86" i="54"/>
  <c r="X86" i="54"/>
  <c r="Y86" i="54"/>
  <c r="Z86" i="54"/>
  <c r="AA86" i="54"/>
  <c r="AB86" i="54"/>
  <c r="AC86" i="54"/>
  <c r="D87" i="54"/>
  <c r="E87" i="54"/>
  <c r="F87" i="54"/>
  <c r="G87" i="54"/>
  <c r="H87" i="54"/>
  <c r="I87" i="54"/>
  <c r="J87" i="54"/>
  <c r="K87" i="54"/>
  <c r="L87" i="54"/>
  <c r="M87" i="54"/>
  <c r="N87" i="54"/>
  <c r="O87" i="54"/>
  <c r="P87" i="54"/>
  <c r="Q87" i="54"/>
  <c r="R87" i="54"/>
  <c r="S87" i="54"/>
  <c r="T87" i="54"/>
  <c r="U87" i="54"/>
  <c r="V87" i="54"/>
  <c r="W87" i="54"/>
  <c r="X87" i="54"/>
  <c r="Y87" i="54"/>
  <c r="Z87" i="54"/>
  <c r="AA87" i="54"/>
  <c r="AB87" i="54"/>
  <c r="AC87" i="54"/>
  <c r="D88" i="54"/>
  <c r="E88" i="54"/>
  <c r="F88" i="54"/>
  <c r="G88" i="54"/>
  <c r="H88" i="54"/>
  <c r="I88" i="54"/>
  <c r="J88" i="54"/>
  <c r="K88" i="54"/>
  <c r="L88" i="54"/>
  <c r="M88" i="54"/>
  <c r="N88" i="54"/>
  <c r="O88" i="54"/>
  <c r="P88" i="54"/>
  <c r="Q88" i="54"/>
  <c r="R88" i="54"/>
  <c r="S88" i="54"/>
  <c r="T88" i="54"/>
  <c r="U88" i="54"/>
  <c r="V88" i="54"/>
  <c r="W88" i="54"/>
  <c r="X88" i="54"/>
  <c r="Y88" i="54"/>
  <c r="Z88" i="54"/>
  <c r="AA88" i="54"/>
  <c r="AB88" i="54"/>
  <c r="AC88" i="54"/>
  <c r="D89" i="54"/>
  <c r="E89" i="54"/>
  <c r="F89" i="54"/>
  <c r="G89" i="54"/>
  <c r="H89" i="54"/>
  <c r="I89" i="54"/>
  <c r="J89" i="54"/>
  <c r="K89" i="54"/>
  <c r="L89" i="54"/>
  <c r="M89" i="54"/>
  <c r="N89" i="54"/>
  <c r="O89" i="54"/>
  <c r="P89" i="54"/>
  <c r="Q89" i="54"/>
  <c r="R89" i="54"/>
  <c r="S89" i="54"/>
  <c r="T89" i="54"/>
  <c r="U89" i="54"/>
  <c r="V89" i="54"/>
  <c r="W89" i="54"/>
  <c r="X89" i="54"/>
  <c r="Y89" i="54"/>
  <c r="Z89" i="54"/>
  <c r="AA89" i="54"/>
  <c r="AB89" i="54"/>
  <c r="AC89" i="54"/>
  <c r="D90" i="54"/>
  <c r="E90" i="54"/>
  <c r="F90" i="54"/>
  <c r="G90" i="54"/>
  <c r="H90" i="54"/>
  <c r="I90" i="54"/>
  <c r="J90" i="54"/>
  <c r="K90" i="54"/>
  <c r="L90" i="54"/>
  <c r="M90" i="54"/>
  <c r="N90" i="54"/>
  <c r="O90" i="54"/>
  <c r="P90" i="54"/>
  <c r="Q90" i="54"/>
  <c r="R90" i="54"/>
  <c r="S90" i="54"/>
  <c r="T90" i="54"/>
  <c r="U90" i="54"/>
  <c r="V90" i="54"/>
  <c r="W90" i="54"/>
  <c r="X90" i="54"/>
  <c r="Y90" i="54"/>
  <c r="Z90" i="54"/>
  <c r="AA90" i="54"/>
  <c r="AB90" i="54"/>
  <c r="AC90" i="54"/>
  <c r="D91" i="54"/>
  <c r="E91" i="54"/>
  <c r="F91" i="54"/>
  <c r="G91" i="54"/>
  <c r="H91" i="54"/>
  <c r="I91" i="54"/>
  <c r="J91" i="54"/>
  <c r="K91" i="54"/>
  <c r="L91" i="54"/>
  <c r="M91" i="54"/>
  <c r="N91" i="54"/>
  <c r="O91" i="54"/>
  <c r="P91" i="54"/>
  <c r="Q91" i="54"/>
  <c r="R91" i="54"/>
  <c r="S91" i="54"/>
  <c r="T91" i="54"/>
  <c r="U91" i="54"/>
  <c r="V91" i="54"/>
  <c r="W91" i="54"/>
  <c r="X91" i="54"/>
  <c r="Y91" i="54"/>
  <c r="Z91" i="54"/>
  <c r="AA91" i="54"/>
  <c r="AB91" i="54"/>
  <c r="AC91" i="54"/>
  <c r="D92" i="54"/>
  <c r="E92" i="54"/>
  <c r="F92" i="54"/>
  <c r="G92" i="54"/>
  <c r="H92" i="54"/>
  <c r="I92" i="54"/>
  <c r="J92" i="54"/>
  <c r="K92" i="54"/>
  <c r="L92" i="54"/>
  <c r="M92" i="54"/>
  <c r="N92" i="54"/>
  <c r="O92" i="54"/>
  <c r="P92" i="54"/>
  <c r="Q92" i="54"/>
  <c r="R92" i="54"/>
  <c r="S92" i="54"/>
  <c r="T92" i="54"/>
  <c r="U92" i="54"/>
  <c r="V92" i="54"/>
  <c r="W92" i="54"/>
  <c r="X92" i="54"/>
  <c r="Y92" i="54"/>
  <c r="Z92" i="54"/>
  <c r="AA92" i="54"/>
  <c r="AB92" i="54"/>
  <c r="AC92" i="54"/>
  <c r="D93" i="54"/>
  <c r="E93" i="54"/>
  <c r="F93" i="54"/>
  <c r="G93" i="54"/>
  <c r="H93" i="54"/>
  <c r="I93" i="54"/>
  <c r="J93" i="54"/>
  <c r="K93" i="54"/>
  <c r="L93" i="54"/>
  <c r="M93" i="54"/>
  <c r="N93" i="54"/>
  <c r="O93" i="54"/>
  <c r="P93" i="54"/>
  <c r="Q93" i="54"/>
  <c r="R93" i="54"/>
  <c r="S93" i="54"/>
  <c r="T93" i="54"/>
  <c r="U93" i="54"/>
  <c r="V93" i="54"/>
  <c r="W93" i="54"/>
  <c r="X93" i="54"/>
  <c r="Y93" i="54"/>
  <c r="Z93" i="54"/>
  <c r="AA93" i="54"/>
  <c r="AB93" i="54"/>
  <c r="AC93" i="54"/>
  <c r="D94" i="54"/>
  <c r="E94" i="54"/>
  <c r="F94" i="54"/>
  <c r="G94" i="54"/>
  <c r="H94" i="54"/>
  <c r="I94" i="54"/>
  <c r="J94" i="54"/>
  <c r="K94" i="54"/>
  <c r="L94" i="54"/>
  <c r="M94" i="54"/>
  <c r="N94" i="54"/>
  <c r="O94" i="54"/>
  <c r="P94" i="54"/>
  <c r="Q94" i="54"/>
  <c r="R94" i="54"/>
  <c r="S94" i="54"/>
  <c r="T94" i="54"/>
  <c r="U94" i="54"/>
  <c r="V94" i="54"/>
  <c r="W94" i="54"/>
  <c r="X94" i="54"/>
  <c r="Y94" i="54"/>
  <c r="Z94" i="54"/>
  <c r="AA94" i="54"/>
  <c r="AB94" i="54"/>
  <c r="AC94" i="54"/>
  <c r="D95" i="54"/>
  <c r="E95" i="54"/>
  <c r="F95" i="54"/>
  <c r="G95" i="54"/>
  <c r="H95" i="54"/>
  <c r="I95" i="54"/>
  <c r="J95" i="54"/>
  <c r="K95" i="54"/>
  <c r="L95" i="54"/>
  <c r="M95" i="54"/>
  <c r="N95" i="54"/>
  <c r="O95" i="54"/>
  <c r="P95" i="54"/>
  <c r="Q95" i="54"/>
  <c r="R95" i="54"/>
  <c r="S95" i="54"/>
  <c r="T95" i="54"/>
  <c r="U95" i="54"/>
  <c r="V95" i="54"/>
  <c r="W95" i="54"/>
  <c r="X95" i="54"/>
  <c r="Y95" i="54"/>
  <c r="Z95" i="54"/>
  <c r="AA95" i="54"/>
  <c r="AB95" i="54"/>
  <c r="AC95" i="54"/>
  <c r="D96" i="54"/>
  <c r="E96" i="54"/>
  <c r="F96" i="54"/>
  <c r="G96" i="54"/>
  <c r="H96" i="54"/>
  <c r="I96" i="54"/>
  <c r="J96" i="54"/>
  <c r="K96" i="54"/>
  <c r="L96" i="54"/>
  <c r="M96" i="54"/>
  <c r="N96" i="54"/>
  <c r="O96" i="54"/>
  <c r="P96" i="54"/>
  <c r="Q96" i="54"/>
  <c r="R96" i="54"/>
  <c r="S96" i="54"/>
  <c r="T96" i="54"/>
  <c r="U96" i="54"/>
  <c r="V96" i="54"/>
  <c r="W96" i="54"/>
  <c r="X96" i="54"/>
  <c r="Y96" i="54"/>
  <c r="Z96" i="54"/>
  <c r="AA96" i="54"/>
  <c r="AB96" i="54"/>
  <c r="AC96" i="54"/>
  <c r="D97" i="54"/>
  <c r="E97" i="54"/>
  <c r="F97" i="54"/>
  <c r="G97" i="54"/>
  <c r="H97" i="54"/>
  <c r="I97" i="54"/>
  <c r="J97" i="54"/>
  <c r="K97" i="54"/>
  <c r="L97" i="54"/>
  <c r="M97" i="54"/>
  <c r="N97" i="54"/>
  <c r="O97" i="54"/>
  <c r="P97" i="54"/>
  <c r="Q97" i="54"/>
  <c r="R97" i="54"/>
  <c r="S97" i="54"/>
  <c r="T97" i="54"/>
  <c r="U97" i="54"/>
  <c r="V97" i="54"/>
  <c r="W97" i="54"/>
  <c r="X97" i="54"/>
  <c r="Y97" i="54"/>
  <c r="Z97" i="54"/>
  <c r="AA97" i="54"/>
  <c r="AB97" i="54"/>
  <c r="AC97" i="54"/>
  <c r="C71" i="54"/>
  <c r="C72" i="54"/>
  <c r="C73" i="54"/>
  <c r="C74" i="54"/>
  <c r="C75" i="54"/>
  <c r="C76" i="54"/>
  <c r="C77" i="54"/>
  <c r="C78" i="54"/>
  <c r="C79" i="54"/>
  <c r="C80" i="54"/>
  <c r="C81" i="54"/>
  <c r="C82" i="54"/>
  <c r="C83" i="54"/>
  <c r="C84" i="54"/>
  <c r="C85" i="54"/>
  <c r="C86" i="54"/>
  <c r="C87" i="54"/>
  <c r="C88" i="54"/>
  <c r="C89" i="54"/>
  <c r="C90" i="54"/>
  <c r="C91" i="54"/>
  <c r="C92" i="54"/>
  <c r="C93" i="54"/>
  <c r="C94" i="54"/>
  <c r="C95" i="54"/>
  <c r="C96" i="54"/>
  <c r="C97" i="54"/>
  <c r="C70" i="54"/>
  <c r="C40" i="54"/>
  <c r="D40" i="54"/>
  <c r="E40" i="54"/>
  <c r="F40" i="54"/>
  <c r="G40" i="54"/>
  <c r="H40" i="54"/>
  <c r="I40" i="54"/>
  <c r="J40" i="54"/>
  <c r="K40" i="54"/>
  <c r="L40" i="54"/>
  <c r="M40" i="54"/>
  <c r="N40" i="54"/>
  <c r="O40" i="54"/>
  <c r="P40" i="54"/>
  <c r="Q40" i="54"/>
  <c r="R40" i="54"/>
  <c r="S40" i="54"/>
  <c r="T40" i="54"/>
  <c r="U40" i="54"/>
  <c r="V40" i="54"/>
  <c r="W40" i="54"/>
  <c r="X40" i="54"/>
  <c r="Y40" i="54"/>
  <c r="Z40" i="54"/>
  <c r="AA40" i="54"/>
  <c r="AB40" i="54"/>
  <c r="AC40" i="54"/>
  <c r="AD40" i="54"/>
  <c r="C41" i="54"/>
  <c r="D41" i="54"/>
  <c r="E41" i="54"/>
  <c r="F41" i="54"/>
  <c r="G41" i="54"/>
  <c r="H41" i="54"/>
  <c r="I41" i="54"/>
  <c r="J41" i="54"/>
  <c r="K41" i="54"/>
  <c r="L41" i="54"/>
  <c r="M41" i="54"/>
  <c r="N41" i="54"/>
  <c r="O41" i="54"/>
  <c r="P41" i="54"/>
  <c r="Q41" i="54"/>
  <c r="R41" i="54"/>
  <c r="S41" i="54"/>
  <c r="T41" i="54"/>
  <c r="U41" i="54"/>
  <c r="V41" i="54"/>
  <c r="W41" i="54"/>
  <c r="X41" i="54"/>
  <c r="Y41" i="54"/>
  <c r="Z41" i="54"/>
  <c r="AA41" i="54"/>
  <c r="AB41" i="54"/>
  <c r="AC41" i="54"/>
  <c r="AD41" i="54"/>
  <c r="C42" i="54"/>
  <c r="D42" i="54"/>
  <c r="E42" i="54"/>
  <c r="F42" i="54"/>
  <c r="G42" i="54"/>
  <c r="H42" i="54"/>
  <c r="I42" i="54"/>
  <c r="J42" i="54"/>
  <c r="K42" i="54"/>
  <c r="L42" i="54"/>
  <c r="M42" i="54"/>
  <c r="N42" i="54"/>
  <c r="O42" i="54"/>
  <c r="P42" i="54"/>
  <c r="Q42" i="54"/>
  <c r="R42" i="54"/>
  <c r="S42" i="54"/>
  <c r="T42" i="54"/>
  <c r="U42" i="54"/>
  <c r="V42" i="54"/>
  <c r="W42" i="54"/>
  <c r="X42" i="54"/>
  <c r="Y42" i="54"/>
  <c r="Z42" i="54"/>
  <c r="AA42" i="54"/>
  <c r="AB42" i="54"/>
  <c r="AC42" i="54"/>
  <c r="AD42" i="54"/>
  <c r="C43" i="54"/>
  <c r="D43" i="54"/>
  <c r="E43" i="54"/>
  <c r="F43" i="54"/>
  <c r="G43" i="54"/>
  <c r="H43" i="54"/>
  <c r="I43" i="54"/>
  <c r="J43" i="54"/>
  <c r="K43" i="54"/>
  <c r="L43" i="54"/>
  <c r="M43" i="54"/>
  <c r="N43" i="54"/>
  <c r="O43" i="54"/>
  <c r="P43" i="54"/>
  <c r="Q43" i="54"/>
  <c r="R43" i="54"/>
  <c r="S43" i="54"/>
  <c r="T43" i="54"/>
  <c r="U43" i="54"/>
  <c r="V43" i="54"/>
  <c r="W43" i="54"/>
  <c r="X43" i="54"/>
  <c r="Y43" i="54"/>
  <c r="Z43" i="54"/>
  <c r="AA43" i="54"/>
  <c r="AB43" i="54"/>
  <c r="AC43" i="54"/>
  <c r="AD43" i="54"/>
  <c r="C44" i="54"/>
  <c r="D44" i="54"/>
  <c r="E44" i="54"/>
  <c r="F44" i="54"/>
  <c r="G44" i="54"/>
  <c r="H44" i="54"/>
  <c r="I44" i="54"/>
  <c r="J44" i="54"/>
  <c r="K44" i="54"/>
  <c r="L44" i="54"/>
  <c r="M44" i="54"/>
  <c r="N44" i="54"/>
  <c r="O44" i="54"/>
  <c r="P44" i="54"/>
  <c r="Q44" i="54"/>
  <c r="R44" i="54"/>
  <c r="S44" i="54"/>
  <c r="T44" i="54"/>
  <c r="U44" i="54"/>
  <c r="V44" i="54"/>
  <c r="W44" i="54"/>
  <c r="X44" i="54"/>
  <c r="Y44" i="54"/>
  <c r="Z44" i="54"/>
  <c r="AA44" i="54"/>
  <c r="AB44" i="54"/>
  <c r="AC44" i="54"/>
  <c r="AD44" i="54"/>
  <c r="C45" i="54"/>
  <c r="D45" i="54"/>
  <c r="E45" i="54"/>
  <c r="F45" i="54"/>
  <c r="G45" i="54"/>
  <c r="H45" i="54"/>
  <c r="I45" i="54"/>
  <c r="J45" i="54"/>
  <c r="K45" i="54"/>
  <c r="L45" i="54"/>
  <c r="M45" i="54"/>
  <c r="N45" i="54"/>
  <c r="O45" i="54"/>
  <c r="P45" i="54"/>
  <c r="Q45" i="54"/>
  <c r="R45" i="54"/>
  <c r="S45" i="54"/>
  <c r="T45" i="54"/>
  <c r="U45" i="54"/>
  <c r="V45" i="54"/>
  <c r="W45" i="54"/>
  <c r="X45" i="54"/>
  <c r="Y45" i="54"/>
  <c r="Z45" i="54"/>
  <c r="AA45" i="54"/>
  <c r="AB45" i="54"/>
  <c r="AC45" i="54"/>
  <c r="AD45" i="54"/>
  <c r="C46" i="54"/>
  <c r="D46" i="54"/>
  <c r="E46" i="54"/>
  <c r="F46" i="54"/>
  <c r="G46" i="54"/>
  <c r="H46" i="54"/>
  <c r="I46" i="54"/>
  <c r="J46" i="54"/>
  <c r="K46" i="54"/>
  <c r="L46" i="54"/>
  <c r="M46" i="54"/>
  <c r="N46" i="54"/>
  <c r="O46" i="54"/>
  <c r="P46" i="54"/>
  <c r="Q46" i="54"/>
  <c r="R46" i="54"/>
  <c r="S46" i="54"/>
  <c r="T46" i="54"/>
  <c r="U46" i="54"/>
  <c r="V46" i="54"/>
  <c r="W46" i="54"/>
  <c r="X46" i="54"/>
  <c r="Y46" i="54"/>
  <c r="Z46" i="54"/>
  <c r="AA46" i="54"/>
  <c r="AB46" i="54"/>
  <c r="AC46" i="54"/>
  <c r="AD46" i="54"/>
  <c r="C47" i="54"/>
  <c r="D47" i="54"/>
  <c r="E47" i="54"/>
  <c r="F47" i="54"/>
  <c r="G47" i="54"/>
  <c r="H47" i="54"/>
  <c r="I47" i="54"/>
  <c r="J47" i="54"/>
  <c r="K47" i="54"/>
  <c r="L47" i="54"/>
  <c r="M47" i="54"/>
  <c r="N47" i="54"/>
  <c r="O47" i="54"/>
  <c r="P47" i="54"/>
  <c r="Q47" i="54"/>
  <c r="R47" i="54"/>
  <c r="S47" i="54"/>
  <c r="T47" i="54"/>
  <c r="U47" i="54"/>
  <c r="V47" i="54"/>
  <c r="W47" i="54"/>
  <c r="X47" i="54"/>
  <c r="Y47" i="54"/>
  <c r="Z47" i="54"/>
  <c r="AA47" i="54"/>
  <c r="AB47" i="54"/>
  <c r="AC47" i="54"/>
  <c r="AD47" i="54"/>
  <c r="C48" i="54"/>
  <c r="D48" i="54"/>
  <c r="E48" i="54"/>
  <c r="F48" i="54"/>
  <c r="G48" i="54"/>
  <c r="H48" i="54"/>
  <c r="I48" i="54"/>
  <c r="J48" i="54"/>
  <c r="K48" i="54"/>
  <c r="L48" i="54"/>
  <c r="M48" i="54"/>
  <c r="N48" i="54"/>
  <c r="O48" i="54"/>
  <c r="P48" i="54"/>
  <c r="Q48" i="54"/>
  <c r="R48" i="54"/>
  <c r="S48" i="54"/>
  <c r="T48" i="54"/>
  <c r="U48" i="54"/>
  <c r="V48" i="54"/>
  <c r="W48" i="54"/>
  <c r="X48" i="54"/>
  <c r="Y48" i="54"/>
  <c r="Z48" i="54"/>
  <c r="AA48" i="54"/>
  <c r="AB48" i="54"/>
  <c r="AC48" i="54"/>
  <c r="AD48" i="54"/>
  <c r="C49" i="54"/>
  <c r="D49" i="54"/>
  <c r="E49" i="54"/>
  <c r="F49" i="54"/>
  <c r="G49" i="54"/>
  <c r="H49" i="54"/>
  <c r="I49" i="54"/>
  <c r="J49" i="54"/>
  <c r="K49" i="54"/>
  <c r="L49" i="54"/>
  <c r="M49" i="54"/>
  <c r="N49" i="54"/>
  <c r="O49" i="54"/>
  <c r="P49" i="54"/>
  <c r="Q49" i="54"/>
  <c r="R49" i="54"/>
  <c r="S49" i="54"/>
  <c r="T49" i="54"/>
  <c r="U49" i="54"/>
  <c r="V49" i="54"/>
  <c r="W49" i="54"/>
  <c r="X49" i="54"/>
  <c r="Y49" i="54"/>
  <c r="Z49" i="54"/>
  <c r="AA49" i="54"/>
  <c r="AB49" i="54"/>
  <c r="AC49" i="54"/>
  <c r="AD49" i="54"/>
  <c r="C50" i="54"/>
  <c r="D50" i="54"/>
  <c r="E50" i="54"/>
  <c r="F50" i="54"/>
  <c r="G50" i="54"/>
  <c r="H50" i="54"/>
  <c r="I50" i="54"/>
  <c r="J50" i="54"/>
  <c r="K50" i="54"/>
  <c r="L50" i="54"/>
  <c r="M50" i="54"/>
  <c r="N50" i="54"/>
  <c r="O50" i="54"/>
  <c r="P50" i="54"/>
  <c r="Q50" i="54"/>
  <c r="R50" i="54"/>
  <c r="S50" i="54"/>
  <c r="T50" i="54"/>
  <c r="U50" i="54"/>
  <c r="V50" i="54"/>
  <c r="W50" i="54"/>
  <c r="X50" i="54"/>
  <c r="Y50" i="54"/>
  <c r="Z50" i="54"/>
  <c r="AA50" i="54"/>
  <c r="AB50" i="54"/>
  <c r="AC50" i="54"/>
  <c r="AD50" i="54"/>
  <c r="C51" i="54"/>
  <c r="D51" i="54"/>
  <c r="E51" i="54"/>
  <c r="F51" i="54"/>
  <c r="G51" i="54"/>
  <c r="H51" i="54"/>
  <c r="I51" i="54"/>
  <c r="J51" i="54"/>
  <c r="K51" i="54"/>
  <c r="L51" i="54"/>
  <c r="M51" i="54"/>
  <c r="N51" i="54"/>
  <c r="O51" i="54"/>
  <c r="P51" i="54"/>
  <c r="Q51" i="54"/>
  <c r="R51" i="54"/>
  <c r="S51" i="54"/>
  <c r="T51" i="54"/>
  <c r="U51" i="54"/>
  <c r="V51" i="54"/>
  <c r="W51" i="54"/>
  <c r="X51" i="54"/>
  <c r="Y51" i="54"/>
  <c r="Z51" i="54"/>
  <c r="AA51" i="54"/>
  <c r="AB51" i="54"/>
  <c r="AC51" i="54"/>
  <c r="AD51" i="54"/>
  <c r="C52" i="54"/>
  <c r="D52" i="54"/>
  <c r="E52" i="54"/>
  <c r="F52" i="54"/>
  <c r="G52" i="54"/>
  <c r="H52" i="54"/>
  <c r="I52" i="54"/>
  <c r="J52" i="54"/>
  <c r="K52" i="54"/>
  <c r="L52" i="54"/>
  <c r="M52" i="54"/>
  <c r="N52" i="54"/>
  <c r="O52" i="54"/>
  <c r="P52" i="54"/>
  <c r="Q52" i="54"/>
  <c r="R52" i="54"/>
  <c r="S52" i="54"/>
  <c r="T52" i="54"/>
  <c r="U52" i="54"/>
  <c r="V52" i="54"/>
  <c r="W52" i="54"/>
  <c r="X52" i="54"/>
  <c r="Y52" i="54"/>
  <c r="Z52" i="54"/>
  <c r="AA52" i="54"/>
  <c r="AB52" i="54"/>
  <c r="AC52" i="54"/>
  <c r="AD52" i="54"/>
  <c r="C53" i="54"/>
  <c r="D53" i="54"/>
  <c r="E53" i="54"/>
  <c r="F53" i="54"/>
  <c r="G53" i="54"/>
  <c r="H53" i="54"/>
  <c r="I53" i="54"/>
  <c r="J53" i="54"/>
  <c r="K53" i="54"/>
  <c r="L53" i="54"/>
  <c r="M53" i="54"/>
  <c r="N53" i="54"/>
  <c r="O53" i="54"/>
  <c r="P53" i="54"/>
  <c r="Q53" i="54"/>
  <c r="R53" i="54"/>
  <c r="S53" i="54"/>
  <c r="T53" i="54"/>
  <c r="U53" i="54"/>
  <c r="V53" i="54"/>
  <c r="W53" i="54"/>
  <c r="X53" i="54"/>
  <c r="Y53" i="54"/>
  <c r="Z53" i="54"/>
  <c r="AA53" i="54"/>
  <c r="AB53" i="54"/>
  <c r="AC53" i="54"/>
  <c r="AD53" i="54"/>
  <c r="C54" i="54"/>
  <c r="D54" i="54"/>
  <c r="E54" i="54"/>
  <c r="F54" i="54"/>
  <c r="G54" i="54"/>
  <c r="H54" i="54"/>
  <c r="I54" i="54"/>
  <c r="J54" i="54"/>
  <c r="K54" i="54"/>
  <c r="L54" i="54"/>
  <c r="M54" i="54"/>
  <c r="N54" i="54"/>
  <c r="O54" i="54"/>
  <c r="P54" i="54"/>
  <c r="Q54" i="54"/>
  <c r="R54" i="54"/>
  <c r="S54" i="54"/>
  <c r="T54" i="54"/>
  <c r="U54" i="54"/>
  <c r="V54" i="54"/>
  <c r="W54" i="54"/>
  <c r="X54" i="54"/>
  <c r="Y54" i="54"/>
  <c r="Z54" i="54"/>
  <c r="AA54" i="54"/>
  <c r="AB54" i="54"/>
  <c r="AC54" i="54"/>
  <c r="AD54" i="54"/>
  <c r="C55" i="54"/>
  <c r="D55" i="54"/>
  <c r="E55" i="54"/>
  <c r="F55" i="54"/>
  <c r="G55" i="54"/>
  <c r="H55" i="54"/>
  <c r="I55" i="54"/>
  <c r="J55" i="54"/>
  <c r="K55" i="54"/>
  <c r="L55" i="54"/>
  <c r="M55" i="54"/>
  <c r="N55" i="54"/>
  <c r="O55" i="54"/>
  <c r="P55" i="54"/>
  <c r="Q55" i="54"/>
  <c r="R55" i="54"/>
  <c r="S55" i="54"/>
  <c r="T55" i="54"/>
  <c r="U55" i="54"/>
  <c r="V55" i="54"/>
  <c r="W55" i="54"/>
  <c r="X55" i="54"/>
  <c r="Y55" i="54"/>
  <c r="Z55" i="54"/>
  <c r="AA55" i="54"/>
  <c r="AB55" i="54"/>
  <c r="AC55" i="54"/>
  <c r="AD55" i="54"/>
  <c r="C56" i="54"/>
  <c r="D56" i="54"/>
  <c r="E56" i="54"/>
  <c r="F56" i="54"/>
  <c r="G56" i="54"/>
  <c r="H56" i="54"/>
  <c r="I56" i="54"/>
  <c r="J56" i="54"/>
  <c r="K56" i="54"/>
  <c r="L56" i="54"/>
  <c r="M56" i="54"/>
  <c r="N56" i="54"/>
  <c r="O56" i="54"/>
  <c r="P56" i="54"/>
  <c r="Q56" i="54"/>
  <c r="R56" i="54"/>
  <c r="S56" i="54"/>
  <c r="T56" i="54"/>
  <c r="U56" i="54"/>
  <c r="V56" i="54"/>
  <c r="W56" i="54"/>
  <c r="X56" i="54"/>
  <c r="Y56" i="54"/>
  <c r="Z56" i="54"/>
  <c r="AA56" i="54"/>
  <c r="AB56" i="54"/>
  <c r="AC56" i="54"/>
  <c r="AD56" i="54"/>
  <c r="C57" i="54"/>
  <c r="D57" i="54"/>
  <c r="E57" i="54"/>
  <c r="F57" i="54"/>
  <c r="G57" i="54"/>
  <c r="H57" i="54"/>
  <c r="I57" i="54"/>
  <c r="J57" i="54"/>
  <c r="K57" i="54"/>
  <c r="L57" i="54"/>
  <c r="M57" i="54"/>
  <c r="N57" i="54"/>
  <c r="O57" i="54"/>
  <c r="P57" i="54"/>
  <c r="Q57" i="54"/>
  <c r="R57" i="54"/>
  <c r="S57" i="54"/>
  <c r="T57" i="54"/>
  <c r="U57" i="54"/>
  <c r="V57" i="54"/>
  <c r="W57" i="54"/>
  <c r="X57" i="54"/>
  <c r="Y57" i="54"/>
  <c r="Z57" i="54"/>
  <c r="AA57" i="54"/>
  <c r="AB57" i="54"/>
  <c r="AC57" i="54"/>
  <c r="AD57" i="54"/>
  <c r="C58" i="54"/>
  <c r="D58" i="54"/>
  <c r="E58" i="54"/>
  <c r="F58" i="54"/>
  <c r="G58" i="54"/>
  <c r="H58" i="54"/>
  <c r="I58" i="54"/>
  <c r="J58" i="54"/>
  <c r="K58" i="54"/>
  <c r="L58" i="54"/>
  <c r="M58" i="54"/>
  <c r="N58" i="54"/>
  <c r="O58" i="54"/>
  <c r="P58" i="54"/>
  <c r="Q58" i="54"/>
  <c r="R58" i="54"/>
  <c r="S58" i="54"/>
  <c r="T58" i="54"/>
  <c r="U58" i="54"/>
  <c r="V58" i="54"/>
  <c r="W58" i="54"/>
  <c r="X58" i="54"/>
  <c r="Y58" i="54"/>
  <c r="Z58" i="54"/>
  <c r="AA58" i="54"/>
  <c r="AB58" i="54"/>
  <c r="AC58" i="54"/>
  <c r="AD58" i="54"/>
  <c r="C59" i="54"/>
  <c r="D59" i="54"/>
  <c r="E59" i="54"/>
  <c r="F59" i="54"/>
  <c r="G59" i="54"/>
  <c r="H59" i="54"/>
  <c r="I59" i="54"/>
  <c r="J59" i="54"/>
  <c r="K59" i="54"/>
  <c r="L59" i="54"/>
  <c r="M59" i="54"/>
  <c r="N59" i="54"/>
  <c r="O59" i="54"/>
  <c r="P59" i="54"/>
  <c r="Q59" i="54"/>
  <c r="R59" i="54"/>
  <c r="S59" i="54"/>
  <c r="T59" i="54"/>
  <c r="U59" i="54"/>
  <c r="V59" i="54"/>
  <c r="W59" i="54"/>
  <c r="X59" i="54"/>
  <c r="Y59" i="54"/>
  <c r="Z59" i="54"/>
  <c r="AA59" i="54"/>
  <c r="AB59" i="54"/>
  <c r="AC59" i="54"/>
  <c r="AD59" i="54"/>
  <c r="C60" i="54"/>
  <c r="D60" i="54"/>
  <c r="E60" i="54"/>
  <c r="F60" i="54"/>
  <c r="G60" i="54"/>
  <c r="H60" i="54"/>
  <c r="I60" i="54"/>
  <c r="J60" i="54"/>
  <c r="K60" i="54"/>
  <c r="L60" i="54"/>
  <c r="M60" i="54"/>
  <c r="N60" i="54"/>
  <c r="O60" i="54"/>
  <c r="P60" i="54"/>
  <c r="Q60" i="54"/>
  <c r="R60" i="54"/>
  <c r="S60" i="54"/>
  <c r="T60" i="54"/>
  <c r="U60" i="54"/>
  <c r="V60" i="54"/>
  <c r="W60" i="54"/>
  <c r="X60" i="54"/>
  <c r="Y60" i="54"/>
  <c r="Z60" i="54"/>
  <c r="AA60" i="54"/>
  <c r="AB60" i="54"/>
  <c r="AC60" i="54"/>
  <c r="AD60" i="54"/>
  <c r="C61" i="54"/>
  <c r="D61" i="54"/>
  <c r="E61" i="54"/>
  <c r="F61" i="54"/>
  <c r="G61" i="54"/>
  <c r="H61" i="54"/>
  <c r="I61" i="54"/>
  <c r="J61" i="54"/>
  <c r="K61" i="54"/>
  <c r="L61" i="54"/>
  <c r="M61" i="54"/>
  <c r="N61" i="54"/>
  <c r="O61" i="54"/>
  <c r="P61" i="54"/>
  <c r="Q61" i="54"/>
  <c r="R61" i="54"/>
  <c r="S61" i="54"/>
  <c r="T61" i="54"/>
  <c r="U61" i="54"/>
  <c r="V61" i="54"/>
  <c r="W61" i="54"/>
  <c r="X61" i="54"/>
  <c r="Y61" i="54"/>
  <c r="Z61" i="54"/>
  <c r="AA61" i="54"/>
  <c r="AB61" i="54"/>
  <c r="AC61" i="54"/>
  <c r="AD61" i="54"/>
  <c r="C62" i="54"/>
  <c r="D62" i="54"/>
  <c r="E62" i="54"/>
  <c r="F62" i="54"/>
  <c r="G62" i="54"/>
  <c r="H62" i="54"/>
  <c r="I62" i="54"/>
  <c r="J62" i="54"/>
  <c r="K62" i="54"/>
  <c r="L62" i="54"/>
  <c r="M62" i="54"/>
  <c r="N62" i="54"/>
  <c r="O62" i="54"/>
  <c r="P62" i="54"/>
  <c r="Q62" i="54"/>
  <c r="R62" i="54"/>
  <c r="S62" i="54"/>
  <c r="T62" i="54"/>
  <c r="U62" i="54"/>
  <c r="V62" i="54"/>
  <c r="W62" i="54"/>
  <c r="X62" i="54"/>
  <c r="Y62" i="54"/>
  <c r="Z62" i="54"/>
  <c r="AA62" i="54"/>
  <c r="AB62" i="54"/>
  <c r="AC62" i="54"/>
  <c r="AD62" i="54"/>
  <c r="C63" i="54"/>
  <c r="D63" i="54"/>
  <c r="E63" i="54"/>
  <c r="F63" i="54"/>
  <c r="G63" i="54"/>
  <c r="H63" i="54"/>
  <c r="I63" i="54"/>
  <c r="J63" i="54"/>
  <c r="K63" i="54"/>
  <c r="L63" i="54"/>
  <c r="M63" i="54"/>
  <c r="N63" i="54"/>
  <c r="O63" i="54"/>
  <c r="P63" i="54"/>
  <c r="Q63" i="54"/>
  <c r="R63" i="54"/>
  <c r="S63" i="54"/>
  <c r="T63" i="54"/>
  <c r="U63" i="54"/>
  <c r="V63" i="54"/>
  <c r="W63" i="54"/>
  <c r="X63" i="54"/>
  <c r="Y63" i="54"/>
  <c r="Z63" i="54"/>
  <c r="AA63" i="54"/>
  <c r="AB63" i="54"/>
  <c r="AC63" i="54"/>
  <c r="AD63" i="54"/>
  <c r="C64" i="54"/>
  <c r="D64" i="54"/>
  <c r="E64" i="54"/>
  <c r="F64" i="54"/>
  <c r="G64" i="54"/>
  <c r="H64" i="54"/>
  <c r="I64" i="54"/>
  <c r="J64" i="54"/>
  <c r="K64" i="54"/>
  <c r="L64" i="54"/>
  <c r="M64" i="54"/>
  <c r="N64" i="54"/>
  <c r="O64" i="54"/>
  <c r="P64" i="54"/>
  <c r="Q64" i="54"/>
  <c r="R64" i="54"/>
  <c r="S64" i="54"/>
  <c r="T64" i="54"/>
  <c r="U64" i="54"/>
  <c r="V64" i="54"/>
  <c r="W64" i="54"/>
  <c r="X64" i="54"/>
  <c r="Y64" i="54"/>
  <c r="Z64" i="54"/>
  <c r="AA64" i="54"/>
  <c r="AB64" i="54"/>
  <c r="AC64" i="54"/>
  <c r="AD64" i="54"/>
  <c r="C65" i="54"/>
  <c r="D65" i="54"/>
  <c r="E65" i="54"/>
  <c r="F65" i="54"/>
  <c r="G65" i="54"/>
  <c r="H65" i="54"/>
  <c r="I65" i="54"/>
  <c r="J65" i="54"/>
  <c r="K65" i="54"/>
  <c r="L65" i="54"/>
  <c r="M65" i="54"/>
  <c r="N65" i="54"/>
  <c r="O65" i="54"/>
  <c r="P65" i="54"/>
  <c r="Q65" i="54"/>
  <c r="R65" i="54"/>
  <c r="S65" i="54"/>
  <c r="T65" i="54"/>
  <c r="U65" i="54"/>
  <c r="V65" i="54"/>
  <c r="W65" i="54"/>
  <c r="X65" i="54"/>
  <c r="Y65" i="54"/>
  <c r="Z65" i="54"/>
  <c r="AA65" i="54"/>
  <c r="AB65" i="54"/>
  <c r="AC65" i="54"/>
  <c r="AD65" i="54"/>
  <c r="C66" i="54"/>
  <c r="D66" i="54"/>
  <c r="E66" i="54"/>
  <c r="F66" i="54"/>
  <c r="G66" i="54"/>
  <c r="H66" i="54"/>
  <c r="I66" i="54"/>
  <c r="J66" i="54"/>
  <c r="K66" i="54"/>
  <c r="L66" i="54"/>
  <c r="M66" i="54"/>
  <c r="N66" i="54"/>
  <c r="O66" i="54"/>
  <c r="P66" i="54"/>
  <c r="Q66" i="54"/>
  <c r="R66" i="54"/>
  <c r="S66" i="54"/>
  <c r="T66" i="54"/>
  <c r="U66" i="54"/>
  <c r="V66" i="54"/>
  <c r="W66" i="54"/>
  <c r="X66" i="54"/>
  <c r="Y66" i="54"/>
  <c r="Z66" i="54"/>
  <c r="AA66" i="54"/>
  <c r="AB66" i="54"/>
  <c r="AC66" i="54"/>
  <c r="AD66" i="54"/>
  <c r="C67" i="54"/>
  <c r="D67" i="54"/>
  <c r="E67" i="54"/>
  <c r="F67" i="54"/>
  <c r="G67" i="54"/>
  <c r="H67" i="54"/>
  <c r="I67" i="54"/>
  <c r="J67" i="54"/>
  <c r="K67" i="54"/>
  <c r="L67" i="54"/>
  <c r="M67" i="54"/>
  <c r="N67" i="54"/>
  <c r="O67" i="54"/>
  <c r="P67" i="54"/>
  <c r="Q67" i="54"/>
  <c r="R67" i="54"/>
  <c r="S67" i="54"/>
  <c r="T67" i="54"/>
  <c r="U67" i="54"/>
  <c r="V67" i="54"/>
  <c r="W67" i="54"/>
  <c r="X67" i="54"/>
  <c r="Y67" i="54"/>
  <c r="Z67" i="54"/>
  <c r="AA67" i="54"/>
  <c r="AB67" i="54"/>
  <c r="AC67" i="54"/>
  <c r="AD67" i="54"/>
  <c r="B41" i="54"/>
  <c r="B42" i="54"/>
  <c r="B43" i="54"/>
  <c r="B44" i="54"/>
  <c r="B45" i="54"/>
  <c r="B46" i="54"/>
  <c r="B47" i="54"/>
  <c r="B48" i="54"/>
  <c r="B49" i="54"/>
  <c r="B50" i="54"/>
  <c r="B51" i="54"/>
  <c r="B52" i="54"/>
  <c r="B53" i="54"/>
  <c r="B54" i="54"/>
  <c r="B55" i="54"/>
  <c r="B56" i="54"/>
  <c r="B57" i="54"/>
  <c r="B58" i="54"/>
  <c r="B59" i="54"/>
  <c r="B60" i="54"/>
  <c r="B61" i="54"/>
  <c r="B62" i="54"/>
  <c r="B63" i="54"/>
  <c r="B64" i="54"/>
  <c r="B65" i="54"/>
  <c r="B66" i="54"/>
  <c r="B67" i="54"/>
  <c r="B40" i="54"/>
  <c r="AD10" i="54"/>
  <c r="AD11" i="54"/>
  <c r="AD12" i="54"/>
  <c r="AD13" i="54"/>
  <c r="AD14" i="54"/>
  <c r="AD15" i="54"/>
  <c r="AD16" i="54"/>
  <c r="AD17" i="54"/>
  <c r="AD18" i="54"/>
  <c r="AD19" i="54"/>
  <c r="AD20" i="54"/>
  <c r="AD21" i="54"/>
  <c r="AD22" i="54"/>
  <c r="AD23" i="54"/>
  <c r="AD24" i="54"/>
  <c r="AD25" i="54"/>
  <c r="AD26" i="54"/>
  <c r="AD27" i="54"/>
  <c r="AD28" i="54"/>
  <c r="AD29" i="54"/>
  <c r="AD30" i="54"/>
  <c r="AD31" i="54"/>
  <c r="AD32" i="54"/>
  <c r="AD33" i="54"/>
  <c r="AD34" i="54"/>
  <c r="AD35" i="54"/>
  <c r="AD36" i="54"/>
  <c r="AD9" i="54"/>
  <c r="C34" i="54"/>
  <c r="D34" i="54"/>
  <c r="E34" i="54"/>
  <c r="F34" i="54"/>
  <c r="G34" i="54"/>
  <c r="H34" i="54"/>
  <c r="H35" i="54" s="1"/>
  <c r="I34" i="54"/>
  <c r="I35" i="54" s="1"/>
  <c r="J34" i="54"/>
  <c r="J35" i="54" s="1"/>
  <c r="K34" i="54"/>
  <c r="L34" i="54"/>
  <c r="M34" i="54"/>
  <c r="N34" i="54"/>
  <c r="O34" i="54"/>
  <c r="P34" i="54"/>
  <c r="Q34" i="54"/>
  <c r="Q35" i="54" s="1"/>
  <c r="R34" i="54"/>
  <c r="R35" i="54" s="1"/>
  <c r="S34" i="54"/>
  <c r="T34" i="54"/>
  <c r="U34" i="54"/>
  <c r="V34" i="54"/>
  <c r="W34" i="54"/>
  <c r="X34" i="54"/>
  <c r="Y34" i="54"/>
  <c r="Y35" i="54" s="1"/>
  <c r="Z34" i="54"/>
  <c r="Z35" i="54" s="1"/>
  <c r="AA34" i="54"/>
  <c r="AB34" i="54"/>
  <c r="AC34" i="54"/>
  <c r="C35" i="54"/>
  <c r="D35" i="54"/>
  <c r="E35" i="54"/>
  <c r="F35" i="54"/>
  <c r="G35" i="54"/>
  <c r="K35" i="54"/>
  <c r="L35" i="54"/>
  <c r="M35" i="54"/>
  <c r="N35" i="54"/>
  <c r="O35" i="54"/>
  <c r="P35" i="54"/>
  <c r="S35" i="54"/>
  <c r="T35" i="54"/>
  <c r="U35" i="54"/>
  <c r="V35" i="54"/>
  <c r="W35" i="54"/>
  <c r="X35" i="54"/>
  <c r="AA35" i="54"/>
  <c r="AB35" i="54"/>
  <c r="AC35" i="54"/>
  <c r="B35" i="54"/>
  <c r="B34" i="54"/>
  <c r="AD71" i="15"/>
  <c r="AD72" i="15"/>
  <c r="AD73" i="15"/>
  <c r="AD74" i="15"/>
  <c r="AD75" i="15"/>
  <c r="AD76" i="15"/>
  <c r="AD77" i="15"/>
  <c r="AD78" i="15"/>
  <c r="AD79" i="15"/>
  <c r="AD80" i="15"/>
  <c r="AD81" i="15"/>
  <c r="AD82" i="15"/>
  <c r="AD83" i="15"/>
  <c r="AD84" i="15"/>
  <c r="AD85" i="15"/>
  <c r="AD86" i="15"/>
  <c r="AD87" i="15"/>
  <c r="AD88" i="15"/>
  <c r="AD89" i="15"/>
  <c r="AD90" i="15"/>
  <c r="AD91" i="15"/>
  <c r="AD92" i="15"/>
  <c r="AD93" i="15"/>
  <c r="AD94" i="15"/>
  <c r="AD95" i="15"/>
  <c r="AD96" i="15"/>
  <c r="AD97" i="15"/>
  <c r="AD70" i="15"/>
  <c r="D70" i="15"/>
  <c r="E70" i="15"/>
  <c r="F70" i="15"/>
  <c r="G70" i="15"/>
  <c r="H70" i="15"/>
  <c r="I70" i="15"/>
  <c r="J70" i="15"/>
  <c r="K70" i="15"/>
  <c r="L70" i="15"/>
  <c r="M70" i="15"/>
  <c r="N70" i="15"/>
  <c r="O70" i="15"/>
  <c r="P70" i="15"/>
  <c r="Q70" i="15"/>
  <c r="R70" i="15"/>
  <c r="S70" i="15"/>
  <c r="T70" i="15"/>
  <c r="U70" i="15"/>
  <c r="V70" i="15"/>
  <c r="W70" i="15"/>
  <c r="X70" i="15"/>
  <c r="Y70" i="15"/>
  <c r="Z70" i="15"/>
  <c r="AA70" i="15"/>
  <c r="AB70" i="15"/>
  <c r="AC70" i="15"/>
  <c r="D71" i="15"/>
  <c r="E71" i="15"/>
  <c r="F71" i="15"/>
  <c r="G71" i="15"/>
  <c r="H71" i="15"/>
  <c r="I71" i="15"/>
  <c r="J71" i="15"/>
  <c r="K71" i="15"/>
  <c r="L71" i="15"/>
  <c r="M71" i="15"/>
  <c r="N71" i="15"/>
  <c r="O71" i="15"/>
  <c r="P71" i="15"/>
  <c r="Q71" i="15"/>
  <c r="R71" i="15"/>
  <c r="S71" i="15"/>
  <c r="T71" i="15"/>
  <c r="U71" i="15"/>
  <c r="V71" i="15"/>
  <c r="W71" i="15"/>
  <c r="X71" i="15"/>
  <c r="Y71" i="15"/>
  <c r="Z71" i="15"/>
  <c r="AA71" i="15"/>
  <c r="AB71" i="15"/>
  <c r="AC71" i="15"/>
  <c r="D72" i="15"/>
  <c r="E72" i="15"/>
  <c r="F72" i="15"/>
  <c r="G72" i="15"/>
  <c r="H72" i="15"/>
  <c r="I72" i="15"/>
  <c r="J72" i="15"/>
  <c r="K72" i="15"/>
  <c r="L72" i="15"/>
  <c r="M72" i="15"/>
  <c r="N72" i="15"/>
  <c r="O72" i="15"/>
  <c r="P72" i="15"/>
  <c r="Q72" i="15"/>
  <c r="R72" i="15"/>
  <c r="S72" i="15"/>
  <c r="T72" i="15"/>
  <c r="U72" i="15"/>
  <c r="V72" i="15"/>
  <c r="W72" i="15"/>
  <c r="X72" i="15"/>
  <c r="Y72" i="15"/>
  <c r="Z72" i="15"/>
  <c r="AA72" i="15"/>
  <c r="AB72" i="15"/>
  <c r="AC72" i="15"/>
  <c r="D73" i="15"/>
  <c r="E73" i="15"/>
  <c r="F73" i="15"/>
  <c r="G73" i="15"/>
  <c r="H73" i="15"/>
  <c r="I73" i="15"/>
  <c r="J73" i="15"/>
  <c r="K73" i="15"/>
  <c r="L73" i="15"/>
  <c r="M73" i="15"/>
  <c r="N73" i="15"/>
  <c r="O73" i="15"/>
  <c r="P73" i="15"/>
  <c r="Q73" i="15"/>
  <c r="R73" i="15"/>
  <c r="S73" i="15"/>
  <c r="T73" i="15"/>
  <c r="U73" i="15"/>
  <c r="V73" i="15"/>
  <c r="W73" i="15"/>
  <c r="X73" i="15"/>
  <c r="Y73" i="15"/>
  <c r="Z73" i="15"/>
  <c r="AA73" i="15"/>
  <c r="AB73" i="15"/>
  <c r="AC73" i="15"/>
  <c r="D74" i="15"/>
  <c r="E74" i="15"/>
  <c r="F74" i="15"/>
  <c r="G74" i="15"/>
  <c r="H74" i="15"/>
  <c r="I74" i="15"/>
  <c r="J74" i="15"/>
  <c r="K74" i="15"/>
  <c r="L74" i="15"/>
  <c r="M74" i="15"/>
  <c r="N74" i="15"/>
  <c r="O74" i="15"/>
  <c r="P74" i="15"/>
  <c r="Q74" i="15"/>
  <c r="R74" i="15"/>
  <c r="S74" i="15"/>
  <c r="T74" i="15"/>
  <c r="U74" i="15"/>
  <c r="V74" i="15"/>
  <c r="W74" i="15"/>
  <c r="X74" i="15"/>
  <c r="Y74" i="15"/>
  <c r="Z74" i="15"/>
  <c r="AA74" i="15"/>
  <c r="AB74" i="15"/>
  <c r="AC74" i="15"/>
  <c r="D75" i="15"/>
  <c r="E75" i="15"/>
  <c r="F75" i="15"/>
  <c r="G75" i="15"/>
  <c r="H75" i="15"/>
  <c r="I75" i="15"/>
  <c r="J75" i="15"/>
  <c r="K75" i="15"/>
  <c r="L75" i="15"/>
  <c r="M75" i="15"/>
  <c r="N75" i="15"/>
  <c r="O75" i="15"/>
  <c r="P75" i="15"/>
  <c r="Q75" i="15"/>
  <c r="R75" i="15"/>
  <c r="S75" i="15"/>
  <c r="T75" i="15"/>
  <c r="U75" i="15"/>
  <c r="V75" i="15"/>
  <c r="W75" i="15"/>
  <c r="X75" i="15"/>
  <c r="Y75" i="15"/>
  <c r="Z75" i="15"/>
  <c r="AA75" i="15"/>
  <c r="AB75" i="15"/>
  <c r="AC75" i="15"/>
  <c r="D76" i="15"/>
  <c r="E76" i="15"/>
  <c r="F76" i="15"/>
  <c r="G76" i="15"/>
  <c r="H76" i="15"/>
  <c r="I76" i="15"/>
  <c r="J76" i="15"/>
  <c r="K76" i="15"/>
  <c r="L76" i="15"/>
  <c r="M76" i="15"/>
  <c r="N76" i="15"/>
  <c r="O76" i="15"/>
  <c r="P76" i="15"/>
  <c r="Q76" i="15"/>
  <c r="R76" i="15"/>
  <c r="S76" i="15"/>
  <c r="T76" i="15"/>
  <c r="U76" i="15"/>
  <c r="V76" i="15"/>
  <c r="W76" i="15"/>
  <c r="X76" i="15"/>
  <c r="Y76" i="15"/>
  <c r="Z76" i="15"/>
  <c r="AA76" i="15"/>
  <c r="AB76" i="15"/>
  <c r="AC76" i="15"/>
  <c r="D77" i="15"/>
  <c r="E77" i="15"/>
  <c r="F77" i="15"/>
  <c r="G77" i="15"/>
  <c r="H77" i="15"/>
  <c r="I77" i="15"/>
  <c r="J77" i="15"/>
  <c r="K77" i="15"/>
  <c r="L77" i="15"/>
  <c r="M77" i="15"/>
  <c r="N77" i="15"/>
  <c r="O77" i="15"/>
  <c r="P77" i="15"/>
  <c r="Q77" i="15"/>
  <c r="R77" i="15"/>
  <c r="S77" i="15"/>
  <c r="T77" i="15"/>
  <c r="U77" i="15"/>
  <c r="V77" i="15"/>
  <c r="W77" i="15"/>
  <c r="X77" i="15"/>
  <c r="Y77" i="15"/>
  <c r="Z77" i="15"/>
  <c r="AA77" i="15"/>
  <c r="AB77" i="15"/>
  <c r="AC77" i="15"/>
  <c r="D78" i="15"/>
  <c r="E78" i="15"/>
  <c r="F78" i="15"/>
  <c r="G78" i="15"/>
  <c r="H78" i="15"/>
  <c r="I78" i="15"/>
  <c r="J78" i="15"/>
  <c r="K78" i="15"/>
  <c r="L78" i="15"/>
  <c r="M78" i="15"/>
  <c r="N78" i="15"/>
  <c r="O78" i="15"/>
  <c r="P78" i="15"/>
  <c r="Q78" i="15"/>
  <c r="R78" i="15"/>
  <c r="S78" i="15"/>
  <c r="T78" i="15"/>
  <c r="U78" i="15"/>
  <c r="V78" i="15"/>
  <c r="W78" i="15"/>
  <c r="X78" i="15"/>
  <c r="Y78" i="15"/>
  <c r="Z78" i="15"/>
  <c r="AA78" i="15"/>
  <c r="AB78" i="15"/>
  <c r="AC78" i="15"/>
  <c r="D79" i="15"/>
  <c r="E79" i="15"/>
  <c r="F79" i="15"/>
  <c r="G79" i="15"/>
  <c r="H79" i="15"/>
  <c r="I79" i="15"/>
  <c r="J79" i="15"/>
  <c r="K79" i="15"/>
  <c r="L79" i="15"/>
  <c r="M79" i="15"/>
  <c r="N79" i="15"/>
  <c r="O79" i="15"/>
  <c r="P79" i="15"/>
  <c r="Q79" i="15"/>
  <c r="R79" i="15"/>
  <c r="S79" i="15"/>
  <c r="T79" i="15"/>
  <c r="U79" i="15"/>
  <c r="V79" i="15"/>
  <c r="W79" i="15"/>
  <c r="X79" i="15"/>
  <c r="Y79" i="15"/>
  <c r="Z79" i="15"/>
  <c r="AA79" i="15"/>
  <c r="AB79" i="15"/>
  <c r="AC79" i="15"/>
  <c r="D80" i="15"/>
  <c r="E80" i="15"/>
  <c r="F80" i="15"/>
  <c r="G80" i="15"/>
  <c r="H80" i="15"/>
  <c r="I80" i="15"/>
  <c r="J80" i="15"/>
  <c r="K80" i="15"/>
  <c r="L80" i="15"/>
  <c r="M80" i="15"/>
  <c r="N80" i="15"/>
  <c r="O80" i="15"/>
  <c r="P80" i="15"/>
  <c r="Q80" i="15"/>
  <c r="R80" i="15"/>
  <c r="S80" i="15"/>
  <c r="T80" i="15"/>
  <c r="U80" i="15"/>
  <c r="V80" i="15"/>
  <c r="W80" i="15"/>
  <c r="X80" i="15"/>
  <c r="Y80" i="15"/>
  <c r="Z80" i="15"/>
  <c r="AA80" i="15"/>
  <c r="AB80" i="15"/>
  <c r="AC80" i="15"/>
  <c r="D81" i="15"/>
  <c r="E81" i="15"/>
  <c r="F81" i="15"/>
  <c r="G81" i="15"/>
  <c r="H81" i="15"/>
  <c r="I81" i="15"/>
  <c r="J81" i="15"/>
  <c r="K81" i="15"/>
  <c r="L81" i="15"/>
  <c r="M81" i="15"/>
  <c r="N81" i="15"/>
  <c r="O81" i="15"/>
  <c r="P81" i="15"/>
  <c r="Q81" i="15"/>
  <c r="R81" i="15"/>
  <c r="S81" i="15"/>
  <c r="T81" i="15"/>
  <c r="U81" i="15"/>
  <c r="V81" i="15"/>
  <c r="W81" i="15"/>
  <c r="X81" i="15"/>
  <c r="Y81" i="15"/>
  <c r="Z81" i="15"/>
  <c r="AA81" i="15"/>
  <c r="AB81" i="15"/>
  <c r="AC81" i="15"/>
  <c r="D82" i="15"/>
  <c r="E82" i="15"/>
  <c r="F82" i="15"/>
  <c r="G82" i="15"/>
  <c r="H82" i="15"/>
  <c r="I82" i="15"/>
  <c r="J82" i="15"/>
  <c r="K82" i="15"/>
  <c r="L82" i="15"/>
  <c r="M82" i="15"/>
  <c r="N82" i="15"/>
  <c r="O82" i="15"/>
  <c r="P82" i="15"/>
  <c r="Q82" i="15"/>
  <c r="R82" i="15"/>
  <c r="S82" i="15"/>
  <c r="T82" i="15"/>
  <c r="U82" i="15"/>
  <c r="V82" i="15"/>
  <c r="W82" i="15"/>
  <c r="X82" i="15"/>
  <c r="Y82" i="15"/>
  <c r="Z82" i="15"/>
  <c r="AA82" i="15"/>
  <c r="AB82" i="15"/>
  <c r="AC82" i="15"/>
  <c r="D83" i="15"/>
  <c r="E83" i="15"/>
  <c r="F83" i="15"/>
  <c r="G83" i="15"/>
  <c r="H83" i="15"/>
  <c r="I83" i="15"/>
  <c r="J83" i="15"/>
  <c r="K83" i="15"/>
  <c r="L83" i="15"/>
  <c r="M83" i="15"/>
  <c r="N83" i="15"/>
  <c r="O83" i="15"/>
  <c r="P83" i="15"/>
  <c r="Q83" i="15"/>
  <c r="R83" i="15"/>
  <c r="S83" i="15"/>
  <c r="T83" i="15"/>
  <c r="U83" i="15"/>
  <c r="V83" i="15"/>
  <c r="W83" i="15"/>
  <c r="X83" i="15"/>
  <c r="Y83" i="15"/>
  <c r="Z83" i="15"/>
  <c r="AA83" i="15"/>
  <c r="AB83" i="15"/>
  <c r="AC83" i="15"/>
  <c r="D84" i="15"/>
  <c r="E84" i="15"/>
  <c r="F84" i="15"/>
  <c r="G84" i="15"/>
  <c r="H84" i="15"/>
  <c r="I84" i="15"/>
  <c r="J84" i="15"/>
  <c r="K84" i="15"/>
  <c r="L84" i="15"/>
  <c r="M84" i="15"/>
  <c r="N84" i="15"/>
  <c r="O84" i="15"/>
  <c r="P84" i="15"/>
  <c r="Q84" i="15"/>
  <c r="R84" i="15"/>
  <c r="S84" i="15"/>
  <c r="T84" i="15"/>
  <c r="U84" i="15"/>
  <c r="V84" i="15"/>
  <c r="W84" i="15"/>
  <c r="X84" i="15"/>
  <c r="Y84" i="15"/>
  <c r="Z84" i="15"/>
  <c r="AA84" i="15"/>
  <c r="AB84" i="15"/>
  <c r="AC84" i="15"/>
  <c r="D85" i="15"/>
  <c r="E85" i="15"/>
  <c r="F85" i="15"/>
  <c r="G85" i="15"/>
  <c r="H85" i="15"/>
  <c r="I85" i="15"/>
  <c r="J85" i="15"/>
  <c r="K85" i="15"/>
  <c r="L85" i="15"/>
  <c r="M85" i="15"/>
  <c r="N85" i="15"/>
  <c r="O85" i="15"/>
  <c r="P85" i="15"/>
  <c r="Q85" i="15"/>
  <c r="R85" i="15"/>
  <c r="S85" i="15"/>
  <c r="T85" i="15"/>
  <c r="U85" i="15"/>
  <c r="V85" i="15"/>
  <c r="W85" i="15"/>
  <c r="X85" i="15"/>
  <c r="Y85" i="15"/>
  <c r="Z85" i="15"/>
  <c r="AA85" i="15"/>
  <c r="AB85" i="15"/>
  <c r="AC85" i="15"/>
  <c r="D86" i="15"/>
  <c r="E86" i="15"/>
  <c r="F86" i="15"/>
  <c r="G86" i="15"/>
  <c r="H86" i="15"/>
  <c r="I86" i="15"/>
  <c r="J86" i="15"/>
  <c r="K86" i="15"/>
  <c r="L86" i="15"/>
  <c r="M86" i="15"/>
  <c r="N86" i="15"/>
  <c r="O86" i="15"/>
  <c r="P86" i="15"/>
  <c r="Q86" i="15"/>
  <c r="R86" i="15"/>
  <c r="S86" i="15"/>
  <c r="T86" i="15"/>
  <c r="U86" i="15"/>
  <c r="V86" i="15"/>
  <c r="W86" i="15"/>
  <c r="X86" i="15"/>
  <c r="Y86" i="15"/>
  <c r="Z86" i="15"/>
  <c r="AA86" i="15"/>
  <c r="AB86" i="15"/>
  <c r="AC86" i="15"/>
  <c r="D87" i="15"/>
  <c r="E87" i="15"/>
  <c r="F87" i="15"/>
  <c r="G87" i="15"/>
  <c r="H87" i="15"/>
  <c r="I87" i="15"/>
  <c r="J87" i="15"/>
  <c r="K87" i="15"/>
  <c r="L87" i="15"/>
  <c r="M87" i="15"/>
  <c r="N87" i="15"/>
  <c r="O87" i="15"/>
  <c r="P87" i="15"/>
  <c r="Q87" i="15"/>
  <c r="R87" i="15"/>
  <c r="S87" i="15"/>
  <c r="T87" i="15"/>
  <c r="U87" i="15"/>
  <c r="V87" i="15"/>
  <c r="W87" i="15"/>
  <c r="X87" i="15"/>
  <c r="Y87" i="15"/>
  <c r="Z87" i="15"/>
  <c r="AA87" i="15"/>
  <c r="AB87" i="15"/>
  <c r="AC87" i="15"/>
  <c r="D88" i="15"/>
  <c r="E88" i="15"/>
  <c r="F88" i="15"/>
  <c r="G88" i="15"/>
  <c r="H88" i="15"/>
  <c r="I88" i="15"/>
  <c r="J88" i="15"/>
  <c r="K88" i="15"/>
  <c r="L88" i="15"/>
  <c r="M88" i="15"/>
  <c r="N88" i="15"/>
  <c r="O88" i="15"/>
  <c r="P88" i="15"/>
  <c r="Q88" i="15"/>
  <c r="R88" i="15"/>
  <c r="S88" i="15"/>
  <c r="T88" i="15"/>
  <c r="U88" i="15"/>
  <c r="V88" i="15"/>
  <c r="W88" i="15"/>
  <c r="X88" i="15"/>
  <c r="Y88" i="15"/>
  <c r="Z88" i="15"/>
  <c r="AA88" i="15"/>
  <c r="AB88" i="15"/>
  <c r="AC88" i="15"/>
  <c r="D89" i="15"/>
  <c r="E89" i="15"/>
  <c r="F89" i="15"/>
  <c r="G89" i="15"/>
  <c r="H89" i="15"/>
  <c r="I89" i="15"/>
  <c r="J89" i="15"/>
  <c r="K89" i="15"/>
  <c r="L89" i="15"/>
  <c r="M89" i="15"/>
  <c r="N89" i="15"/>
  <c r="O89" i="15"/>
  <c r="P89" i="15"/>
  <c r="Q89" i="15"/>
  <c r="R89" i="15"/>
  <c r="S89" i="15"/>
  <c r="T89" i="15"/>
  <c r="U89" i="15"/>
  <c r="V89" i="15"/>
  <c r="W89" i="15"/>
  <c r="X89" i="15"/>
  <c r="Y89" i="15"/>
  <c r="Z89" i="15"/>
  <c r="AA89" i="15"/>
  <c r="AB89" i="15"/>
  <c r="AC89" i="15"/>
  <c r="D90" i="15"/>
  <c r="E90" i="15"/>
  <c r="F90" i="15"/>
  <c r="G90" i="15"/>
  <c r="H90" i="15"/>
  <c r="I90" i="15"/>
  <c r="J90" i="15"/>
  <c r="K90" i="15"/>
  <c r="L90" i="15"/>
  <c r="M90" i="15"/>
  <c r="N90" i="15"/>
  <c r="O90" i="15"/>
  <c r="P90" i="15"/>
  <c r="Q90" i="15"/>
  <c r="R90" i="15"/>
  <c r="S90" i="15"/>
  <c r="T90" i="15"/>
  <c r="U90" i="15"/>
  <c r="V90" i="15"/>
  <c r="W90" i="15"/>
  <c r="X90" i="15"/>
  <c r="Y90" i="15"/>
  <c r="Z90" i="15"/>
  <c r="AA90" i="15"/>
  <c r="AB90" i="15"/>
  <c r="AC90" i="15"/>
  <c r="D91" i="15"/>
  <c r="E91" i="15"/>
  <c r="F91" i="15"/>
  <c r="G91" i="15"/>
  <c r="H91" i="15"/>
  <c r="I91" i="15"/>
  <c r="J91" i="15"/>
  <c r="K91" i="15"/>
  <c r="L91" i="15"/>
  <c r="M91" i="15"/>
  <c r="N91" i="15"/>
  <c r="O91" i="15"/>
  <c r="P91" i="15"/>
  <c r="Q91" i="15"/>
  <c r="R91" i="15"/>
  <c r="S91" i="15"/>
  <c r="T91" i="15"/>
  <c r="U91" i="15"/>
  <c r="V91" i="15"/>
  <c r="W91" i="15"/>
  <c r="X91" i="15"/>
  <c r="Y91" i="15"/>
  <c r="Z91" i="15"/>
  <c r="AA91" i="15"/>
  <c r="AB91" i="15"/>
  <c r="AC91" i="15"/>
  <c r="D92" i="15"/>
  <c r="E92" i="15"/>
  <c r="F92" i="15"/>
  <c r="G92" i="15"/>
  <c r="H92" i="15"/>
  <c r="I92" i="15"/>
  <c r="J92" i="15"/>
  <c r="K92" i="15"/>
  <c r="L92" i="15"/>
  <c r="M92" i="15"/>
  <c r="N92" i="15"/>
  <c r="O92" i="15"/>
  <c r="P92" i="15"/>
  <c r="Q92" i="15"/>
  <c r="R92" i="15"/>
  <c r="S92" i="15"/>
  <c r="T92" i="15"/>
  <c r="U92" i="15"/>
  <c r="V92" i="15"/>
  <c r="W92" i="15"/>
  <c r="X92" i="15"/>
  <c r="Y92" i="15"/>
  <c r="Z92" i="15"/>
  <c r="AA92" i="15"/>
  <c r="AB92" i="15"/>
  <c r="AC92" i="15"/>
  <c r="D93" i="15"/>
  <c r="E93" i="15"/>
  <c r="F93" i="15"/>
  <c r="G93" i="15"/>
  <c r="H93" i="15"/>
  <c r="I93" i="15"/>
  <c r="J93" i="15"/>
  <c r="K93" i="15"/>
  <c r="L93" i="15"/>
  <c r="M93" i="15"/>
  <c r="N93" i="15"/>
  <c r="O93" i="15"/>
  <c r="P93" i="15"/>
  <c r="Q93" i="15"/>
  <c r="R93" i="15"/>
  <c r="S93" i="15"/>
  <c r="T93" i="15"/>
  <c r="U93" i="15"/>
  <c r="V93" i="15"/>
  <c r="W93" i="15"/>
  <c r="X93" i="15"/>
  <c r="Y93" i="15"/>
  <c r="Z93" i="15"/>
  <c r="AA93" i="15"/>
  <c r="AB93" i="15"/>
  <c r="AC93" i="15"/>
  <c r="D94" i="15"/>
  <c r="E94" i="15"/>
  <c r="F94" i="15"/>
  <c r="G94" i="15"/>
  <c r="H94" i="15"/>
  <c r="I94" i="15"/>
  <c r="J94" i="15"/>
  <c r="K94" i="15"/>
  <c r="L94" i="15"/>
  <c r="M94" i="15"/>
  <c r="N94" i="15"/>
  <c r="O94" i="15"/>
  <c r="P94" i="15"/>
  <c r="Q94" i="15"/>
  <c r="R94" i="15"/>
  <c r="S94" i="15"/>
  <c r="T94" i="15"/>
  <c r="U94" i="15"/>
  <c r="V94" i="15"/>
  <c r="W94" i="15"/>
  <c r="X94" i="15"/>
  <c r="Y94" i="15"/>
  <c r="Z94" i="15"/>
  <c r="AA94" i="15"/>
  <c r="AB94" i="15"/>
  <c r="AC94" i="15"/>
  <c r="D95" i="15"/>
  <c r="E95" i="15"/>
  <c r="F95" i="15"/>
  <c r="G95" i="15"/>
  <c r="H95" i="15"/>
  <c r="I95" i="15"/>
  <c r="J95" i="15"/>
  <c r="K95" i="15"/>
  <c r="L95" i="15"/>
  <c r="M95" i="15"/>
  <c r="N95" i="15"/>
  <c r="O95" i="15"/>
  <c r="P95" i="15"/>
  <c r="Q95" i="15"/>
  <c r="R95" i="15"/>
  <c r="S95" i="15"/>
  <c r="T95" i="15"/>
  <c r="U95" i="15"/>
  <c r="V95" i="15"/>
  <c r="W95" i="15"/>
  <c r="X95" i="15"/>
  <c r="Y95" i="15"/>
  <c r="Z95" i="15"/>
  <c r="AA95" i="15"/>
  <c r="AB95" i="15"/>
  <c r="AC95" i="15"/>
  <c r="D96" i="15"/>
  <c r="E96" i="15"/>
  <c r="F96" i="15"/>
  <c r="G96" i="15"/>
  <c r="H96" i="15"/>
  <c r="I96" i="15"/>
  <c r="J96" i="15"/>
  <c r="K96" i="15"/>
  <c r="L96" i="15"/>
  <c r="M96" i="15"/>
  <c r="N96" i="15"/>
  <c r="O96" i="15"/>
  <c r="P96" i="15"/>
  <c r="Q96" i="15"/>
  <c r="R96" i="15"/>
  <c r="S96" i="15"/>
  <c r="T96" i="15"/>
  <c r="U96" i="15"/>
  <c r="V96" i="15"/>
  <c r="W96" i="15"/>
  <c r="X96" i="15"/>
  <c r="Y96" i="15"/>
  <c r="Z96" i="15"/>
  <c r="AA96" i="15"/>
  <c r="AB96" i="15"/>
  <c r="AC96" i="15"/>
  <c r="D97" i="15"/>
  <c r="E97" i="15"/>
  <c r="F97" i="15"/>
  <c r="G97" i="15"/>
  <c r="H97" i="15"/>
  <c r="I97" i="15"/>
  <c r="J97" i="15"/>
  <c r="K97" i="15"/>
  <c r="L97" i="15"/>
  <c r="M97" i="15"/>
  <c r="N97" i="15"/>
  <c r="O97" i="15"/>
  <c r="P97" i="15"/>
  <c r="Q97" i="15"/>
  <c r="R97" i="15"/>
  <c r="S97" i="15"/>
  <c r="T97" i="15"/>
  <c r="U97" i="15"/>
  <c r="V97" i="15"/>
  <c r="W97" i="15"/>
  <c r="X97" i="15"/>
  <c r="Y97" i="15"/>
  <c r="Z97" i="15"/>
  <c r="AA97" i="15"/>
  <c r="AB97" i="15"/>
  <c r="AC97" i="15"/>
  <c r="C71" i="15"/>
  <c r="C72" i="15"/>
  <c r="C73" i="15"/>
  <c r="C74" i="15"/>
  <c r="C75" i="15"/>
  <c r="C76" i="15"/>
  <c r="C77" i="15"/>
  <c r="C78" i="15"/>
  <c r="C79" i="15"/>
  <c r="C80" i="15"/>
  <c r="C81" i="15"/>
  <c r="C82" i="15"/>
  <c r="C83" i="15"/>
  <c r="C84" i="15"/>
  <c r="C85" i="15"/>
  <c r="C86" i="15"/>
  <c r="C87" i="15"/>
  <c r="C88" i="15"/>
  <c r="C89" i="15"/>
  <c r="C90" i="15"/>
  <c r="C91" i="15"/>
  <c r="C92" i="15"/>
  <c r="C93" i="15"/>
  <c r="C94" i="15"/>
  <c r="C95" i="15"/>
  <c r="C96" i="15"/>
  <c r="C97" i="15"/>
  <c r="C70" i="15"/>
  <c r="C40" i="15"/>
  <c r="D40" i="15"/>
  <c r="E40" i="15"/>
  <c r="F40" i="15"/>
  <c r="G40" i="15"/>
  <c r="H40" i="15"/>
  <c r="I40" i="15"/>
  <c r="J40" i="15"/>
  <c r="K40" i="15"/>
  <c r="L40" i="15"/>
  <c r="M40" i="15"/>
  <c r="N40" i="15"/>
  <c r="O40" i="15"/>
  <c r="P40" i="15"/>
  <c r="Q40" i="15"/>
  <c r="R40" i="15"/>
  <c r="S40" i="15"/>
  <c r="T40" i="15"/>
  <c r="U40" i="15"/>
  <c r="V40" i="15"/>
  <c r="W40" i="15"/>
  <c r="X40" i="15"/>
  <c r="Y40" i="15"/>
  <c r="Z40" i="15"/>
  <c r="AA40" i="15"/>
  <c r="AB40" i="15"/>
  <c r="AC40" i="15"/>
  <c r="AD40" i="15"/>
  <c r="C41" i="15"/>
  <c r="D41" i="15"/>
  <c r="E41" i="15"/>
  <c r="F41" i="15"/>
  <c r="G41" i="15"/>
  <c r="H41" i="15"/>
  <c r="I41" i="15"/>
  <c r="J41" i="15"/>
  <c r="K41" i="15"/>
  <c r="L41" i="15"/>
  <c r="M41" i="15"/>
  <c r="N41" i="15"/>
  <c r="O41" i="15"/>
  <c r="P41" i="15"/>
  <c r="Q41" i="15"/>
  <c r="R41" i="15"/>
  <c r="S41" i="15"/>
  <c r="T41" i="15"/>
  <c r="U41" i="15"/>
  <c r="V41" i="15"/>
  <c r="W41" i="15"/>
  <c r="X41" i="15"/>
  <c r="Y41" i="15"/>
  <c r="Z41" i="15"/>
  <c r="AA41" i="15"/>
  <c r="AB41" i="15"/>
  <c r="AC41" i="15"/>
  <c r="AD41" i="15"/>
  <c r="C42" i="15"/>
  <c r="D42" i="15"/>
  <c r="E42" i="15"/>
  <c r="F42" i="15"/>
  <c r="G42" i="15"/>
  <c r="H42" i="15"/>
  <c r="I42" i="15"/>
  <c r="J42" i="15"/>
  <c r="K42" i="15"/>
  <c r="L42" i="15"/>
  <c r="M42" i="15"/>
  <c r="N42" i="15"/>
  <c r="O42" i="15"/>
  <c r="P42" i="15"/>
  <c r="Q42" i="15"/>
  <c r="R42" i="15"/>
  <c r="S42" i="15"/>
  <c r="T42" i="15"/>
  <c r="U42" i="15"/>
  <c r="V42" i="15"/>
  <c r="W42" i="15"/>
  <c r="X42" i="15"/>
  <c r="Y42" i="15"/>
  <c r="Z42" i="15"/>
  <c r="AA42" i="15"/>
  <c r="AB42" i="15"/>
  <c r="AC42" i="15"/>
  <c r="AD42" i="15"/>
  <c r="C43" i="15"/>
  <c r="D43" i="15"/>
  <c r="E43" i="15"/>
  <c r="F43" i="15"/>
  <c r="G43" i="15"/>
  <c r="H43" i="15"/>
  <c r="I43" i="15"/>
  <c r="J43" i="15"/>
  <c r="K43" i="15"/>
  <c r="L43" i="15"/>
  <c r="M43" i="15"/>
  <c r="N43" i="15"/>
  <c r="O43" i="15"/>
  <c r="P43" i="15"/>
  <c r="Q43" i="15"/>
  <c r="R43" i="15"/>
  <c r="S43" i="15"/>
  <c r="T43" i="15"/>
  <c r="U43" i="15"/>
  <c r="V43" i="15"/>
  <c r="W43" i="15"/>
  <c r="X43" i="15"/>
  <c r="Y43" i="15"/>
  <c r="Z43" i="15"/>
  <c r="AA43" i="15"/>
  <c r="AB43" i="15"/>
  <c r="AC43" i="15"/>
  <c r="AD43" i="15"/>
  <c r="C44" i="15"/>
  <c r="D44" i="15"/>
  <c r="E44" i="15"/>
  <c r="F44" i="15"/>
  <c r="G44" i="15"/>
  <c r="H44" i="15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W44" i="15"/>
  <c r="X44" i="15"/>
  <c r="Y44" i="15"/>
  <c r="Z44" i="15"/>
  <c r="AA44" i="15"/>
  <c r="AB44" i="15"/>
  <c r="AC44" i="15"/>
  <c r="AD44" i="15"/>
  <c r="C45" i="15"/>
  <c r="D45" i="15"/>
  <c r="E45" i="15"/>
  <c r="F45" i="15"/>
  <c r="G45" i="15"/>
  <c r="H45" i="15"/>
  <c r="I45" i="15"/>
  <c r="J45" i="15"/>
  <c r="K45" i="15"/>
  <c r="L45" i="15"/>
  <c r="M45" i="15"/>
  <c r="N45" i="15"/>
  <c r="O45" i="15"/>
  <c r="P45" i="15"/>
  <c r="Q45" i="15"/>
  <c r="R45" i="15"/>
  <c r="S45" i="15"/>
  <c r="T45" i="15"/>
  <c r="U45" i="15"/>
  <c r="V45" i="15"/>
  <c r="W45" i="15"/>
  <c r="X45" i="15"/>
  <c r="Y45" i="15"/>
  <c r="Z45" i="15"/>
  <c r="AA45" i="15"/>
  <c r="AB45" i="15"/>
  <c r="AC45" i="15"/>
  <c r="AD45" i="15"/>
  <c r="C46" i="15"/>
  <c r="D46" i="15"/>
  <c r="E46" i="15"/>
  <c r="F46" i="15"/>
  <c r="G46" i="15"/>
  <c r="H46" i="15"/>
  <c r="I46" i="15"/>
  <c r="J46" i="15"/>
  <c r="K46" i="15"/>
  <c r="L46" i="15"/>
  <c r="M46" i="15"/>
  <c r="N46" i="15"/>
  <c r="O46" i="15"/>
  <c r="P46" i="15"/>
  <c r="Q46" i="15"/>
  <c r="R46" i="15"/>
  <c r="S46" i="15"/>
  <c r="T46" i="15"/>
  <c r="U46" i="15"/>
  <c r="V46" i="15"/>
  <c r="W46" i="15"/>
  <c r="X46" i="15"/>
  <c r="Y46" i="15"/>
  <c r="Z46" i="15"/>
  <c r="AA46" i="15"/>
  <c r="AB46" i="15"/>
  <c r="AC46" i="15"/>
  <c r="AD46" i="15"/>
  <c r="C47" i="15"/>
  <c r="D47" i="15"/>
  <c r="E47" i="15"/>
  <c r="F47" i="15"/>
  <c r="G47" i="15"/>
  <c r="H47" i="15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W47" i="15"/>
  <c r="X47" i="15"/>
  <c r="Y47" i="15"/>
  <c r="Z47" i="15"/>
  <c r="AA47" i="15"/>
  <c r="AB47" i="15"/>
  <c r="AC47" i="15"/>
  <c r="AD47" i="15"/>
  <c r="C48" i="15"/>
  <c r="D48" i="15"/>
  <c r="E48" i="15"/>
  <c r="F48" i="15"/>
  <c r="G48" i="15"/>
  <c r="H48" i="15"/>
  <c r="I48" i="15"/>
  <c r="J48" i="15"/>
  <c r="K48" i="15"/>
  <c r="L48" i="15"/>
  <c r="M48" i="15"/>
  <c r="N48" i="15"/>
  <c r="O48" i="15"/>
  <c r="P48" i="15"/>
  <c r="Q48" i="15"/>
  <c r="R48" i="15"/>
  <c r="S48" i="15"/>
  <c r="T48" i="15"/>
  <c r="U48" i="15"/>
  <c r="V48" i="15"/>
  <c r="W48" i="15"/>
  <c r="X48" i="15"/>
  <c r="Y48" i="15"/>
  <c r="Z48" i="15"/>
  <c r="AA48" i="15"/>
  <c r="AB48" i="15"/>
  <c r="AC48" i="15"/>
  <c r="AD48" i="15"/>
  <c r="C49" i="15"/>
  <c r="D49" i="15"/>
  <c r="E49" i="15"/>
  <c r="F49" i="15"/>
  <c r="G49" i="15"/>
  <c r="H49" i="15"/>
  <c r="I49" i="15"/>
  <c r="J49" i="15"/>
  <c r="K49" i="15"/>
  <c r="L49" i="15"/>
  <c r="M49" i="15"/>
  <c r="N49" i="15"/>
  <c r="O49" i="15"/>
  <c r="P49" i="15"/>
  <c r="Q49" i="15"/>
  <c r="R49" i="15"/>
  <c r="S49" i="15"/>
  <c r="T49" i="15"/>
  <c r="U49" i="15"/>
  <c r="V49" i="15"/>
  <c r="W49" i="15"/>
  <c r="X49" i="15"/>
  <c r="Y49" i="15"/>
  <c r="Z49" i="15"/>
  <c r="AA49" i="15"/>
  <c r="AB49" i="15"/>
  <c r="AC49" i="15"/>
  <c r="AD49" i="15"/>
  <c r="C50" i="15"/>
  <c r="D50" i="15"/>
  <c r="E50" i="15"/>
  <c r="F50" i="15"/>
  <c r="G50" i="15"/>
  <c r="H50" i="15"/>
  <c r="I50" i="15"/>
  <c r="J50" i="15"/>
  <c r="K50" i="15"/>
  <c r="L50" i="15"/>
  <c r="M50" i="15"/>
  <c r="N50" i="15"/>
  <c r="O50" i="15"/>
  <c r="P50" i="15"/>
  <c r="Q50" i="15"/>
  <c r="R50" i="15"/>
  <c r="S50" i="15"/>
  <c r="T50" i="15"/>
  <c r="U50" i="15"/>
  <c r="V50" i="15"/>
  <c r="W50" i="15"/>
  <c r="X50" i="15"/>
  <c r="Y50" i="15"/>
  <c r="Z50" i="15"/>
  <c r="AA50" i="15"/>
  <c r="AB50" i="15"/>
  <c r="AC50" i="15"/>
  <c r="AD50" i="15"/>
  <c r="C51" i="15"/>
  <c r="D51" i="15"/>
  <c r="E51" i="15"/>
  <c r="F51" i="15"/>
  <c r="G51" i="15"/>
  <c r="H51" i="15"/>
  <c r="I51" i="15"/>
  <c r="J51" i="15"/>
  <c r="K51" i="15"/>
  <c r="L51" i="15"/>
  <c r="M51" i="15"/>
  <c r="N51" i="15"/>
  <c r="O51" i="15"/>
  <c r="P51" i="15"/>
  <c r="Q51" i="15"/>
  <c r="R51" i="15"/>
  <c r="S51" i="15"/>
  <c r="T51" i="15"/>
  <c r="U51" i="15"/>
  <c r="V51" i="15"/>
  <c r="W51" i="15"/>
  <c r="X51" i="15"/>
  <c r="Y51" i="15"/>
  <c r="Z51" i="15"/>
  <c r="AA51" i="15"/>
  <c r="AB51" i="15"/>
  <c r="AC51" i="15"/>
  <c r="AD51" i="15"/>
  <c r="C52" i="15"/>
  <c r="D52" i="15"/>
  <c r="E52" i="15"/>
  <c r="F52" i="15"/>
  <c r="G52" i="15"/>
  <c r="H52" i="15"/>
  <c r="I52" i="15"/>
  <c r="J52" i="15"/>
  <c r="K52" i="15"/>
  <c r="L52" i="15"/>
  <c r="M52" i="15"/>
  <c r="N52" i="15"/>
  <c r="O52" i="15"/>
  <c r="P52" i="15"/>
  <c r="Q52" i="15"/>
  <c r="R52" i="15"/>
  <c r="S52" i="15"/>
  <c r="T52" i="15"/>
  <c r="U52" i="15"/>
  <c r="V52" i="15"/>
  <c r="W52" i="15"/>
  <c r="X52" i="15"/>
  <c r="Y52" i="15"/>
  <c r="Z52" i="15"/>
  <c r="AA52" i="15"/>
  <c r="AB52" i="15"/>
  <c r="AC52" i="15"/>
  <c r="AD52" i="15"/>
  <c r="C53" i="15"/>
  <c r="D53" i="15"/>
  <c r="E53" i="15"/>
  <c r="F53" i="15"/>
  <c r="G53" i="15"/>
  <c r="H53" i="15"/>
  <c r="I53" i="15"/>
  <c r="J53" i="15"/>
  <c r="K53" i="15"/>
  <c r="L53" i="15"/>
  <c r="M53" i="15"/>
  <c r="N53" i="15"/>
  <c r="O53" i="15"/>
  <c r="P53" i="15"/>
  <c r="Q53" i="15"/>
  <c r="R53" i="15"/>
  <c r="S53" i="15"/>
  <c r="T53" i="15"/>
  <c r="U53" i="15"/>
  <c r="V53" i="15"/>
  <c r="W53" i="15"/>
  <c r="X53" i="15"/>
  <c r="Y53" i="15"/>
  <c r="Z53" i="15"/>
  <c r="AA53" i="15"/>
  <c r="AB53" i="15"/>
  <c r="AC53" i="15"/>
  <c r="AD53" i="15"/>
  <c r="C54" i="15"/>
  <c r="D54" i="15"/>
  <c r="E54" i="15"/>
  <c r="F54" i="15"/>
  <c r="G54" i="15"/>
  <c r="H54" i="15"/>
  <c r="I54" i="15"/>
  <c r="J54" i="15"/>
  <c r="K54" i="15"/>
  <c r="L54" i="15"/>
  <c r="M54" i="15"/>
  <c r="N54" i="15"/>
  <c r="O54" i="15"/>
  <c r="P54" i="15"/>
  <c r="Q54" i="15"/>
  <c r="R54" i="15"/>
  <c r="S54" i="15"/>
  <c r="T54" i="15"/>
  <c r="U54" i="15"/>
  <c r="V54" i="15"/>
  <c r="W54" i="15"/>
  <c r="X54" i="15"/>
  <c r="Y54" i="15"/>
  <c r="Z54" i="15"/>
  <c r="AA54" i="15"/>
  <c r="AB54" i="15"/>
  <c r="AC54" i="15"/>
  <c r="AD54" i="15"/>
  <c r="C55" i="15"/>
  <c r="D55" i="15"/>
  <c r="E55" i="15"/>
  <c r="F55" i="15"/>
  <c r="G55" i="15"/>
  <c r="H55" i="15"/>
  <c r="I55" i="15"/>
  <c r="J55" i="15"/>
  <c r="K55" i="15"/>
  <c r="L55" i="15"/>
  <c r="M55" i="15"/>
  <c r="N55" i="15"/>
  <c r="O55" i="15"/>
  <c r="P55" i="15"/>
  <c r="Q55" i="15"/>
  <c r="R55" i="15"/>
  <c r="S55" i="15"/>
  <c r="T55" i="15"/>
  <c r="U55" i="15"/>
  <c r="V55" i="15"/>
  <c r="W55" i="15"/>
  <c r="X55" i="15"/>
  <c r="Y55" i="15"/>
  <c r="Z55" i="15"/>
  <c r="AA55" i="15"/>
  <c r="AB55" i="15"/>
  <c r="AC55" i="15"/>
  <c r="AD55" i="15"/>
  <c r="C56" i="15"/>
  <c r="D56" i="15"/>
  <c r="E56" i="15"/>
  <c r="F56" i="15"/>
  <c r="G56" i="15"/>
  <c r="H56" i="15"/>
  <c r="I56" i="15"/>
  <c r="J56" i="15"/>
  <c r="K56" i="15"/>
  <c r="L56" i="15"/>
  <c r="M56" i="15"/>
  <c r="N56" i="15"/>
  <c r="O56" i="15"/>
  <c r="P56" i="15"/>
  <c r="Q56" i="15"/>
  <c r="R56" i="15"/>
  <c r="S56" i="15"/>
  <c r="T56" i="15"/>
  <c r="U56" i="15"/>
  <c r="V56" i="15"/>
  <c r="W56" i="15"/>
  <c r="X56" i="15"/>
  <c r="Y56" i="15"/>
  <c r="Z56" i="15"/>
  <c r="AA56" i="15"/>
  <c r="AB56" i="15"/>
  <c r="AC56" i="15"/>
  <c r="AD56" i="15"/>
  <c r="C57" i="15"/>
  <c r="D57" i="15"/>
  <c r="E57" i="15"/>
  <c r="F57" i="15"/>
  <c r="G57" i="15"/>
  <c r="H57" i="15"/>
  <c r="I57" i="15"/>
  <c r="J57" i="15"/>
  <c r="K57" i="15"/>
  <c r="L57" i="15"/>
  <c r="M57" i="15"/>
  <c r="N57" i="15"/>
  <c r="O57" i="15"/>
  <c r="P57" i="15"/>
  <c r="Q57" i="15"/>
  <c r="R57" i="15"/>
  <c r="S57" i="15"/>
  <c r="T57" i="15"/>
  <c r="U57" i="15"/>
  <c r="V57" i="15"/>
  <c r="W57" i="15"/>
  <c r="X57" i="15"/>
  <c r="Y57" i="15"/>
  <c r="Z57" i="15"/>
  <c r="AA57" i="15"/>
  <c r="AB57" i="15"/>
  <c r="AC57" i="15"/>
  <c r="AD57" i="15"/>
  <c r="C58" i="15"/>
  <c r="D58" i="15"/>
  <c r="E58" i="15"/>
  <c r="F58" i="15"/>
  <c r="G58" i="15"/>
  <c r="H58" i="15"/>
  <c r="I58" i="15"/>
  <c r="J58" i="15"/>
  <c r="K58" i="15"/>
  <c r="L58" i="15"/>
  <c r="M58" i="15"/>
  <c r="N58" i="15"/>
  <c r="O58" i="15"/>
  <c r="P58" i="15"/>
  <c r="Q58" i="15"/>
  <c r="R58" i="15"/>
  <c r="S58" i="15"/>
  <c r="T58" i="15"/>
  <c r="U58" i="15"/>
  <c r="V58" i="15"/>
  <c r="W58" i="15"/>
  <c r="X58" i="15"/>
  <c r="Y58" i="15"/>
  <c r="Z58" i="15"/>
  <c r="AA58" i="15"/>
  <c r="AB58" i="15"/>
  <c r="AC58" i="15"/>
  <c r="AD58" i="15"/>
  <c r="C59" i="15"/>
  <c r="D59" i="15"/>
  <c r="E59" i="15"/>
  <c r="F59" i="15"/>
  <c r="G59" i="15"/>
  <c r="H59" i="15"/>
  <c r="I59" i="15"/>
  <c r="J59" i="15"/>
  <c r="K59" i="15"/>
  <c r="L59" i="15"/>
  <c r="M59" i="15"/>
  <c r="N59" i="15"/>
  <c r="O59" i="15"/>
  <c r="P59" i="15"/>
  <c r="Q59" i="15"/>
  <c r="R59" i="15"/>
  <c r="S59" i="15"/>
  <c r="T59" i="15"/>
  <c r="U59" i="15"/>
  <c r="V59" i="15"/>
  <c r="W59" i="15"/>
  <c r="X59" i="15"/>
  <c r="Y59" i="15"/>
  <c r="Z59" i="15"/>
  <c r="AA59" i="15"/>
  <c r="AB59" i="15"/>
  <c r="AC59" i="15"/>
  <c r="AD59" i="15"/>
  <c r="C60" i="15"/>
  <c r="D60" i="15"/>
  <c r="E60" i="15"/>
  <c r="F60" i="15"/>
  <c r="G60" i="15"/>
  <c r="H60" i="15"/>
  <c r="I60" i="15"/>
  <c r="J60" i="15"/>
  <c r="K60" i="15"/>
  <c r="L60" i="15"/>
  <c r="M60" i="15"/>
  <c r="N60" i="15"/>
  <c r="O60" i="15"/>
  <c r="P60" i="15"/>
  <c r="Q60" i="15"/>
  <c r="R60" i="15"/>
  <c r="S60" i="15"/>
  <c r="T60" i="15"/>
  <c r="U60" i="15"/>
  <c r="V60" i="15"/>
  <c r="W60" i="15"/>
  <c r="X60" i="15"/>
  <c r="Y60" i="15"/>
  <c r="Z60" i="15"/>
  <c r="AA60" i="15"/>
  <c r="AB60" i="15"/>
  <c r="AC60" i="15"/>
  <c r="AD60" i="15"/>
  <c r="C61" i="15"/>
  <c r="D61" i="15"/>
  <c r="E61" i="15"/>
  <c r="F61" i="15"/>
  <c r="G61" i="15"/>
  <c r="H61" i="15"/>
  <c r="I61" i="15"/>
  <c r="J61" i="15"/>
  <c r="K61" i="15"/>
  <c r="L61" i="15"/>
  <c r="M61" i="15"/>
  <c r="N61" i="15"/>
  <c r="O61" i="15"/>
  <c r="P61" i="15"/>
  <c r="Q61" i="15"/>
  <c r="R61" i="15"/>
  <c r="S61" i="15"/>
  <c r="T61" i="15"/>
  <c r="U61" i="15"/>
  <c r="V61" i="15"/>
  <c r="W61" i="15"/>
  <c r="X61" i="15"/>
  <c r="Y61" i="15"/>
  <c r="Z61" i="15"/>
  <c r="AA61" i="15"/>
  <c r="AB61" i="15"/>
  <c r="AC61" i="15"/>
  <c r="AD61" i="15"/>
  <c r="C62" i="15"/>
  <c r="D62" i="15"/>
  <c r="E62" i="15"/>
  <c r="F62" i="15"/>
  <c r="G62" i="15"/>
  <c r="H62" i="15"/>
  <c r="I62" i="15"/>
  <c r="J62" i="15"/>
  <c r="K62" i="15"/>
  <c r="L62" i="15"/>
  <c r="M62" i="15"/>
  <c r="N62" i="15"/>
  <c r="O62" i="15"/>
  <c r="P62" i="15"/>
  <c r="Q62" i="15"/>
  <c r="R62" i="15"/>
  <c r="S62" i="15"/>
  <c r="T62" i="15"/>
  <c r="U62" i="15"/>
  <c r="V62" i="15"/>
  <c r="W62" i="15"/>
  <c r="X62" i="15"/>
  <c r="Y62" i="15"/>
  <c r="Z62" i="15"/>
  <c r="AA62" i="15"/>
  <c r="AB62" i="15"/>
  <c r="AC62" i="15"/>
  <c r="AD62" i="15"/>
  <c r="C63" i="15"/>
  <c r="D63" i="15"/>
  <c r="E63" i="15"/>
  <c r="F63" i="15"/>
  <c r="G63" i="15"/>
  <c r="H63" i="15"/>
  <c r="I63" i="15"/>
  <c r="J63" i="15"/>
  <c r="K63" i="15"/>
  <c r="L63" i="15"/>
  <c r="M63" i="15"/>
  <c r="N63" i="15"/>
  <c r="O63" i="15"/>
  <c r="P63" i="15"/>
  <c r="Q63" i="15"/>
  <c r="R63" i="15"/>
  <c r="S63" i="15"/>
  <c r="T63" i="15"/>
  <c r="U63" i="15"/>
  <c r="V63" i="15"/>
  <c r="W63" i="15"/>
  <c r="X63" i="15"/>
  <c r="Y63" i="15"/>
  <c r="Z63" i="15"/>
  <c r="AA63" i="15"/>
  <c r="AB63" i="15"/>
  <c r="AC63" i="15"/>
  <c r="AD63" i="15"/>
  <c r="C64" i="15"/>
  <c r="D64" i="15"/>
  <c r="E64" i="15"/>
  <c r="F64" i="15"/>
  <c r="G64" i="15"/>
  <c r="H64" i="15"/>
  <c r="I64" i="15"/>
  <c r="J64" i="15"/>
  <c r="K64" i="15"/>
  <c r="L64" i="15"/>
  <c r="M64" i="15"/>
  <c r="N64" i="15"/>
  <c r="O64" i="15"/>
  <c r="P64" i="15"/>
  <c r="Q64" i="15"/>
  <c r="R64" i="15"/>
  <c r="S64" i="15"/>
  <c r="T64" i="15"/>
  <c r="U64" i="15"/>
  <c r="V64" i="15"/>
  <c r="W64" i="15"/>
  <c r="X64" i="15"/>
  <c r="Y64" i="15"/>
  <c r="Z64" i="15"/>
  <c r="AA64" i="15"/>
  <c r="AB64" i="15"/>
  <c r="AC64" i="15"/>
  <c r="AD64" i="15"/>
  <c r="C65" i="15"/>
  <c r="D65" i="15"/>
  <c r="E65" i="15"/>
  <c r="F65" i="15"/>
  <c r="G65" i="15"/>
  <c r="H65" i="15"/>
  <c r="I65" i="15"/>
  <c r="J65" i="15"/>
  <c r="K65" i="15"/>
  <c r="L65" i="15"/>
  <c r="M65" i="15"/>
  <c r="N65" i="15"/>
  <c r="O65" i="15"/>
  <c r="P65" i="15"/>
  <c r="Q65" i="15"/>
  <c r="R65" i="15"/>
  <c r="S65" i="15"/>
  <c r="T65" i="15"/>
  <c r="U65" i="15"/>
  <c r="V65" i="15"/>
  <c r="W65" i="15"/>
  <c r="X65" i="15"/>
  <c r="Y65" i="15"/>
  <c r="Z65" i="15"/>
  <c r="AA65" i="15"/>
  <c r="AB65" i="15"/>
  <c r="AC65" i="15"/>
  <c r="AD65" i="15"/>
  <c r="C66" i="15"/>
  <c r="D66" i="15"/>
  <c r="E66" i="15"/>
  <c r="F66" i="15"/>
  <c r="G66" i="15"/>
  <c r="H66" i="15"/>
  <c r="I66" i="15"/>
  <c r="J66" i="15"/>
  <c r="K66" i="15"/>
  <c r="L66" i="15"/>
  <c r="M66" i="15"/>
  <c r="N66" i="15"/>
  <c r="O66" i="15"/>
  <c r="P66" i="15"/>
  <c r="Q66" i="15"/>
  <c r="R66" i="15"/>
  <c r="S66" i="15"/>
  <c r="T66" i="15"/>
  <c r="U66" i="15"/>
  <c r="V66" i="15"/>
  <c r="W66" i="15"/>
  <c r="X66" i="15"/>
  <c r="Y66" i="15"/>
  <c r="Z66" i="15"/>
  <c r="AA66" i="15"/>
  <c r="AB66" i="15"/>
  <c r="AC66" i="15"/>
  <c r="AD66" i="15"/>
  <c r="C67" i="15"/>
  <c r="D67" i="15"/>
  <c r="E67" i="15"/>
  <c r="F67" i="15"/>
  <c r="G67" i="15"/>
  <c r="H67" i="15"/>
  <c r="I67" i="15"/>
  <c r="J67" i="15"/>
  <c r="K67" i="15"/>
  <c r="L67" i="15"/>
  <c r="M67" i="15"/>
  <c r="N67" i="15"/>
  <c r="O67" i="15"/>
  <c r="P67" i="15"/>
  <c r="Q67" i="15"/>
  <c r="R67" i="15"/>
  <c r="S67" i="15"/>
  <c r="T67" i="15"/>
  <c r="U67" i="15"/>
  <c r="V67" i="15"/>
  <c r="W67" i="15"/>
  <c r="X67" i="15"/>
  <c r="Y67" i="15"/>
  <c r="Z67" i="15"/>
  <c r="AA67" i="15"/>
  <c r="AB67" i="15"/>
  <c r="AC67" i="15"/>
  <c r="AD67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57" i="15"/>
  <c r="B58" i="15"/>
  <c r="B59" i="15"/>
  <c r="B60" i="15"/>
  <c r="B61" i="15"/>
  <c r="B62" i="15"/>
  <c r="B63" i="15"/>
  <c r="B64" i="15"/>
  <c r="B65" i="15"/>
  <c r="B66" i="15"/>
  <c r="B67" i="15"/>
  <c r="B40" i="15"/>
  <c r="AD10" i="15"/>
  <c r="AD11" i="15"/>
  <c r="AD12" i="15"/>
  <c r="AD13" i="15"/>
  <c r="AD14" i="15"/>
  <c r="AD15" i="15"/>
  <c r="AD16" i="15"/>
  <c r="AD17" i="15"/>
  <c r="AD18" i="15"/>
  <c r="AD19" i="15"/>
  <c r="AD20" i="15"/>
  <c r="AD21" i="15"/>
  <c r="AD22" i="15"/>
  <c r="AD23" i="15"/>
  <c r="AD24" i="15"/>
  <c r="AD25" i="15"/>
  <c r="AD26" i="15"/>
  <c r="AD27" i="15"/>
  <c r="AD28" i="15"/>
  <c r="AD29" i="15"/>
  <c r="AD30" i="15"/>
  <c r="AD31" i="15"/>
  <c r="AD32" i="15"/>
  <c r="AD33" i="15"/>
  <c r="AD34" i="15"/>
  <c r="AD35" i="15"/>
  <c r="AD36" i="15"/>
  <c r="AD9" i="15"/>
  <c r="C34" i="15"/>
  <c r="D34" i="15"/>
  <c r="E34" i="15"/>
  <c r="F34" i="15"/>
  <c r="G34" i="15"/>
  <c r="H34" i="15"/>
  <c r="I34" i="15"/>
  <c r="I35" i="15" s="1"/>
  <c r="J34" i="15"/>
  <c r="J35" i="15" s="1"/>
  <c r="K34" i="15"/>
  <c r="L34" i="15"/>
  <c r="M34" i="15"/>
  <c r="N34" i="15"/>
  <c r="O34" i="15"/>
  <c r="P34" i="15"/>
  <c r="Q34" i="15"/>
  <c r="R34" i="15"/>
  <c r="R35" i="15" s="1"/>
  <c r="S34" i="15"/>
  <c r="T34" i="15"/>
  <c r="U34" i="15"/>
  <c r="V34" i="15"/>
  <c r="W34" i="15"/>
  <c r="X34" i="15"/>
  <c r="Y34" i="15"/>
  <c r="Z34" i="15"/>
  <c r="Z35" i="15" s="1"/>
  <c r="AA34" i="15"/>
  <c r="AB34" i="15"/>
  <c r="AC34" i="15"/>
  <c r="C35" i="15"/>
  <c r="D35" i="15"/>
  <c r="E35" i="15"/>
  <c r="F35" i="15"/>
  <c r="G35" i="15"/>
  <c r="H35" i="15"/>
  <c r="K35" i="15"/>
  <c r="L35" i="15"/>
  <c r="M35" i="15"/>
  <c r="N35" i="15"/>
  <c r="O35" i="15"/>
  <c r="P35" i="15"/>
  <c r="Q35" i="15"/>
  <c r="S35" i="15"/>
  <c r="T35" i="15"/>
  <c r="U35" i="15"/>
  <c r="V35" i="15"/>
  <c r="W35" i="15"/>
  <c r="X35" i="15"/>
  <c r="Y35" i="15"/>
  <c r="AA35" i="15"/>
  <c r="AB35" i="15"/>
  <c r="AC35" i="15"/>
  <c r="B35" i="15"/>
  <c r="B34" i="15"/>
  <c r="AD71" i="53"/>
  <c r="AD72" i="53"/>
  <c r="AD73" i="53"/>
  <c r="AD74" i="53"/>
  <c r="AD75" i="53"/>
  <c r="AD76" i="53"/>
  <c r="AD77" i="53"/>
  <c r="AD78" i="53"/>
  <c r="AD79" i="53"/>
  <c r="AD80" i="53"/>
  <c r="AD81" i="53"/>
  <c r="AD82" i="53"/>
  <c r="AD83" i="53"/>
  <c r="AD84" i="53"/>
  <c r="AD85" i="53"/>
  <c r="AD86" i="53"/>
  <c r="AD87" i="53"/>
  <c r="AD88" i="53"/>
  <c r="AD89" i="53"/>
  <c r="AD90" i="53"/>
  <c r="AD91" i="53"/>
  <c r="AD92" i="53"/>
  <c r="AD93" i="53"/>
  <c r="AD94" i="53"/>
  <c r="AD95" i="53"/>
  <c r="AD96" i="53"/>
  <c r="AD97" i="53"/>
  <c r="AD70" i="53"/>
  <c r="D70" i="53"/>
  <c r="E70" i="53"/>
  <c r="F70" i="53"/>
  <c r="G70" i="53"/>
  <c r="H70" i="53"/>
  <c r="I70" i="53"/>
  <c r="J70" i="53"/>
  <c r="K70" i="53"/>
  <c r="L70" i="53"/>
  <c r="M70" i="53"/>
  <c r="N70" i="53"/>
  <c r="O70" i="53"/>
  <c r="P70" i="53"/>
  <c r="Q70" i="53"/>
  <c r="R70" i="53"/>
  <c r="S70" i="53"/>
  <c r="T70" i="53"/>
  <c r="U70" i="53"/>
  <c r="V70" i="53"/>
  <c r="W70" i="53"/>
  <c r="X70" i="53"/>
  <c r="Y70" i="53"/>
  <c r="Z70" i="53"/>
  <c r="AA70" i="53"/>
  <c r="AB70" i="53"/>
  <c r="AC70" i="53"/>
  <c r="D71" i="53"/>
  <c r="E71" i="53"/>
  <c r="F71" i="53"/>
  <c r="G71" i="53"/>
  <c r="H71" i="53"/>
  <c r="I71" i="53"/>
  <c r="J71" i="53"/>
  <c r="K71" i="53"/>
  <c r="L71" i="53"/>
  <c r="M71" i="53"/>
  <c r="N71" i="53"/>
  <c r="O71" i="53"/>
  <c r="P71" i="53"/>
  <c r="Q71" i="53"/>
  <c r="R71" i="53"/>
  <c r="S71" i="53"/>
  <c r="T71" i="53"/>
  <c r="U71" i="53"/>
  <c r="V71" i="53"/>
  <c r="W71" i="53"/>
  <c r="X71" i="53"/>
  <c r="Y71" i="53"/>
  <c r="Z71" i="53"/>
  <c r="AA71" i="53"/>
  <c r="AB71" i="53"/>
  <c r="AC71" i="53"/>
  <c r="D72" i="53"/>
  <c r="E72" i="53"/>
  <c r="F72" i="53"/>
  <c r="G72" i="53"/>
  <c r="H72" i="53"/>
  <c r="I72" i="53"/>
  <c r="J72" i="53"/>
  <c r="K72" i="53"/>
  <c r="L72" i="53"/>
  <c r="M72" i="53"/>
  <c r="N72" i="53"/>
  <c r="O72" i="53"/>
  <c r="P72" i="53"/>
  <c r="Q72" i="53"/>
  <c r="R72" i="53"/>
  <c r="S72" i="53"/>
  <c r="T72" i="53"/>
  <c r="U72" i="53"/>
  <c r="V72" i="53"/>
  <c r="W72" i="53"/>
  <c r="X72" i="53"/>
  <c r="Y72" i="53"/>
  <c r="Z72" i="53"/>
  <c r="AA72" i="53"/>
  <c r="AB72" i="53"/>
  <c r="AC72" i="53"/>
  <c r="D73" i="53"/>
  <c r="E73" i="53"/>
  <c r="F73" i="53"/>
  <c r="G73" i="53"/>
  <c r="H73" i="53"/>
  <c r="I73" i="53"/>
  <c r="J73" i="53"/>
  <c r="K73" i="53"/>
  <c r="L73" i="53"/>
  <c r="M73" i="53"/>
  <c r="N73" i="53"/>
  <c r="O73" i="53"/>
  <c r="P73" i="53"/>
  <c r="Q73" i="53"/>
  <c r="R73" i="53"/>
  <c r="S73" i="53"/>
  <c r="T73" i="53"/>
  <c r="U73" i="53"/>
  <c r="V73" i="53"/>
  <c r="W73" i="53"/>
  <c r="X73" i="53"/>
  <c r="Y73" i="53"/>
  <c r="Z73" i="53"/>
  <c r="AA73" i="53"/>
  <c r="AB73" i="53"/>
  <c r="AC73" i="53"/>
  <c r="D74" i="53"/>
  <c r="E74" i="53"/>
  <c r="F74" i="53"/>
  <c r="G74" i="53"/>
  <c r="H74" i="53"/>
  <c r="I74" i="53"/>
  <c r="J74" i="53"/>
  <c r="K74" i="53"/>
  <c r="L74" i="53"/>
  <c r="M74" i="53"/>
  <c r="N74" i="53"/>
  <c r="O74" i="53"/>
  <c r="P74" i="53"/>
  <c r="Q74" i="53"/>
  <c r="R74" i="53"/>
  <c r="S74" i="53"/>
  <c r="T74" i="53"/>
  <c r="U74" i="53"/>
  <c r="V74" i="53"/>
  <c r="W74" i="53"/>
  <c r="X74" i="53"/>
  <c r="Y74" i="53"/>
  <c r="Z74" i="53"/>
  <c r="AA74" i="53"/>
  <c r="AB74" i="53"/>
  <c r="AC74" i="53"/>
  <c r="D75" i="53"/>
  <c r="E75" i="53"/>
  <c r="F75" i="53"/>
  <c r="G75" i="53"/>
  <c r="H75" i="53"/>
  <c r="I75" i="53"/>
  <c r="J75" i="53"/>
  <c r="K75" i="53"/>
  <c r="L75" i="53"/>
  <c r="M75" i="53"/>
  <c r="N75" i="53"/>
  <c r="O75" i="53"/>
  <c r="P75" i="53"/>
  <c r="Q75" i="53"/>
  <c r="R75" i="53"/>
  <c r="S75" i="53"/>
  <c r="T75" i="53"/>
  <c r="U75" i="53"/>
  <c r="V75" i="53"/>
  <c r="W75" i="53"/>
  <c r="X75" i="53"/>
  <c r="Y75" i="53"/>
  <c r="Z75" i="53"/>
  <c r="AA75" i="53"/>
  <c r="AB75" i="53"/>
  <c r="AC75" i="53"/>
  <c r="D76" i="53"/>
  <c r="E76" i="53"/>
  <c r="F76" i="53"/>
  <c r="G76" i="53"/>
  <c r="H76" i="53"/>
  <c r="I76" i="53"/>
  <c r="J76" i="53"/>
  <c r="K76" i="53"/>
  <c r="L76" i="53"/>
  <c r="M76" i="53"/>
  <c r="N76" i="53"/>
  <c r="O76" i="53"/>
  <c r="P76" i="53"/>
  <c r="Q76" i="53"/>
  <c r="R76" i="53"/>
  <c r="S76" i="53"/>
  <c r="T76" i="53"/>
  <c r="U76" i="53"/>
  <c r="V76" i="53"/>
  <c r="W76" i="53"/>
  <c r="X76" i="53"/>
  <c r="Y76" i="53"/>
  <c r="Z76" i="53"/>
  <c r="AA76" i="53"/>
  <c r="AB76" i="53"/>
  <c r="AC76" i="53"/>
  <c r="D77" i="53"/>
  <c r="E77" i="53"/>
  <c r="F77" i="53"/>
  <c r="G77" i="53"/>
  <c r="H77" i="53"/>
  <c r="I77" i="53"/>
  <c r="J77" i="53"/>
  <c r="K77" i="53"/>
  <c r="L77" i="53"/>
  <c r="M77" i="53"/>
  <c r="N77" i="53"/>
  <c r="O77" i="53"/>
  <c r="P77" i="53"/>
  <c r="Q77" i="53"/>
  <c r="R77" i="53"/>
  <c r="S77" i="53"/>
  <c r="T77" i="53"/>
  <c r="U77" i="53"/>
  <c r="V77" i="53"/>
  <c r="W77" i="53"/>
  <c r="X77" i="53"/>
  <c r="Y77" i="53"/>
  <c r="Z77" i="53"/>
  <c r="AA77" i="53"/>
  <c r="AB77" i="53"/>
  <c r="AC77" i="53"/>
  <c r="D78" i="53"/>
  <c r="E78" i="53"/>
  <c r="F78" i="53"/>
  <c r="G78" i="53"/>
  <c r="H78" i="53"/>
  <c r="I78" i="53"/>
  <c r="J78" i="53"/>
  <c r="K78" i="53"/>
  <c r="L78" i="53"/>
  <c r="M78" i="53"/>
  <c r="N78" i="53"/>
  <c r="O78" i="53"/>
  <c r="P78" i="53"/>
  <c r="Q78" i="53"/>
  <c r="R78" i="53"/>
  <c r="S78" i="53"/>
  <c r="T78" i="53"/>
  <c r="U78" i="53"/>
  <c r="V78" i="53"/>
  <c r="W78" i="53"/>
  <c r="X78" i="53"/>
  <c r="Y78" i="53"/>
  <c r="Z78" i="53"/>
  <c r="AA78" i="53"/>
  <c r="AB78" i="53"/>
  <c r="AC78" i="53"/>
  <c r="D79" i="53"/>
  <c r="E79" i="53"/>
  <c r="F79" i="53"/>
  <c r="G79" i="53"/>
  <c r="H79" i="53"/>
  <c r="I79" i="53"/>
  <c r="J79" i="53"/>
  <c r="K79" i="53"/>
  <c r="L79" i="53"/>
  <c r="M79" i="53"/>
  <c r="N79" i="53"/>
  <c r="O79" i="53"/>
  <c r="P79" i="53"/>
  <c r="Q79" i="53"/>
  <c r="R79" i="53"/>
  <c r="S79" i="53"/>
  <c r="T79" i="53"/>
  <c r="U79" i="53"/>
  <c r="V79" i="53"/>
  <c r="W79" i="53"/>
  <c r="X79" i="53"/>
  <c r="Y79" i="53"/>
  <c r="Z79" i="53"/>
  <c r="AA79" i="53"/>
  <c r="AB79" i="53"/>
  <c r="AC79" i="53"/>
  <c r="D80" i="53"/>
  <c r="E80" i="53"/>
  <c r="F80" i="53"/>
  <c r="G80" i="53"/>
  <c r="H80" i="53"/>
  <c r="I80" i="53"/>
  <c r="J80" i="53"/>
  <c r="K80" i="53"/>
  <c r="L80" i="53"/>
  <c r="M80" i="53"/>
  <c r="N80" i="53"/>
  <c r="O80" i="53"/>
  <c r="P80" i="53"/>
  <c r="Q80" i="53"/>
  <c r="R80" i="53"/>
  <c r="S80" i="53"/>
  <c r="T80" i="53"/>
  <c r="U80" i="53"/>
  <c r="V80" i="53"/>
  <c r="W80" i="53"/>
  <c r="X80" i="53"/>
  <c r="Y80" i="53"/>
  <c r="Z80" i="53"/>
  <c r="AA80" i="53"/>
  <c r="AB80" i="53"/>
  <c r="AC80" i="53"/>
  <c r="D81" i="53"/>
  <c r="E81" i="53"/>
  <c r="F81" i="53"/>
  <c r="G81" i="53"/>
  <c r="H81" i="53"/>
  <c r="I81" i="53"/>
  <c r="J81" i="53"/>
  <c r="K81" i="53"/>
  <c r="L81" i="53"/>
  <c r="M81" i="53"/>
  <c r="N81" i="53"/>
  <c r="O81" i="53"/>
  <c r="P81" i="53"/>
  <c r="Q81" i="53"/>
  <c r="R81" i="53"/>
  <c r="S81" i="53"/>
  <c r="T81" i="53"/>
  <c r="U81" i="53"/>
  <c r="V81" i="53"/>
  <c r="W81" i="53"/>
  <c r="X81" i="53"/>
  <c r="Y81" i="53"/>
  <c r="Z81" i="53"/>
  <c r="AA81" i="53"/>
  <c r="AB81" i="53"/>
  <c r="AC81" i="53"/>
  <c r="D82" i="53"/>
  <c r="E82" i="53"/>
  <c r="F82" i="53"/>
  <c r="G82" i="53"/>
  <c r="H82" i="53"/>
  <c r="I82" i="53"/>
  <c r="J82" i="53"/>
  <c r="K82" i="53"/>
  <c r="L82" i="53"/>
  <c r="M82" i="53"/>
  <c r="N82" i="53"/>
  <c r="O82" i="53"/>
  <c r="P82" i="53"/>
  <c r="Q82" i="53"/>
  <c r="R82" i="53"/>
  <c r="S82" i="53"/>
  <c r="T82" i="53"/>
  <c r="U82" i="53"/>
  <c r="V82" i="53"/>
  <c r="W82" i="53"/>
  <c r="X82" i="53"/>
  <c r="Y82" i="53"/>
  <c r="Z82" i="53"/>
  <c r="AA82" i="53"/>
  <c r="AB82" i="53"/>
  <c r="AC82" i="53"/>
  <c r="D83" i="53"/>
  <c r="E83" i="53"/>
  <c r="F83" i="53"/>
  <c r="G83" i="53"/>
  <c r="H83" i="53"/>
  <c r="I83" i="53"/>
  <c r="J83" i="53"/>
  <c r="K83" i="53"/>
  <c r="L83" i="53"/>
  <c r="M83" i="53"/>
  <c r="N83" i="53"/>
  <c r="O83" i="53"/>
  <c r="P83" i="53"/>
  <c r="Q83" i="53"/>
  <c r="R83" i="53"/>
  <c r="S83" i="53"/>
  <c r="T83" i="53"/>
  <c r="U83" i="53"/>
  <c r="V83" i="53"/>
  <c r="W83" i="53"/>
  <c r="X83" i="53"/>
  <c r="Y83" i="53"/>
  <c r="Z83" i="53"/>
  <c r="AA83" i="53"/>
  <c r="AB83" i="53"/>
  <c r="AC83" i="53"/>
  <c r="D84" i="53"/>
  <c r="E84" i="53"/>
  <c r="F84" i="53"/>
  <c r="G84" i="53"/>
  <c r="H84" i="53"/>
  <c r="I84" i="53"/>
  <c r="J84" i="53"/>
  <c r="K84" i="53"/>
  <c r="L84" i="53"/>
  <c r="M84" i="53"/>
  <c r="N84" i="53"/>
  <c r="O84" i="53"/>
  <c r="P84" i="53"/>
  <c r="Q84" i="53"/>
  <c r="R84" i="53"/>
  <c r="S84" i="53"/>
  <c r="T84" i="53"/>
  <c r="U84" i="53"/>
  <c r="V84" i="53"/>
  <c r="W84" i="53"/>
  <c r="X84" i="53"/>
  <c r="Y84" i="53"/>
  <c r="Z84" i="53"/>
  <c r="AA84" i="53"/>
  <c r="AB84" i="53"/>
  <c r="AC84" i="53"/>
  <c r="D85" i="53"/>
  <c r="E85" i="53"/>
  <c r="F85" i="53"/>
  <c r="G85" i="53"/>
  <c r="H85" i="53"/>
  <c r="I85" i="53"/>
  <c r="J85" i="53"/>
  <c r="K85" i="53"/>
  <c r="L85" i="53"/>
  <c r="M85" i="53"/>
  <c r="N85" i="53"/>
  <c r="O85" i="53"/>
  <c r="P85" i="53"/>
  <c r="Q85" i="53"/>
  <c r="R85" i="53"/>
  <c r="S85" i="53"/>
  <c r="T85" i="53"/>
  <c r="U85" i="53"/>
  <c r="V85" i="53"/>
  <c r="W85" i="53"/>
  <c r="X85" i="53"/>
  <c r="Y85" i="53"/>
  <c r="Z85" i="53"/>
  <c r="AA85" i="53"/>
  <c r="AB85" i="53"/>
  <c r="AC85" i="53"/>
  <c r="D86" i="53"/>
  <c r="E86" i="53"/>
  <c r="F86" i="53"/>
  <c r="G86" i="53"/>
  <c r="H86" i="53"/>
  <c r="I86" i="53"/>
  <c r="J86" i="53"/>
  <c r="K86" i="53"/>
  <c r="L86" i="53"/>
  <c r="M86" i="53"/>
  <c r="N86" i="53"/>
  <c r="O86" i="53"/>
  <c r="P86" i="53"/>
  <c r="Q86" i="53"/>
  <c r="R86" i="53"/>
  <c r="S86" i="53"/>
  <c r="T86" i="53"/>
  <c r="U86" i="53"/>
  <c r="V86" i="53"/>
  <c r="W86" i="53"/>
  <c r="X86" i="53"/>
  <c r="Y86" i="53"/>
  <c r="Z86" i="53"/>
  <c r="AA86" i="53"/>
  <c r="AB86" i="53"/>
  <c r="AC86" i="53"/>
  <c r="D87" i="53"/>
  <c r="E87" i="53"/>
  <c r="F87" i="53"/>
  <c r="G87" i="53"/>
  <c r="H87" i="53"/>
  <c r="I87" i="53"/>
  <c r="J87" i="53"/>
  <c r="K87" i="53"/>
  <c r="L87" i="53"/>
  <c r="M87" i="53"/>
  <c r="N87" i="53"/>
  <c r="O87" i="53"/>
  <c r="P87" i="53"/>
  <c r="Q87" i="53"/>
  <c r="R87" i="53"/>
  <c r="S87" i="53"/>
  <c r="T87" i="53"/>
  <c r="U87" i="53"/>
  <c r="V87" i="53"/>
  <c r="W87" i="53"/>
  <c r="X87" i="53"/>
  <c r="Y87" i="53"/>
  <c r="Z87" i="53"/>
  <c r="AA87" i="53"/>
  <c r="AB87" i="53"/>
  <c r="AC87" i="53"/>
  <c r="D88" i="53"/>
  <c r="E88" i="53"/>
  <c r="F88" i="53"/>
  <c r="G88" i="53"/>
  <c r="H88" i="53"/>
  <c r="I88" i="53"/>
  <c r="J88" i="53"/>
  <c r="K88" i="53"/>
  <c r="L88" i="53"/>
  <c r="M88" i="53"/>
  <c r="N88" i="53"/>
  <c r="O88" i="53"/>
  <c r="P88" i="53"/>
  <c r="Q88" i="53"/>
  <c r="R88" i="53"/>
  <c r="S88" i="53"/>
  <c r="T88" i="53"/>
  <c r="U88" i="53"/>
  <c r="V88" i="53"/>
  <c r="W88" i="53"/>
  <c r="X88" i="53"/>
  <c r="Y88" i="53"/>
  <c r="Z88" i="53"/>
  <c r="AA88" i="53"/>
  <c r="AB88" i="53"/>
  <c r="AC88" i="53"/>
  <c r="D89" i="53"/>
  <c r="E89" i="53"/>
  <c r="F89" i="53"/>
  <c r="G89" i="53"/>
  <c r="H89" i="53"/>
  <c r="I89" i="53"/>
  <c r="J89" i="53"/>
  <c r="K89" i="53"/>
  <c r="L89" i="53"/>
  <c r="M89" i="53"/>
  <c r="N89" i="53"/>
  <c r="O89" i="53"/>
  <c r="P89" i="53"/>
  <c r="Q89" i="53"/>
  <c r="R89" i="53"/>
  <c r="S89" i="53"/>
  <c r="T89" i="53"/>
  <c r="U89" i="53"/>
  <c r="V89" i="53"/>
  <c r="W89" i="53"/>
  <c r="X89" i="53"/>
  <c r="Y89" i="53"/>
  <c r="Z89" i="53"/>
  <c r="AA89" i="53"/>
  <c r="AB89" i="53"/>
  <c r="AC89" i="53"/>
  <c r="D90" i="53"/>
  <c r="E90" i="53"/>
  <c r="F90" i="53"/>
  <c r="G90" i="53"/>
  <c r="H90" i="53"/>
  <c r="I90" i="53"/>
  <c r="J90" i="53"/>
  <c r="K90" i="53"/>
  <c r="L90" i="53"/>
  <c r="M90" i="53"/>
  <c r="N90" i="53"/>
  <c r="O90" i="53"/>
  <c r="P90" i="53"/>
  <c r="Q90" i="53"/>
  <c r="R90" i="53"/>
  <c r="S90" i="53"/>
  <c r="T90" i="53"/>
  <c r="U90" i="53"/>
  <c r="V90" i="53"/>
  <c r="W90" i="53"/>
  <c r="X90" i="53"/>
  <c r="Y90" i="53"/>
  <c r="Z90" i="53"/>
  <c r="AA90" i="53"/>
  <c r="AB90" i="53"/>
  <c r="AC90" i="53"/>
  <c r="D91" i="53"/>
  <c r="E91" i="53"/>
  <c r="F91" i="53"/>
  <c r="G91" i="53"/>
  <c r="H91" i="53"/>
  <c r="I91" i="53"/>
  <c r="J91" i="53"/>
  <c r="K91" i="53"/>
  <c r="L91" i="53"/>
  <c r="M91" i="53"/>
  <c r="N91" i="53"/>
  <c r="O91" i="53"/>
  <c r="P91" i="53"/>
  <c r="Q91" i="53"/>
  <c r="R91" i="53"/>
  <c r="S91" i="53"/>
  <c r="T91" i="53"/>
  <c r="U91" i="53"/>
  <c r="V91" i="53"/>
  <c r="W91" i="53"/>
  <c r="X91" i="53"/>
  <c r="Y91" i="53"/>
  <c r="Z91" i="53"/>
  <c r="AA91" i="53"/>
  <c r="AB91" i="53"/>
  <c r="AC91" i="53"/>
  <c r="D92" i="53"/>
  <c r="E92" i="53"/>
  <c r="F92" i="53"/>
  <c r="G92" i="53"/>
  <c r="H92" i="53"/>
  <c r="I92" i="53"/>
  <c r="J92" i="53"/>
  <c r="K92" i="53"/>
  <c r="L92" i="53"/>
  <c r="M92" i="53"/>
  <c r="N92" i="53"/>
  <c r="O92" i="53"/>
  <c r="P92" i="53"/>
  <c r="Q92" i="53"/>
  <c r="R92" i="53"/>
  <c r="S92" i="53"/>
  <c r="T92" i="53"/>
  <c r="U92" i="53"/>
  <c r="V92" i="53"/>
  <c r="W92" i="53"/>
  <c r="X92" i="53"/>
  <c r="Y92" i="53"/>
  <c r="Z92" i="53"/>
  <c r="AA92" i="53"/>
  <c r="AB92" i="53"/>
  <c r="AC92" i="53"/>
  <c r="D93" i="53"/>
  <c r="E93" i="53"/>
  <c r="F93" i="53"/>
  <c r="G93" i="53"/>
  <c r="H93" i="53"/>
  <c r="I93" i="53"/>
  <c r="J93" i="53"/>
  <c r="K93" i="53"/>
  <c r="L93" i="53"/>
  <c r="M93" i="53"/>
  <c r="N93" i="53"/>
  <c r="O93" i="53"/>
  <c r="P93" i="53"/>
  <c r="Q93" i="53"/>
  <c r="R93" i="53"/>
  <c r="S93" i="53"/>
  <c r="T93" i="53"/>
  <c r="U93" i="53"/>
  <c r="V93" i="53"/>
  <c r="W93" i="53"/>
  <c r="X93" i="53"/>
  <c r="Y93" i="53"/>
  <c r="Z93" i="53"/>
  <c r="AA93" i="53"/>
  <c r="AB93" i="53"/>
  <c r="AC93" i="53"/>
  <c r="D94" i="53"/>
  <c r="E94" i="53"/>
  <c r="F94" i="53"/>
  <c r="G94" i="53"/>
  <c r="H94" i="53"/>
  <c r="I94" i="53"/>
  <c r="J94" i="53"/>
  <c r="K94" i="53"/>
  <c r="L94" i="53"/>
  <c r="M94" i="53"/>
  <c r="N94" i="53"/>
  <c r="O94" i="53"/>
  <c r="P94" i="53"/>
  <c r="Q94" i="53"/>
  <c r="R94" i="53"/>
  <c r="S94" i="53"/>
  <c r="T94" i="53"/>
  <c r="U94" i="53"/>
  <c r="V94" i="53"/>
  <c r="W94" i="53"/>
  <c r="X94" i="53"/>
  <c r="Y94" i="53"/>
  <c r="Z94" i="53"/>
  <c r="AA94" i="53"/>
  <c r="AB94" i="53"/>
  <c r="AC94" i="53"/>
  <c r="D95" i="53"/>
  <c r="E95" i="53"/>
  <c r="F95" i="53"/>
  <c r="G95" i="53"/>
  <c r="H95" i="53"/>
  <c r="I95" i="53"/>
  <c r="J95" i="53"/>
  <c r="K95" i="53"/>
  <c r="L95" i="53"/>
  <c r="M95" i="53"/>
  <c r="N95" i="53"/>
  <c r="O95" i="53"/>
  <c r="P95" i="53"/>
  <c r="Q95" i="53"/>
  <c r="R95" i="53"/>
  <c r="S95" i="53"/>
  <c r="T95" i="53"/>
  <c r="U95" i="53"/>
  <c r="V95" i="53"/>
  <c r="W95" i="53"/>
  <c r="X95" i="53"/>
  <c r="Y95" i="53"/>
  <c r="Z95" i="53"/>
  <c r="AA95" i="53"/>
  <c r="AB95" i="53"/>
  <c r="AC95" i="53"/>
  <c r="D96" i="53"/>
  <c r="E96" i="53"/>
  <c r="F96" i="53"/>
  <c r="G96" i="53"/>
  <c r="H96" i="53"/>
  <c r="I96" i="53"/>
  <c r="J96" i="53"/>
  <c r="K96" i="53"/>
  <c r="L96" i="53"/>
  <c r="M96" i="53"/>
  <c r="N96" i="53"/>
  <c r="O96" i="53"/>
  <c r="P96" i="53"/>
  <c r="Q96" i="53"/>
  <c r="R96" i="53"/>
  <c r="S96" i="53"/>
  <c r="T96" i="53"/>
  <c r="U96" i="53"/>
  <c r="V96" i="53"/>
  <c r="W96" i="53"/>
  <c r="X96" i="53"/>
  <c r="Y96" i="53"/>
  <c r="Z96" i="53"/>
  <c r="AA96" i="53"/>
  <c r="AB96" i="53"/>
  <c r="AC96" i="53"/>
  <c r="D97" i="53"/>
  <c r="E97" i="53"/>
  <c r="F97" i="53"/>
  <c r="G97" i="53"/>
  <c r="H97" i="53"/>
  <c r="I97" i="53"/>
  <c r="J97" i="53"/>
  <c r="K97" i="53"/>
  <c r="L97" i="53"/>
  <c r="M97" i="53"/>
  <c r="N97" i="53"/>
  <c r="O97" i="53"/>
  <c r="P97" i="53"/>
  <c r="Q97" i="53"/>
  <c r="R97" i="53"/>
  <c r="S97" i="53"/>
  <c r="T97" i="53"/>
  <c r="U97" i="53"/>
  <c r="V97" i="53"/>
  <c r="W97" i="53"/>
  <c r="X97" i="53"/>
  <c r="Y97" i="53"/>
  <c r="Z97" i="53"/>
  <c r="AA97" i="53"/>
  <c r="AB97" i="53"/>
  <c r="AC97" i="53"/>
  <c r="C71" i="53"/>
  <c r="C72" i="53"/>
  <c r="C73" i="53"/>
  <c r="C74" i="53"/>
  <c r="C75" i="53"/>
  <c r="C76" i="53"/>
  <c r="C77" i="53"/>
  <c r="C78" i="53"/>
  <c r="C79" i="53"/>
  <c r="C80" i="53"/>
  <c r="C81" i="53"/>
  <c r="C82" i="53"/>
  <c r="C83" i="53"/>
  <c r="C84" i="53"/>
  <c r="C85" i="53"/>
  <c r="C86" i="53"/>
  <c r="C87" i="53"/>
  <c r="C88" i="53"/>
  <c r="C89" i="53"/>
  <c r="C90" i="53"/>
  <c r="C91" i="53"/>
  <c r="C92" i="53"/>
  <c r="C93" i="53"/>
  <c r="C94" i="53"/>
  <c r="C95" i="53"/>
  <c r="C96" i="53"/>
  <c r="C97" i="53"/>
  <c r="C70" i="53"/>
  <c r="C40" i="53"/>
  <c r="D40" i="53"/>
  <c r="E40" i="53"/>
  <c r="F40" i="53"/>
  <c r="G40" i="53"/>
  <c r="H40" i="53"/>
  <c r="I40" i="53"/>
  <c r="J40" i="53"/>
  <c r="K40" i="53"/>
  <c r="L40" i="53"/>
  <c r="M40" i="53"/>
  <c r="N40" i="53"/>
  <c r="O40" i="53"/>
  <c r="P40" i="53"/>
  <c r="Q40" i="53"/>
  <c r="R40" i="53"/>
  <c r="S40" i="53"/>
  <c r="T40" i="53"/>
  <c r="U40" i="53"/>
  <c r="V40" i="53"/>
  <c r="W40" i="53"/>
  <c r="X40" i="53"/>
  <c r="Y40" i="53"/>
  <c r="Z40" i="53"/>
  <c r="AA40" i="53"/>
  <c r="AB40" i="53"/>
  <c r="AC40" i="53"/>
  <c r="AD40" i="53"/>
  <c r="C41" i="53"/>
  <c r="D41" i="53"/>
  <c r="E41" i="53"/>
  <c r="F41" i="53"/>
  <c r="G41" i="53"/>
  <c r="H41" i="53"/>
  <c r="I41" i="53"/>
  <c r="J41" i="53"/>
  <c r="K41" i="53"/>
  <c r="L41" i="53"/>
  <c r="M41" i="53"/>
  <c r="N41" i="53"/>
  <c r="O41" i="53"/>
  <c r="P41" i="53"/>
  <c r="Q41" i="53"/>
  <c r="R41" i="53"/>
  <c r="S41" i="53"/>
  <c r="T41" i="53"/>
  <c r="U41" i="53"/>
  <c r="V41" i="53"/>
  <c r="W41" i="53"/>
  <c r="X41" i="53"/>
  <c r="Y41" i="53"/>
  <c r="Z41" i="53"/>
  <c r="AA41" i="53"/>
  <c r="AB41" i="53"/>
  <c r="AC41" i="53"/>
  <c r="AD41" i="53"/>
  <c r="C42" i="53"/>
  <c r="D42" i="53"/>
  <c r="E42" i="53"/>
  <c r="F42" i="53"/>
  <c r="G42" i="53"/>
  <c r="H42" i="53"/>
  <c r="I42" i="53"/>
  <c r="J42" i="53"/>
  <c r="K42" i="53"/>
  <c r="L42" i="53"/>
  <c r="M42" i="53"/>
  <c r="N42" i="53"/>
  <c r="O42" i="53"/>
  <c r="P42" i="53"/>
  <c r="Q42" i="53"/>
  <c r="R42" i="53"/>
  <c r="S42" i="53"/>
  <c r="T42" i="53"/>
  <c r="U42" i="53"/>
  <c r="V42" i="53"/>
  <c r="W42" i="53"/>
  <c r="X42" i="53"/>
  <c r="Y42" i="53"/>
  <c r="Z42" i="53"/>
  <c r="AA42" i="53"/>
  <c r="AB42" i="53"/>
  <c r="AC42" i="53"/>
  <c r="AD42" i="53"/>
  <c r="C43" i="53"/>
  <c r="D43" i="53"/>
  <c r="E43" i="53"/>
  <c r="F43" i="53"/>
  <c r="G43" i="53"/>
  <c r="H43" i="53"/>
  <c r="I43" i="53"/>
  <c r="J43" i="53"/>
  <c r="K43" i="53"/>
  <c r="L43" i="53"/>
  <c r="M43" i="53"/>
  <c r="N43" i="53"/>
  <c r="O43" i="53"/>
  <c r="P43" i="53"/>
  <c r="Q43" i="53"/>
  <c r="R43" i="53"/>
  <c r="S43" i="53"/>
  <c r="T43" i="53"/>
  <c r="U43" i="53"/>
  <c r="V43" i="53"/>
  <c r="W43" i="53"/>
  <c r="X43" i="53"/>
  <c r="Y43" i="53"/>
  <c r="Z43" i="53"/>
  <c r="AA43" i="53"/>
  <c r="AB43" i="53"/>
  <c r="AC43" i="53"/>
  <c r="AD43" i="53"/>
  <c r="C44" i="53"/>
  <c r="D44" i="53"/>
  <c r="E44" i="53"/>
  <c r="F44" i="53"/>
  <c r="G44" i="53"/>
  <c r="H44" i="53"/>
  <c r="I44" i="53"/>
  <c r="J44" i="53"/>
  <c r="K44" i="53"/>
  <c r="L44" i="53"/>
  <c r="M44" i="53"/>
  <c r="N44" i="53"/>
  <c r="O44" i="53"/>
  <c r="P44" i="53"/>
  <c r="Q44" i="53"/>
  <c r="R44" i="53"/>
  <c r="S44" i="53"/>
  <c r="T44" i="53"/>
  <c r="U44" i="53"/>
  <c r="V44" i="53"/>
  <c r="W44" i="53"/>
  <c r="X44" i="53"/>
  <c r="Y44" i="53"/>
  <c r="Z44" i="53"/>
  <c r="AA44" i="53"/>
  <c r="AB44" i="53"/>
  <c r="AC44" i="53"/>
  <c r="AD44" i="53"/>
  <c r="C45" i="53"/>
  <c r="D45" i="53"/>
  <c r="E45" i="53"/>
  <c r="F45" i="53"/>
  <c r="G45" i="53"/>
  <c r="H45" i="53"/>
  <c r="I45" i="53"/>
  <c r="J45" i="53"/>
  <c r="K45" i="53"/>
  <c r="L45" i="53"/>
  <c r="M45" i="53"/>
  <c r="N45" i="53"/>
  <c r="O45" i="53"/>
  <c r="P45" i="53"/>
  <c r="Q45" i="53"/>
  <c r="R45" i="53"/>
  <c r="S45" i="53"/>
  <c r="T45" i="53"/>
  <c r="U45" i="53"/>
  <c r="V45" i="53"/>
  <c r="W45" i="53"/>
  <c r="X45" i="53"/>
  <c r="Y45" i="53"/>
  <c r="Z45" i="53"/>
  <c r="AA45" i="53"/>
  <c r="AB45" i="53"/>
  <c r="AC45" i="53"/>
  <c r="AD45" i="53"/>
  <c r="C46" i="53"/>
  <c r="D46" i="53"/>
  <c r="E46" i="53"/>
  <c r="F46" i="53"/>
  <c r="G46" i="53"/>
  <c r="H46" i="53"/>
  <c r="I46" i="53"/>
  <c r="J46" i="53"/>
  <c r="K46" i="53"/>
  <c r="L46" i="53"/>
  <c r="M46" i="53"/>
  <c r="N46" i="53"/>
  <c r="O46" i="53"/>
  <c r="P46" i="53"/>
  <c r="Q46" i="53"/>
  <c r="R46" i="53"/>
  <c r="S46" i="53"/>
  <c r="T46" i="53"/>
  <c r="U46" i="53"/>
  <c r="V46" i="53"/>
  <c r="W46" i="53"/>
  <c r="X46" i="53"/>
  <c r="Y46" i="53"/>
  <c r="Z46" i="53"/>
  <c r="AA46" i="53"/>
  <c r="AB46" i="53"/>
  <c r="AC46" i="53"/>
  <c r="AD46" i="53"/>
  <c r="C47" i="53"/>
  <c r="D47" i="53"/>
  <c r="E47" i="53"/>
  <c r="F47" i="53"/>
  <c r="G47" i="53"/>
  <c r="H47" i="53"/>
  <c r="I47" i="53"/>
  <c r="J47" i="53"/>
  <c r="K47" i="53"/>
  <c r="L47" i="53"/>
  <c r="M47" i="53"/>
  <c r="N47" i="53"/>
  <c r="O47" i="53"/>
  <c r="P47" i="53"/>
  <c r="Q47" i="53"/>
  <c r="R47" i="53"/>
  <c r="S47" i="53"/>
  <c r="T47" i="53"/>
  <c r="U47" i="53"/>
  <c r="V47" i="53"/>
  <c r="W47" i="53"/>
  <c r="X47" i="53"/>
  <c r="Y47" i="53"/>
  <c r="Z47" i="53"/>
  <c r="AA47" i="53"/>
  <c r="AB47" i="53"/>
  <c r="AC47" i="53"/>
  <c r="AD47" i="53"/>
  <c r="C48" i="53"/>
  <c r="D48" i="53"/>
  <c r="E48" i="53"/>
  <c r="F48" i="53"/>
  <c r="G48" i="53"/>
  <c r="H48" i="53"/>
  <c r="I48" i="53"/>
  <c r="J48" i="53"/>
  <c r="K48" i="53"/>
  <c r="L48" i="53"/>
  <c r="M48" i="53"/>
  <c r="N48" i="53"/>
  <c r="O48" i="53"/>
  <c r="P48" i="53"/>
  <c r="Q48" i="53"/>
  <c r="R48" i="53"/>
  <c r="S48" i="53"/>
  <c r="T48" i="53"/>
  <c r="U48" i="53"/>
  <c r="V48" i="53"/>
  <c r="W48" i="53"/>
  <c r="X48" i="53"/>
  <c r="Y48" i="53"/>
  <c r="Z48" i="53"/>
  <c r="AA48" i="53"/>
  <c r="AB48" i="53"/>
  <c r="AC48" i="53"/>
  <c r="AD48" i="53"/>
  <c r="C49" i="53"/>
  <c r="D49" i="53"/>
  <c r="E49" i="53"/>
  <c r="F49" i="53"/>
  <c r="G49" i="53"/>
  <c r="H49" i="53"/>
  <c r="I49" i="53"/>
  <c r="J49" i="53"/>
  <c r="K49" i="53"/>
  <c r="L49" i="53"/>
  <c r="M49" i="53"/>
  <c r="N49" i="53"/>
  <c r="O49" i="53"/>
  <c r="P49" i="53"/>
  <c r="Q49" i="53"/>
  <c r="R49" i="53"/>
  <c r="S49" i="53"/>
  <c r="T49" i="53"/>
  <c r="U49" i="53"/>
  <c r="V49" i="53"/>
  <c r="W49" i="53"/>
  <c r="X49" i="53"/>
  <c r="Y49" i="53"/>
  <c r="Z49" i="53"/>
  <c r="AA49" i="53"/>
  <c r="AB49" i="53"/>
  <c r="AC49" i="53"/>
  <c r="AD49" i="53"/>
  <c r="C50" i="53"/>
  <c r="D50" i="53"/>
  <c r="E50" i="53"/>
  <c r="F50" i="53"/>
  <c r="G50" i="53"/>
  <c r="H50" i="53"/>
  <c r="I50" i="53"/>
  <c r="J50" i="53"/>
  <c r="K50" i="53"/>
  <c r="L50" i="53"/>
  <c r="M50" i="53"/>
  <c r="N50" i="53"/>
  <c r="O50" i="53"/>
  <c r="P50" i="53"/>
  <c r="Q50" i="53"/>
  <c r="R50" i="53"/>
  <c r="S50" i="53"/>
  <c r="T50" i="53"/>
  <c r="U50" i="53"/>
  <c r="V50" i="53"/>
  <c r="W50" i="53"/>
  <c r="X50" i="53"/>
  <c r="Y50" i="53"/>
  <c r="Z50" i="53"/>
  <c r="AA50" i="53"/>
  <c r="AB50" i="53"/>
  <c r="AC50" i="53"/>
  <c r="AD50" i="53"/>
  <c r="C51" i="53"/>
  <c r="D51" i="53"/>
  <c r="E51" i="53"/>
  <c r="F51" i="53"/>
  <c r="G51" i="53"/>
  <c r="H51" i="53"/>
  <c r="I51" i="53"/>
  <c r="J51" i="53"/>
  <c r="K51" i="53"/>
  <c r="L51" i="53"/>
  <c r="M51" i="53"/>
  <c r="N51" i="53"/>
  <c r="O51" i="53"/>
  <c r="P51" i="53"/>
  <c r="Q51" i="53"/>
  <c r="R51" i="53"/>
  <c r="S51" i="53"/>
  <c r="T51" i="53"/>
  <c r="U51" i="53"/>
  <c r="V51" i="53"/>
  <c r="W51" i="53"/>
  <c r="X51" i="53"/>
  <c r="Y51" i="53"/>
  <c r="Z51" i="53"/>
  <c r="AA51" i="53"/>
  <c r="AB51" i="53"/>
  <c r="AC51" i="53"/>
  <c r="AD51" i="53"/>
  <c r="C52" i="53"/>
  <c r="D52" i="53"/>
  <c r="E52" i="53"/>
  <c r="F52" i="53"/>
  <c r="G52" i="53"/>
  <c r="H52" i="53"/>
  <c r="I52" i="53"/>
  <c r="J52" i="53"/>
  <c r="K52" i="53"/>
  <c r="L52" i="53"/>
  <c r="M52" i="53"/>
  <c r="N52" i="53"/>
  <c r="O52" i="53"/>
  <c r="P52" i="53"/>
  <c r="Q52" i="53"/>
  <c r="R52" i="53"/>
  <c r="S52" i="53"/>
  <c r="T52" i="53"/>
  <c r="U52" i="53"/>
  <c r="V52" i="53"/>
  <c r="W52" i="53"/>
  <c r="X52" i="53"/>
  <c r="Y52" i="53"/>
  <c r="Z52" i="53"/>
  <c r="AA52" i="53"/>
  <c r="AB52" i="53"/>
  <c r="AC52" i="53"/>
  <c r="AD52" i="53"/>
  <c r="C53" i="53"/>
  <c r="D53" i="53"/>
  <c r="E53" i="53"/>
  <c r="F53" i="53"/>
  <c r="G53" i="53"/>
  <c r="H53" i="53"/>
  <c r="I53" i="53"/>
  <c r="J53" i="53"/>
  <c r="K53" i="53"/>
  <c r="L53" i="53"/>
  <c r="M53" i="53"/>
  <c r="N53" i="53"/>
  <c r="O53" i="53"/>
  <c r="P53" i="53"/>
  <c r="Q53" i="53"/>
  <c r="R53" i="53"/>
  <c r="S53" i="53"/>
  <c r="T53" i="53"/>
  <c r="U53" i="53"/>
  <c r="V53" i="53"/>
  <c r="W53" i="53"/>
  <c r="X53" i="53"/>
  <c r="Y53" i="53"/>
  <c r="Z53" i="53"/>
  <c r="AA53" i="53"/>
  <c r="AB53" i="53"/>
  <c r="AC53" i="53"/>
  <c r="AD53" i="53"/>
  <c r="C54" i="53"/>
  <c r="D54" i="53"/>
  <c r="E54" i="53"/>
  <c r="F54" i="53"/>
  <c r="G54" i="53"/>
  <c r="H54" i="53"/>
  <c r="I54" i="53"/>
  <c r="J54" i="53"/>
  <c r="K54" i="53"/>
  <c r="L54" i="53"/>
  <c r="M54" i="53"/>
  <c r="N54" i="53"/>
  <c r="O54" i="53"/>
  <c r="P54" i="53"/>
  <c r="Q54" i="53"/>
  <c r="R54" i="53"/>
  <c r="S54" i="53"/>
  <c r="T54" i="53"/>
  <c r="U54" i="53"/>
  <c r="V54" i="53"/>
  <c r="W54" i="53"/>
  <c r="X54" i="53"/>
  <c r="Y54" i="53"/>
  <c r="Z54" i="53"/>
  <c r="AA54" i="53"/>
  <c r="AB54" i="53"/>
  <c r="AC54" i="53"/>
  <c r="AD54" i="53"/>
  <c r="C55" i="53"/>
  <c r="D55" i="53"/>
  <c r="E55" i="53"/>
  <c r="F55" i="53"/>
  <c r="G55" i="53"/>
  <c r="H55" i="53"/>
  <c r="I55" i="53"/>
  <c r="J55" i="53"/>
  <c r="K55" i="53"/>
  <c r="L55" i="53"/>
  <c r="M55" i="53"/>
  <c r="N55" i="53"/>
  <c r="O55" i="53"/>
  <c r="P55" i="53"/>
  <c r="Q55" i="53"/>
  <c r="R55" i="53"/>
  <c r="S55" i="53"/>
  <c r="T55" i="53"/>
  <c r="U55" i="53"/>
  <c r="V55" i="53"/>
  <c r="W55" i="53"/>
  <c r="X55" i="53"/>
  <c r="Y55" i="53"/>
  <c r="Z55" i="53"/>
  <c r="AA55" i="53"/>
  <c r="AB55" i="53"/>
  <c r="AC55" i="53"/>
  <c r="AD55" i="53"/>
  <c r="C56" i="53"/>
  <c r="D56" i="53"/>
  <c r="E56" i="53"/>
  <c r="F56" i="53"/>
  <c r="G56" i="53"/>
  <c r="H56" i="53"/>
  <c r="I56" i="53"/>
  <c r="J56" i="53"/>
  <c r="K56" i="53"/>
  <c r="L56" i="53"/>
  <c r="M56" i="53"/>
  <c r="N56" i="53"/>
  <c r="O56" i="53"/>
  <c r="P56" i="53"/>
  <c r="Q56" i="53"/>
  <c r="R56" i="53"/>
  <c r="S56" i="53"/>
  <c r="T56" i="53"/>
  <c r="U56" i="53"/>
  <c r="V56" i="53"/>
  <c r="W56" i="53"/>
  <c r="X56" i="53"/>
  <c r="Y56" i="53"/>
  <c r="Z56" i="53"/>
  <c r="AA56" i="53"/>
  <c r="AB56" i="53"/>
  <c r="AC56" i="53"/>
  <c r="AD56" i="53"/>
  <c r="C57" i="53"/>
  <c r="D57" i="53"/>
  <c r="E57" i="53"/>
  <c r="F57" i="53"/>
  <c r="G57" i="53"/>
  <c r="H57" i="53"/>
  <c r="I57" i="53"/>
  <c r="J57" i="53"/>
  <c r="K57" i="53"/>
  <c r="L57" i="53"/>
  <c r="M57" i="53"/>
  <c r="N57" i="53"/>
  <c r="O57" i="53"/>
  <c r="P57" i="53"/>
  <c r="Q57" i="53"/>
  <c r="R57" i="53"/>
  <c r="S57" i="53"/>
  <c r="T57" i="53"/>
  <c r="U57" i="53"/>
  <c r="V57" i="53"/>
  <c r="W57" i="53"/>
  <c r="X57" i="53"/>
  <c r="Y57" i="53"/>
  <c r="Z57" i="53"/>
  <c r="AA57" i="53"/>
  <c r="AB57" i="53"/>
  <c r="AC57" i="53"/>
  <c r="AD57" i="53"/>
  <c r="C58" i="53"/>
  <c r="D58" i="53"/>
  <c r="E58" i="53"/>
  <c r="F58" i="53"/>
  <c r="G58" i="53"/>
  <c r="H58" i="53"/>
  <c r="I58" i="53"/>
  <c r="J58" i="53"/>
  <c r="K58" i="53"/>
  <c r="L58" i="53"/>
  <c r="M58" i="53"/>
  <c r="N58" i="53"/>
  <c r="O58" i="53"/>
  <c r="P58" i="53"/>
  <c r="Q58" i="53"/>
  <c r="R58" i="53"/>
  <c r="S58" i="53"/>
  <c r="T58" i="53"/>
  <c r="U58" i="53"/>
  <c r="V58" i="53"/>
  <c r="W58" i="53"/>
  <c r="X58" i="53"/>
  <c r="Y58" i="53"/>
  <c r="Z58" i="53"/>
  <c r="AA58" i="53"/>
  <c r="AB58" i="53"/>
  <c r="AC58" i="53"/>
  <c r="AD58" i="53"/>
  <c r="C59" i="53"/>
  <c r="D59" i="53"/>
  <c r="E59" i="53"/>
  <c r="F59" i="53"/>
  <c r="G59" i="53"/>
  <c r="H59" i="53"/>
  <c r="I59" i="53"/>
  <c r="J59" i="53"/>
  <c r="K59" i="53"/>
  <c r="L59" i="53"/>
  <c r="M59" i="53"/>
  <c r="N59" i="53"/>
  <c r="O59" i="53"/>
  <c r="P59" i="53"/>
  <c r="Q59" i="53"/>
  <c r="R59" i="53"/>
  <c r="S59" i="53"/>
  <c r="T59" i="53"/>
  <c r="U59" i="53"/>
  <c r="V59" i="53"/>
  <c r="W59" i="53"/>
  <c r="X59" i="53"/>
  <c r="Y59" i="53"/>
  <c r="Z59" i="53"/>
  <c r="AA59" i="53"/>
  <c r="AB59" i="53"/>
  <c r="AC59" i="53"/>
  <c r="AD59" i="53"/>
  <c r="C60" i="53"/>
  <c r="D60" i="53"/>
  <c r="E60" i="53"/>
  <c r="F60" i="53"/>
  <c r="G60" i="53"/>
  <c r="H60" i="53"/>
  <c r="I60" i="53"/>
  <c r="J60" i="53"/>
  <c r="K60" i="53"/>
  <c r="L60" i="53"/>
  <c r="M60" i="53"/>
  <c r="N60" i="53"/>
  <c r="O60" i="53"/>
  <c r="P60" i="53"/>
  <c r="Q60" i="53"/>
  <c r="R60" i="53"/>
  <c r="S60" i="53"/>
  <c r="T60" i="53"/>
  <c r="U60" i="53"/>
  <c r="V60" i="53"/>
  <c r="W60" i="53"/>
  <c r="X60" i="53"/>
  <c r="Y60" i="53"/>
  <c r="Z60" i="53"/>
  <c r="AA60" i="53"/>
  <c r="AB60" i="53"/>
  <c r="AC60" i="53"/>
  <c r="AD60" i="53"/>
  <c r="C61" i="53"/>
  <c r="D61" i="53"/>
  <c r="E61" i="53"/>
  <c r="F61" i="53"/>
  <c r="G61" i="53"/>
  <c r="H61" i="53"/>
  <c r="I61" i="53"/>
  <c r="J61" i="53"/>
  <c r="K61" i="53"/>
  <c r="L61" i="53"/>
  <c r="M61" i="53"/>
  <c r="N61" i="53"/>
  <c r="O61" i="53"/>
  <c r="P61" i="53"/>
  <c r="Q61" i="53"/>
  <c r="R61" i="53"/>
  <c r="S61" i="53"/>
  <c r="T61" i="53"/>
  <c r="U61" i="53"/>
  <c r="V61" i="53"/>
  <c r="W61" i="53"/>
  <c r="X61" i="53"/>
  <c r="Y61" i="53"/>
  <c r="Z61" i="53"/>
  <c r="AA61" i="53"/>
  <c r="AB61" i="53"/>
  <c r="AC61" i="53"/>
  <c r="AD61" i="53"/>
  <c r="C62" i="53"/>
  <c r="D62" i="53"/>
  <c r="E62" i="53"/>
  <c r="F62" i="53"/>
  <c r="G62" i="53"/>
  <c r="H62" i="53"/>
  <c r="I62" i="53"/>
  <c r="J62" i="53"/>
  <c r="K62" i="53"/>
  <c r="L62" i="53"/>
  <c r="M62" i="53"/>
  <c r="N62" i="53"/>
  <c r="O62" i="53"/>
  <c r="P62" i="53"/>
  <c r="Q62" i="53"/>
  <c r="R62" i="53"/>
  <c r="S62" i="53"/>
  <c r="T62" i="53"/>
  <c r="U62" i="53"/>
  <c r="V62" i="53"/>
  <c r="W62" i="53"/>
  <c r="X62" i="53"/>
  <c r="Y62" i="53"/>
  <c r="Z62" i="53"/>
  <c r="AA62" i="53"/>
  <c r="AB62" i="53"/>
  <c r="AC62" i="53"/>
  <c r="AD62" i="53"/>
  <c r="C63" i="53"/>
  <c r="D63" i="53"/>
  <c r="E63" i="53"/>
  <c r="F63" i="53"/>
  <c r="G63" i="53"/>
  <c r="H63" i="53"/>
  <c r="I63" i="53"/>
  <c r="J63" i="53"/>
  <c r="K63" i="53"/>
  <c r="L63" i="53"/>
  <c r="M63" i="53"/>
  <c r="N63" i="53"/>
  <c r="O63" i="53"/>
  <c r="P63" i="53"/>
  <c r="Q63" i="53"/>
  <c r="R63" i="53"/>
  <c r="S63" i="53"/>
  <c r="T63" i="53"/>
  <c r="U63" i="53"/>
  <c r="V63" i="53"/>
  <c r="W63" i="53"/>
  <c r="X63" i="53"/>
  <c r="Y63" i="53"/>
  <c r="Z63" i="53"/>
  <c r="AA63" i="53"/>
  <c r="AB63" i="53"/>
  <c r="AC63" i="53"/>
  <c r="AD63" i="53"/>
  <c r="C64" i="53"/>
  <c r="D64" i="53"/>
  <c r="E64" i="53"/>
  <c r="F64" i="53"/>
  <c r="G64" i="53"/>
  <c r="H64" i="53"/>
  <c r="I64" i="53"/>
  <c r="J64" i="53"/>
  <c r="K64" i="53"/>
  <c r="L64" i="53"/>
  <c r="M64" i="53"/>
  <c r="N64" i="53"/>
  <c r="O64" i="53"/>
  <c r="P64" i="53"/>
  <c r="Q64" i="53"/>
  <c r="R64" i="53"/>
  <c r="S64" i="53"/>
  <c r="T64" i="53"/>
  <c r="U64" i="53"/>
  <c r="V64" i="53"/>
  <c r="W64" i="53"/>
  <c r="X64" i="53"/>
  <c r="Y64" i="53"/>
  <c r="Z64" i="53"/>
  <c r="AA64" i="53"/>
  <c r="AB64" i="53"/>
  <c r="AC64" i="53"/>
  <c r="AD64" i="53"/>
  <c r="C65" i="53"/>
  <c r="D65" i="53"/>
  <c r="E65" i="53"/>
  <c r="F65" i="53"/>
  <c r="G65" i="53"/>
  <c r="H65" i="53"/>
  <c r="I65" i="53"/>
  <c r="J65" i="53"/>
  <c r="K65" i="53"/>
  <c r="L65" i="53"/>
  <c r="M65" i="53"/>
  <c r="N65" i="53"/>
  <c r="O65" i="53"/>
  <c r="P65" i="53"/>
  <c r="Q65" i="53"/>
  <c r="R65" i="53"/>
  <c r="S65" i="53"/>
  <c r="T65" i="53"/>
  <c r="U65" i="53"/>
  <c r="V65" i="53"/>
  <c r="W65" i="53"/>
  <c r="X65" i="53"/>
  <c r="Y65" i="53"/>
  <c r="Z65" i="53"/>
  <c r="AA65" i="53"/>
  <c r="AB65" i="53"/>
  <c r="AC65" i="53"/>
  <c r="AD65" i="53"/>
  <c r="C66" i="53"/>
  <c r="D66" i="53"/>
  <c r="E66" i="53"/>
  <c r="F66" i="53"/>
  <c r="G66" i="53"/>
  <c r="H66" i="53"/>
  <c r="I66" i="53"/>
  <c r="J66" i="53"/>
  <c r="K66" i="53"/>
  <c r="L66" i="53"/>
  <c r="M66" i="53"/>
  <c r="N66" i="53"/>
  <c r="O66" i="53"/>
  <c r="P66" i="53"/>
  <c r="Q66" i="53"/>
  <c r="R66" i="53"/>
  <c r="S66" i="53"/>
  <c r="T66" i="53"/>
  <c r="U66" i="53"/>
  <c r="V66" i="53"/>
  <c r="W66" i="53"/>
  <c r="X66" i="53"/>
  <c r="Y66" i="53"/>
  <c r="Z66" i="53"/>
  <c r="AA66" i="53"/>
  <c r="AB66" i="53"/>
  <c r="AC66" i="53"/>
  <c r="AD66" i="53"/>
  <c r="C67" i="53"/>
  <c r="D67" i="53"/>
  <c r="E67" i="53"/>
  <c r="F67" i="53"/>
  <c r="G67" i="53"/>
  <c r="H67" i="53"/>
  <c r="I67" i="53"/>
  <c r="J67" i="53"/>
  <c r="K67" i="53"/>
  <c r="L67" i="53"/>
  <c r="M67" i="53"/>
  <c r="N67" i="53"/>
  <c r="O67" i="53"/>
  <c r="P67" i="53"/>
  <c r="Q67" i="53"/>
  <c r="R67" i="53"/>
  <c r="S67" i="53"/>
  <c r="T67" i="53"/>
  <c r="U67" i="53"/>
  <c r="V67" i="53"/>
  <c r="W67" i="53"/>
  <c r="X67" i="53"/>
  <c r="Y67" i="53"/>
  <c r="Z67" i="53"/>
  <c r="AA67" i="53"/>
  <c r="AB67" i="53"/>
  <c r="AC67" i="53"/>
  <c r="AD67" i="53"/>
  <c r="B41" i="53"/>
  <c r="B42" i="53"/>
  <c r="B43" i="53"/>
  <c r="B44" i="53"/>
  <c r="B45" i="53"/>
  <c r="B46" i="53"/>
  <c r="B47" i="53"/>
  <c r="B48" i="53"/>
  <c r="B49" i="53"/>
  <c r="B50" i="53"/>
  <c r="B51" i="53"/>
  <c r="B52" i="53"/>
  <c r="B53" i="53"/>
  <c r="B54" i="53"/>
  <c r="B55" i="53"/>
  <c r="B56" i="53"/>
  <c r="B57" i="53"/>
  <c r="B58" i="53"/>
  <c r="B59" i="53"/>
  <c r="B60" i="53"/>
  <c r="B61" i="53"/>
  <c r="B62" i="53"/>
  <c r="B63" i="53"/>
  <c r="B64" i="53"/>
  <c r="B65" i="53"/>
  <c r="B66" i="53"/>
  <c r="B67" i="53"/>
  <c r="B40" i="53"/>
  <c r="AD10" i="53"/>
  <c r="AD11" i="53"/>
  <c r="AD12" i="53"/>
  <c r="AD13" i="53"/>
  <c r="AD14" i="53"/>
  <c r="AD15" i="53"/>
  <c r="AD16" i="53"/>
  <c r="AD17" i="53"/>
  <c r="AD18" i="53"/>
  <c r="AD19" i="53"/>
  <c r="AD20" i="53"/>
  <c r="AD21" i="53"/>
  <c r="AD22" i="53"/>
  <c r="AD23" i="53"/>
  <c r="AD24" i="53"/>
  <c r="AD25" i="53"/>
  <c r="AD26" i="53"/>
  <c r="AD27" i="53"/>
  <c r="AD28" i="53"/>
  <c r="AD29" i="53"/>
  <c r="AD30" i="53"/>
  <c r="AD31" i="53"/>
  <c r="AD32" i="53"/>
  <c r="AD33" i="53"/>
  <c r="AD34" i="53"/>
  <c r="AD35" i="53"/>
  <c r="AD36" i="53"/>
  <c r="AD9" i="53"/>
  <c r="C34" i="53"/>
  <c r="D34" i="53"/>
  <c r="E34" i="53"/>
  <c r="F34" i="53"/>
  <c r="G34" i="53"/>
  <c r="H34" i="53"/>
  <c r="H35" i="53" s="1"/>
  <c r="I34" i="53"/>
  <c r="I35" i="53" s="1"/>
  <c r="J34" i="53"/>
  <c r="J35" i="53" s="1"/>
  <c r="K34" i="53"/>
  <c r="L34" i="53"/>
  <c r="M34" i="53"/>
  <c r="N34" i="53"/>
  <c r="O34" i="53"/>
  <c r="P34" i="53"/>
  <c r="Q34" i="53"/>
  <c r="Q35" i="53" s="1"/>
  <c r="R34" i="53"/>
  <c r="R35" i="53" s="1"/>
  <c r="S34" i="53"/>
  <c r="T34" i="53"/>
  <c r="U34" i="53"/>
  <c r="V34" i="53"/>
  <c r="W34" i="53"/>
  <c r="X34" i="53"/>
  <c r="Y34" i="53"/>
  <c r="Y35" i="53" s="1"/>
  <c r="Z34" i="53"/>
  <c r="Z35" i="53" s="1"/>
  <c r="AA34" i="53"/>
  <c r="AB34" i="53"/>
  <c r="AC34" i="53"/>
  <c r="C35" i="53"/>
  <c r="D35" i="53"/>
  <c r="E35" i="53"/>
  <c r="F35" i="53"/>
  <c r="G35" i="53"/>
  <c r="K35" i="53"/>
  <c r="L35" i="53"/>
  <c r="M35" i="53"/>
  <c r="N35" i="53"/>
  <c r="O35" i="53"/>
  <c r="P35" i="53"/>
  <c r="S35" i="53"/>
  <c r="T35" i="53"/>
  <c r="U35" i="53"/>
  <c r="V35" i="53"/>
  <c r="W35" i="53"/>
  <c r="X35" i="53"/>
  <c r="AA35" i="53"/>
  <c r="AB35" i="53"/>
  <c r="AC35" i="53"/>
  <c r="B35" i="53"/>
  <c r="B34" i="53"/>
  <c r="AD71" i="8"/>
  <c r="AD72" i="8"/>
  <c r="AD73" i="8"/>
  <c r="AD74" i="8"/>
  <c r="AD75" i="8"/>
  <c r="AD76" i="8"/>
  <c r="AD77" i="8"/>
  <c r="AD78" i="8"/>
  <c r="AD79" i="8"/>
  <c r="AD80" i="8"/>
  <c r="AD81" i="8"/>
  <c r="AD82" i="8"/>
  <c r="AD83" i="8"/>
  <c r="AD84" i="8"/>
  <c r="AD85" i="8"/>
  <c r="AD86" i="8"/>
  <c r="AD87" i="8"/>
  <c r="AD88" i="8"/>
  <c r="AD89" i="8"/>
  <c r="AD90" i="8"/>
  <c r="AD91" i="8"/>
  <c r="AD92" i="8"/>
  <c r="AD93" i="8"/>
  <c r="AD94" i="8"/>
  <c r="AD95" i="8"/>
  <c r="AD96" i="8"/>
  <c r="AD97" i="8"/>
  <c r="AD70" i="8"/>
  <c r="D70" i="8"/>
  <c r="E70" i="8"/>
  <c r="F70" i="8"/>
  <c r="G70" i="8"/>
  <c r="H70" i="8"/>
  <c r="I70" i="8"/>
  <c r="J70" i="8"/>
  <c r="K70" i="8"/>
  <c r="L70" i="8"/>
  <c r="M70" i="8"/>
  <c r="N70" i="8"/>
  <c r="O70" i="8"/>
  <c r="P70" i="8"/>
  <c r="Q70" i="8"/>
  <c r="R70" i="8"/>
  <c r="S70" i="8"/>
  <c r="T70" i="8"/>
  <c r="U70" i="8"/>
  <c r="V70" i="8"/>
  <c r="W70" i="8"/>
  <c r="X70" i="8"/>
  <c r="Y70" i="8"/>
  <c r="Z70" i="8"/>
  <c r="AA70" i="8"/>
  <c r="AB70" i="8"/>
  <c r="AC70" i="8"/>
  <c r="D71" i="8"/>
  <c r="E71" i="8"/>
  <c r="F71" i="8"/>
  <c r="G71" i="8"/>
  <c r="H71" i="8"/>
  <c r="I71" i="8"/>
  <c r="J71" i="8"/>
  <c r="K71" i="8"/>
  <c r="L71" i="8"/>
  <c r="M71" i="8"/>
  <c r="N71" i="8"/>
  <c r="O71" i="8"/>
  <c r="P71" i="8"/>
  <c r="Q71" i="8"/>
  <c r="R71" i="8"/>
  <c r="S71" i="8"/>
  <c r="T71" i="8"/>
  <c r="U71" i="8"/>
  <c r="V71" i="8"/>
  <c r="W71" i="8"/>
  <c r="X71" i="8"/>
  <c r="Y71" i="8"/>
  <c r="Z71" i="8"/>
  <c r="AA71" i="8"/>
  <c r="AB71" i="8"/>
  <c r="AC71" i="8"/>
  <c r="D72" i="8"/>
  <c r="E72" i="8"/>
  <c r="F72" i="8"/>
  <c r="G72" i="8"/>
  <c r="H72" i="8"/>
  <c r="I72" i="8"/>
  <c r="J72" i="8"/>
  <c r="K72" i="8"/>
  <c r="L72" i="8"/>
  <c r="M72" i="8"/>
  <c r="N72" i="8"/>
  <c r="O72" i="8"/>
  <c r="P72" i="8"/>
  <c r="Q72" i="8"/>
  <c r="R72" i="8"/>
  <c r="S72" i="8"/>
  <c r="T72" i="8"/>
  <c r="U72" i="8"/>
  <c r="V72" i="8"/>
  <c r="W72" i="8"/>
  <c r="X72" i="8"/>
  <c r="Y72" i="8"/>
  <c r="Z72" i="8"/>
  <c r="AA72" i="8"/>
  <c r="AB72" i="8"/>
  <c r="AC72" i="8"/>
  <c r="D73" i="8"/>
  <c r="E73" i="8"/>
  <c r="F73" i="8"/>
  <c r="G73" i="8"/>
  <c r="H73" i="8"/>
  <c r="I73" i="8"/>
  <c r="J73" i="8"/>
  <c r="K73" i="8"/>
  <c r="L73" i="8"/>
  <c r="M73" i="8"/>
  <c r="N73" i="8"/>
  <c r="O73" i="8"/>
  <c r="P73" i="8"/>
  <c r="Q73" i="8"/>
  <c r="R73" i="8"/>
  <c r="S73" i="8"/>
  <c r="T73" i="8"/>
  <c r="U73" i="8"/>
  <c r="V73" i="8"/>
  <c r="W73" i="8"/>
  <c r="X73" i="8"/>
  <c r="Y73" i="8"/>
  <c r="Z73" i="8"/>
  <c r="AA73" i="8"/>
  <c r="AB73" i="8"/>
  <c r="AC73" i="8"/>
  <c r="D74" i="8"/>
  <c r="E74" i="8"/>
  <c r="F74" i="8"/>
  <c r="G74" i="8"/>
  <c r="H74" i="8"/>
  <c r="I74" i="8"/>
  <c r="J74" i="8"/>
  <c r="K74" i="8"/>
  <c r="L74" i="8"/>
  <c r="M74" i="8"/>
  <c r="N74" i="8"/>
  <c r="O74" i="8"/>
  <c r="P74" i="8"/>
  <c r="Q74" i="8"/>
  <c r="R74" i="8"/>
  <c r="S74" i="8"/>
  <c r="T74" i="8"/>
  <c r="U74" i="8"/>
  <c r="V74" i="8"/>
  <c r="W74" i="8"/>
  <c r="X74" i="8"/>
  <c r="Y74" i="8"/>
  <c r="Z74" i="8"/>
  <c r="AA74" i="8"/>
  <c r="AB74" i="8"/>
  <c r="AC74" i="8"/>
  <c r="D75" i="8"/>
  <c r="E75" i="8"/>
  <c r="F75" i="8"/>
  <c r="G75" i="8"/>
  <c r="H75" i="8"/>
  <c r="I75" i="8"/>
  <c r="J75" i="8"/>
  <c r="K75" i="8"/>
  <c r="L75" i="8"/>
  <c r="M75" i="8"/>
  <c r="N75" i="8"/>
  <c r="O75" i="8"/>
  <c r="P75" i="8"/>
  <c r="Q75" i="8"/>
  <c r="R75" i="8"/>
  <c r="S75" i="8"/>
  <c r="T75" i="8"/>
  <c r="U75" i="8"/>
  <c r="V75" i="8"/>
  <c r="W75" i="8"/>
  <c r="X75" i="8"/>
  <c r="Y75" i="8"/>
  <c r="Z75" i="8"/>
  <c r="AA75" i="8"/>
  <c r="AB75" i="8"/>
  <c r="AC75" i="8"/>
  <c r="D76" i="8"/>
  <c r="E76" i="8"/>
  <c r="F76" i="8"/>
  <c r="G76" i="8"/>
  <c r="H76" i="8"/>
  <c r="I76" i="8"/>
  <c r="J76" i="8"/>
  <c r="K76" i="8"/>
  <c r="L76" i="8"/>
  <c r="M76" i="8"/>
  <c r="N76" i="8"/>
  <c r="O76" i="8"/>
  <c r="P76" i="8"/>
  <c r="Q76" i="8"/>
  <c r="R76" i="8"/>
  <c r="S76" i="8"/>
  <c r="T76" i="8"/>
  <c r="U76" i="8"/>
  <c r="V76" i="8"/>
  <c r="W76" i="8"/>
  <c r="X76" i="8"/>
  <c r="Y76" i="8"/>
  <c r="Z76" i="8"/>
  <c r="AA76" i="8"/>
  <c r="AB76" i="8"/>
  <c r="AC76" i="8"/>
  <c r="D77" i="8"/>
  <c r="E77" i="8"/>
  <c r="F77" i="8"/>
  <c r="G77" i="8"/>
  <c r="H77" i="8"/>
  <c r="I77" i="8"/>
  <c r="J77" i="8"/>
  <c r="K77" i="8"/>
  <c r="L77" i="8"/>
  <c r="M77" i="8"/>
  <c r="N77" i="8"/>
  <c r="O77" i="8"/>
  <c r="P77" i="8"/>
  <c r="Q77" i="8"/>
  <c r="R77" i="8"/>
  <c r="S77" i="8"/>
  <c r="T77" i="8"/>
  <c r="U77" i="8"/>
  <c r="V77" i="8"/>
  <c r="W77" i="8"/>
  <c r="X77" i="8"/>
  <c r="Y77" i="8"/>
  <c r="Z77" i="8"/>
  <c r="AA77" i="8"/>
  <c r="AB77" i="8"/>
  <c r="AC77" i="8"/>
  <c r="D78" i="8"/>
  <c r="E78" i="8"/>
  <c r="F78" i="8"/>
  <c r="G78" i="8"/>
  <c r="H78" i="8"/>
  <c r="I78" i="8"/>
  <c r="J78" i="8"/>
  <c r="K78" i="8"/>
  <c r="L78" i="8"/>
  <c r="M78" i="8"/>
  <c r="N78" i="8"/>
  <c r="O78" i="8"/>
  <c r="P78" i="8"/>
  <c r="Q78" i="8"/>
  <c r="R78" i="8"/>
  <c r="S78" i="8"/>
  <c r="T78" i="8"/>
  <c r="U78" i="8"/>
  <c r="V78" i="8"/>
  <c r="W78" i="8"/>
  <c r="X78" i="8"/>
  <c r="Y78" i="8"/>
  <c r="Z78" i="8"/>
  <c r="AA78" i="8"/>
  <c r="AB78" i="8"/>
  <c r="AC78" i="8"/>
  <c r="D79" i="8"/>
  <c r="E79" i="8"/>
  <c r="F79" i="8"/>
  <c r="G79" i="8"/>
  <c r="H79" i="8"/>
  <c r="I79" i="8"/>
  <c r="J79" i="8"/>
  <c r="K79" i="8"/>
  <c r="L79" i="8"/>
  <c r="M79" i="8"/>
  <c r="N79" i="8"/>
  <c r="O79" i="8"/>
  <c r="P79" i="8"/>
  <c r="Q79" i="8"/>
  <c r="R79" i="8"/>
  <c r="S79" i="8"/>
  <c r="T79" i="8"/>
  <c r="U79" i="8"/>
  <c r="V79" i="8"/>
  <c r="W79" i="8"/>
  <c r="X79" i="8"/>
  <c r="Y79" i="8"/>
  <c r="Z79" i="8"/>
  <c r="AA79" i="8"/>
  <c r="AB79" i="8"/>
  <c r="AC79" i="8"/>
  <c r="D80" i="8"/>
  <c r="E80" i="8"/>
  <c r="F80" i="8"/>
  <c r="G80" i="8"/>
  <c r="H80" i="8"/>
  <c r="I80" i="8"/>
  <c r="J80" i="8"/>
  <c r="K80" i="8"/>
  <c r="L80" i="8"/>
  <c r="M80" i="8"/>
  <c r="N80" i="8"/>
  <c r="O80" i="8"/>
  <c r="P80" i="8"/>
  <c r="Q80" i="8"/>
  <c r="R80" i="8"/>
  <c r="S80" i="8"/>
  <c r="T80" i="8"/>
  <c r="U80" i="8"/>
  <c r="V80" i="8"/>
  <c r="W80" i="8"/>
  <c r="X80" i="8"/>
  <c r="Y80" i="8"/>
  <c r="Z80" i="8"/>
  <c r="AA80" i="8"/>
  <c r="AB80" i="8"/>
  <c r="AC80" i="8"/>
  <c r="D81" i="8"/>
  <c r="E81" i="8"/>
  <c r="F81" i="8"/>
  <c r="G81" i="8"/>
  <c r="H81" i="8"/>
  <c r="I81" i="8"/>
  <c r="J81" i="8"/>
  <c r="K81" i="8"/>
  <c r="L81" i="8"/>
  <c r="M81" i="8"/>
  <c r="N81" i="8"/>
  <c r="O81" i="8"/>
  <c r="P81" i="8"/>
  <c r="Q81" i="8"/>
  <c r="R81" i="8"/>
  <c r="S81" i="8"/>
  <c r="T81" i="8"/>
  <c r="U81" i="8"/>
  <c r="V81" i="8"/>
  <c r="W81" i="8"/>
  <c r="X81" i="8"/>
  <c r="Y81" i="8"/>
  <c r="Z81" i="8"/>
  <c r="AA81" i="8"/>
  <c r="AB81" i="8"/>
  <c r="AC81" i="8"/>
  <c r="D82" i="8"/>
  <c r="E82" i="8"/>
  <c r="F82" i="8"/>
  <c r="G82" i="8"/>
  <c r="H82" i="8"/>
  <c r="I82" i="8"/>
  <c r="J82" i="8"/>
  <c r="K82" i="8"/>
  <c r="L82" i="8"/>
  <c r="M82" i="8"/>
  <c r="N82" i="8"/>
  <c r="O82" i="8"/>
  <c r="P82" i="8"/>
  <c r="Q82" i="8"/>
  <c r="R82" i="8"/>
  <c r="S82" i="8"/>
  <c r="T82" i="8"/>
  <c r="U82" i="8"/>
  <c r="V82" i="8"/>
  <c r="W82" i="8"/>
  <c r="X82" i="8"/>
  <c r="Y82" i="8"/>
  <c r="Z82" i="8"/>
  <c r="AA82" i="8"/>
  <c r="AB82" i="8"/>
  <c r="AC82" i="8"/>
  <c r="D83" i="8"/>
  <c r="E83" i="8"/>
  <c r="F83" i="8"/>
  <c r="G83" i="8"/>
  <c r="H83" i="8"/>
  <c r="I83" i="8"/>
  <c r="J83" i="8"/>
  <c r="K83" i="8"/>
  <c r="L83" i="8"/>
  <c r="M83" i="8"/>
  <c r="N83" i="8"/>
  <c r="O83" i="8"/>
  <c r="P83" i="8"/>
  <c r="Q83" i="8"/>
  <c r="R83" i="8"/>
  <c r="S83" i="8"/>
  <c r="T83" i="8"/>
  <c r="U83" i="8"/>
  <c r="V83" i="8"/>
  <c r="W83" i="8"/>
  <c r="X83" i="8"/>
  <c r="Y83" i="8"/>
  <c r="Z83" i="8"/>
  <c r="AA83" i="8"/>
  <c r="AB83" i="8"/>
  <c r="AC83" i="8"/>
  <c r="D84" i="8"/>
  <c r="E84" i="8"/>
  <c r="F84" i="8"/>
  <c r="G84" i="8"/>
  <c r="H84" i="8"/>
  <c r="I84" i="8"/>
  <c r="J84" i="8"/>
  <c r="K84" i="8"/>
  <c r="L84" i="8"/>
  <c r="M84" i="8"/>
  <c r="N84" i="8"/>
  <c r="O84" i="8"/>
  <c r="P84" i="8"/>
  <c r="Q84" i="8"/>
  <c r="R84" i="8"/>
  <c r="S84" i="8"/>
  <c r="T84" i="8"/>
  <c r="U84" i="8"/>
  <c r="V84" i="8"/>
  <c r="W84" i="8"/>
  <c r="X84" i="8"/>
  <c r="Y84" i="8"/>
  <c r="Z84" i="8"/>
  <c r="AA84" i="8"/>
  <c r="AB84" i="8"/>
  <c r="AC84" i="8"/>
  <c r="D85" i="8"/>
  <c r="E85" i="8"/>
  <c r="F85" i="8"/>
  <c r="G85" i="8"/>
  <c r="H85" i="8"/>
  <c r="I85" i="8"/>
  <c r="J85" i="8"/>
  <c r="K85" i="8"/>
  <c r="L85" i="8"/>
  <c r="M85" i="8"/>
  <c r="N85" i="8"/>
  <c r="O85" i="8"/>
  <c r="P85" i="8"/>
  <c r="Q85" i="8"/>
  <c r="R85" i="8"/>
  <c r="S85" i="8"/>
  <c r="T85" i="8"/>
  <c r="U85" i="8"/>
  <c r="V85" i="8"/>
  <c r="W85" i="8"/>
  <c r="X85" i="8"/>
  <c r="Y85" i="8"/>
  <c r="Z85" i="8"/>
  <c r="AA85" i="8"/>
  <c r="AB85" i="8"/>
  <c r="AC85" i="8"/>
  <c r="D86" i="8"/>
  <c r="E86" i="8"/>
  <c r="F86" i="8"/>
  <c r="G86" i="8"/>
  <c r="H86" i="8"/>
  <c r="I86" i="8"/>
  <c r="J86" i="8"/>
  <c r="K86" i="8"/>
  <c r="L86" i="8"/>
  <c r="M86" i="8"/>
  <c r="N86" i="8"/>
  <c r="O86" i="8"/>
  <c r="P86" i="8"/>
  <c r="Q86" i="8"/>
  <c r="R86" i="8"/>
  <c r="S86" i="8"/>
  <c r="T86" i="8"/>
  <c r="U86" i="8"/>
  <c r="V86" i="8"/>
  <c r="W86" i="8"/>
  <c r="X86" i="8"/>
  <c r="Y86" i="8"/>
  <c r="Z86" i="8"/>
  <c r="AA86" i="8"/>
  <c r="AB86" i="8"/>
  <c r="AC86" i="8"/>
  <c r="D87" i="8"/>
  <c r="E87" i="8"/>
  <c r="F87" i="8"/>
  <c r="G87" i="8"/>
  <c r="H87" i="8"/>
  <c r="I87" i="8"/>
  <c r="J87" i="8"/>
  <c r="K87" i="8"/>
  <c r="L87" i="8"/>
  <c r="M87" i="8"/>
  <c r="N87" i="8"/>
  <c r="O87" i="8"/>
  <c r="P87" i="8"/>
  <c r="Q87" i="8"/>
  <c r="R87" i="8"/>
  <c r="S87" i="8"/>
  <c r="T87" i="8"/>
  <c r="U87" i="8"/>
  <c r="V87" i="8"/>
  <c r="W87" i="8"/>
  <c r="X87" i="8"/>
  <c r="Y87" i="8"/>
  <c r="Z87" i="8"/>
  <c r="AA87" i="8"/>
  <c r="AB87" i="8"/>
  <c r="AC87" i="8"/>
  <c r="D88" i="8"/>
  <c r="E88" i="8"/>
  <c r="F88" i="8"/>
  <c r="G88" i="8"/>
  <c r="H88" i="8"/>
  <c r="I88" i="8"/>
  <c r="J88" i="8"/>
  <c r="K88" i="8"/>
  <c r="L88" i="8"/>
  <c r="M88" i="8"/>
  <c r="N88" i="8"/>
  <c r="O88" i="8"/>
  <c r="P88" i="8"/>
  <c r="Q88" i="8"/>
  <c r="R88" i="8"/>
  <c r="S88" i="8"/>
  <c r="T88" i="8"/>
  <c r="U88" i="8"/>
  <c r="V88" i="8"/>
  <c r="W88" i="8"/>
  <c r="X88" i="8"/>
  <c r="Y88" i="8"/>
  <c r="Z88" i="8"/>
  <c r="AA88" i="8"/>
  <c r="AB88" i="8"/>
  <c r="AC88" i="8"/>
  <c r="D89" i="8"/>
  <c r="E89" i="8"/>
  <c r="F89" i="8"/>
  <c r="G89" i="8"/>
  <c r="H89" i="8"/>
  <c r="I89" i="8"/>
  <c r="J89" i="8"/>
  <c r="K89" i="8"/>
  <c r="L89" i="8"/>
  <c r="M89" i="8"/>
  <c r="N89" i="8"/>
  <c r="O89" i="8"/>
  <c r="P89" i="8"/>
  <c r="Q89" i="8"/>
  <c r="R89" i="8"/>
  <c r="S89" i="8"/>
  <c r="T89" i="8"/>
  <c r="U89" i="8"/>
  <c r="V89" i="8"/>
  <c r="W89" i="8"/>
  <c r="X89" i="8"/>
  <c r="Y89" i="8"/>
  <c r="Z89" i="8"/>
  <c r="AA89" i="8"/>
  <c r="AB89" i="8"/>
  <c r="AC89" i="8"/>
  <c r="D90" i="8"/>
  <c r="E90" i="8"/>
  <c r="F90" i="8"/>
  <c r="G90" i="8"/>
  <c r="H90" i="8"/>
  <c r="I90" i="8"/>
  <c r="J90" i="8"/>
  <c r="K90" i="8"/>
  <c r="L90" i="8"/>
  <c r="M90" i="8"/>
  <c r="N90" i="8"/>
  <c r="O90" i="8"/>
  <c r="P90" i="8"/>
  <c r="Q90" i="8"/>
  <c r="R90" i="8"/>
  <c r="S90" i="8"/>
  <c r="T90" i="8"/>
  <c r="U90" i="8"/>
  <c r="V90" i="8"/>
  <c r="W90" i="8"/>
  <c r="X90" i="8"/>
  <c r="Y90" i="8"/>
  <c r="Z90" i="8"/>
  <c r="AA90" i="8"/>
  <c r="AB90" i="8"/>
  <c r="AC90" i="8"/>
  <c r="D91" i="8"/>
  <c r="E91" i="8"/>
  <c r="F91" i="8"/>
  <c r="G91" i="8"/>
  <c r="H91" i="8"/>
  <c r="I91" i="8"/>
  <c r="J91" i="8"/>
  <c r="K91" i="8"/>
  <c r="L91" i="8"/>
  <c r="M91" i="8"/>
  <c r="N91" i="8"/>
  <c r="O91" i="8"/>
  <c r="P91" i="8"/>
  <c r="Q91" i="8"/>
  <c r="R91" i="8"/>
  <c r="S91" i="8"/>
  <c r="T91" i="8"/>
  <c r="U91" i="8"/>
  <c r="V91" i="8"/>
  <c r="W91" i="8"/>
  <c r="X91" i="8"/>
  <c r="Y91" i="8"/>
  <c r="Z91" i="8"/>
  <c r="AA91" i="8"/>
  <c r="AB91" i="8"/>
  <c r="AC91" i="8"/>
  <c r="D92" i="8"/>
  <c r="E92" i="8"/>
  <c r="F92" i="8"/>
  <c r="G92" i="8"/>
  <c r="H92" i="8"/>
  <c r="I92" i="8"/>
  <c r="J92" i="8"/>
  <c r="K92" i="8"/>
  <c r="L92" i="8"/>
  <c r="M92" i="8"/>
  <c r="N92" i="8"/>
  <c r="O92" i="8"/>
  <c r="P92" i="8"/>
  <c r="Q92" i="8"/>
  <c r="R92" i="8"/>
  <c r="S92" i="8"/>
  <c r="T92" i="8"/>
  <c r="U92" i="8"/>
  <c r="V92" i="8"/>
  <c r="W92" i="8"/>
  <c r="X92" i="8"/>
  <c r="Y92" i="8"/>
  <c r="Z92" i="8"/>
  <c r="AA92" i="8"/>
  <c r="AB92" i="8"/>
  <c r="AC92" i="8"/>
  <c r="D93" i="8"/>
  <c r="E93" i="8"/>
  <c r="F93" i="8"/>
  <c r="G93" i="8"/>
  <c r="H93" i="8"/>
  <c r="I93" i="8"/>
  <c r="J93" i="8"/>
  <c r="K93" i="8"/>
  <c r="L93" i="8"/>
  <c r="M93" i="8"/>
  <c r="N93" i="8"/>
  <c r="O93" i="8"/>
  <c r="P93" i="8"/>
  <c r="Q93" i="8"/>
  <c r="R93" i="8"/>
  <c r="S93" i="8"/>
  <c r="T93" i="8"/>
  <c r="U93" i="8"/>
  <c r="V93" i="8"/>
  <c r="W93" i="8"/>
  <c r="X93" i="8"/>
  <c r="Y93" i="8"/>
  <c r="Z93" i="8"/>
  <c r="AA93" i="8"/>
  <c r="AB93" i="8"/>
  <c r="AC93" i="8"/>
  <c r="D94" i="8"/>
  <c r="E94" i="8"/>
  <c r="F94" i="8"/>
  <c r="G94" i="8"/>
  <c r="H94" i="8"/>
  <c r="I94" i="8"/>
  <c r="J94" i="8"/>
  <c r="K94" i="8"/>
  <c r="L94" i="8"/>
  <c r="M94" i="8"/>
  <c r="N94" i="8"/>
  <c r="O94" i="8"/>
  <c r="P94" i="8"/>
  <c r="Q94" i="8"/>
  <c r="R94" i="8"/>
  <c r="S94" i="8"/>
  <c r="T94" i="8"/>
  <c r="U94" i="8"/>
  <c r="V94" i="8"/>
  <c r="W94" i="8"/>
  <c r="X94" i="8"/>
  <c r="Y94" i="8"/>
  <c r="Z94" i="8"/>
  <c r="AA94" i="8"/>
  <c r="AB94" i="8"/>
  <c r="AC94" i="8"/>
  <c r="D95" i="8"/>
  <c r="E95" i="8"/>
  <c r="F95" i="8"/>
  <c r="G95" i="8"/>
  <c r="H95" i="8"/>
  <c r="I95" i="8"/>
  <c r="J95" i="8"/>
  <c r="K95" i="8"/>
  <c r="L95" i="8"/>
  <c r="M95" i="8"/>
  <c r="N95" i="8"/>
  <c r="O95" i="8"/>
  <c r="P95" i="8"/>
  <c r="Q95" i="8"/>
  <c r="R95" i="8"/>
  <c r="S95" i="8"/>
  <c r="T95" i="8"/>
  <c r="U95" i="8"/>
  <c r="V95" i="8"/>
  <c r="W95" i="8"/>
  <c r="X95" i="8"/>
  <c r="Y95" i="8"/>
  <c r="Z95" i="8"/>
  <c r="AA95" i="8"/>
  <c r="AB95" i="8"/>
  <c r="AC95" i="8"/>
  <c r="D96" i="8"/>
  <c r="E96" i="8"/>
  <c r="F96" i="8"/>
  <c r="G96" i="8"/>
  <c r="H96" i="8"/>
  <c r="I96" i="8"/>
  <c r="J96" i="8"/>
  <c r="K96" i="8"/>
  <c r="L96" i="8"/>
  <c r="M96" i="8"/>
  <c r="N96" i="8"/>
  <c r="O96" i="8"/>
  <c r="P96" i="8"/>
  <c r="Q96" i="8"/>
  <c r="R96" i="8"/>
  <c r="S96" i="8"/>
  <c r="T96" i="8"/>
  <c r="U96" i="8"/>
  <c r="V96" i="8"/>
  <c r="W96" i="8"/>
  <c r="X96" i="8"/>
  <c r="Y96" i="8"/>
  <c r="Z96" i="8"/>
  <c r="AA96" i="8"/>
  <c r="AB96" i="8"/>
  <c r="AC96" i="8"/>
  <c r="D97" i="8"/>
  <c r="E97" i="8"/>
  <c r="F97" i="8"/>
  <c r="G97" i="8"/>
  <c r="H97" i="8"/>
  <c r="I97" i="8"/>
  <c r="J97" i="8"/>
  <c r="K97" i="8"/>
  <c r="L97" i="8"/>
  <c r="M97" i="8"/>
  <c r="N97" i="8"/>
  <c r="O97" i="8"/>
  <c r="P97" i="8"/>
  <c r="Q97" i="8"/>
  <c r="R97" i="8"/>
  <c r="S97" i="8"/>
  <c r="T97" i="8"/>
  <c r="U97" i="8"/>
  <c r="V97" i="8"/>
  <c r="W97" i="8"/>
  <c r="X97" i="8"/>
  <c r="Y97" i="8"/>
  <c r="Z97" i="8"/>
  <c r="AA97" i="8"/>
  <c r="AB97" i="8"/>
  <c r="AC97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70" i="8"/>
  <c r="C40" i="8"/>
  <c r="D40" i="8"/>
  <c r="E40" i="8"/>
  <c r="F40" i="8"/>
  <c r="G40" i="8"/>
  <c r="H40" i="8"/>
  <c r="I40" i="8"/>
  <c r="J40" i="8"/>
  <c r="K40" i="8"/>
  <c r="L40" i="8"/>
  <c r="M40" i="8"/>
  <c r="N40" i="8"/>
  <c r="O40" i="8"/>
  <c r="P40" i="8"/>
  <c r="Q40" i="8"/>
  <c r="R40" i="8"/>
  <c r="S40" i="8"/>
  <c r="T40" i="8"/>
  <c r="U40" i="8"/>
  <c r="V40" i="8"/>
  <c r="W40" i="8"/>
  <c r="X40" i="8"/>
  <c r="Y40" i="8"/>
  <c r="Z40" i="8"/>
  <c r="AA40" i="8"/>
  <c r="AB40" i="8"/>
  <c r="AC40" i="8"/>
  <c r="AD40" i="8"/>
  <c r="C41" i="8"/>
  <c r="D41" i="8"/>
  <c r="E41" i="8"/>
  <c r="F41" i="8"/>
  <c r="G41" i="8"/>
  <c r="H41" i="8"/>
  <c r="I41" i="8"/>
  <c r="J41" i="8"/>
  <c r="K41" i="8"/>
  <c r="L41" i="8"/>
  <c r="M41" i="8"/>
  <c r="N41" i="8"/>
  <c r="O41" i="8"/>
  <c r="P41" i="8"/>
  <c r="Q41" i="8"/>
  <c r="R41" i="8"/>
  <c r="S41" i="8"/>
  <c r="T41" i="8"/>
  <c r="U41" i="8"/>
  <c r="V41" i="8"/>
  <c r="W41" i="8"/>
  <c r="X41" i="8"/>
  <c r="Y41" i="8"/>
  <c r="Z41" i="8"/>
  <c r="AA41" i="8"/>
  <c r="AB41" i="8"/>
  <c r="AC41" i="8"/>
  <c r="AD41" i="8"/>
  <c r="C42" i="8"/>
  <c r="D42" i="8"/>
  <c r="E42" i="8"/>
  <c r="F42" i="8"/>
  <c r="G42" i="8"/>
  <c r="H42" i="8"/>
  <c r="I42" i="8"/>
  <c r="J42" i="8"/>
  <c r="K42" i="8"/>
  <c r="L42" i="8"/>
  <c r="M42" i="8"/>
  <c r="N42" i="8"/>
  <c r="O42" i="8"/>
  <c r="P42" i="8"/>
  <c r="Q42" i="8"/>
  <c r="R42" i="8"/>
  <c r="S42" i="8"/>
  <c r="T42" i="8"/>
  <c r="U42" i="8"/>
  <c r="V42" i="8"/>
  <c r="W42" i="8"/>
  <c r="X42" i="8"/>
  <c r="Y42" i="8"/>
  <c r="Z42" i="8"/>
  <c r="AA42" i="8"/>
  <c r="AB42" i="8"/>
  <c r="AC42" i="8"/>
  <c r="AD42" i="8"/>
  <c r="C43" i="8"/>
  <c r="D43" i="8"/>
  <c r="E43" i="8"/>
  <c r="F43" i="8"/>
  <c r="G43" i="8"/>
  <c r="H43" i="8"/>
  <c r="I43" i="8"/>
  <c r="J43" i="8"/>
  <c r="K43" i="8"/>
  <c r="L43" i="8"/>
  <c r="M43" i="8"/>
  <c r="N43" i="8"/>
  <c r="O43" i="8"/>
  <c r="P43" i="8"/>
  <c r="Q43" i="8"/>
  <c r="R43" i="8"/>
  <c r="S43" i="8"/>
  <c r="T43" i="8"/>
  <c r="U43" i="8"/>
  <c r="V43" i="8"/>
  <c r="W43" i="8"/>
  <c r="X43" i="8"/>
  <c r="Y43" i="8"/>
  <c r="Z43" i="8"/>
  <c r="AA43" i="8"/>
  <c r="AB43" i="8"/>
  <c r="AC43" i="8"/>
  <c r="AD43" i="8"/>
  <c r="C44" i="8"/>
  <c r="D44" i="8"/>
  <c r="E44" i="8"/>
  <c r="F44" i="8"/>
  <c r="G44" i="8"/>
  <c r="H44" i="8"/>
  <c r="I44" i="8"/>
  <c r="J44" i="8"/>
  <c r="K44" i="8"/>
  <c r="L44" i="8"/>
  <c r="M44" i="8"/>
  <c r="N44" i="8"/>
  <c r="O44" i="8"/>
  <c r="P44" i="8"/>
  <c r="Q44" i="8"/>
  <c r="R44" i="8"/>
  <c r="S44" i="8"/>
  <c r="T44" i="8"/>
  <c r="U44" i="8"/>
  <c r="V44" i="8"/>
  <c r="W44" i="8"/>
  <c r="X44" i="8"/>
  <c r="Y44" i="8"/>
  <c r="Z44" i="8"/>
  <c r="AA44" i="8"/>
  <c r="AB44" i="8"/>
  <c r="AC44" i="8"/>
  <c r="AD44" i="8"/>
  <c r="C45" i="8"/>
  <c r="D45" i="8"/>
  <c r="E45" i="8"/>
  <c r="F45" i="8"/>
  <c r="G45" i="8"/>
  <c r="H45" i="8"/>
  <c r="I45" i="8"/>
  <c r="J45" i="8"/>
  <c r="K45" i="8"/>
  <c r="L45" i="8"/>
  <c r="M45" i="8"/>
  <c r="N45" i="8"/>
  <c r="O45" i="8"/>
  <c r="P45" i="8"/>
  <c r="Q45" i="8"/>
  <c r="R45" i="8"/>
  <c r="S45" i="8"/>
  <c r="T45" i="8"/>
  <c r="U45" i="8"/>
  <c r="V45" i="8"/>
  <c r="W45" i="8"/>
  <c r="X45" i="8"/>
  <c r="Y45" i="8"/>
  <c r="Z45" i="8"/>
  <c r="AA45" i="8"/>
  <c r="AB45" i="8"/>
  <c r="AC45" i="8"/>
  <c r="AD45" i="8"/>
  <c r="C46" i="8"/>
  <c r="D46" i="8"/>
  <c r="E46" i="8"/>
  <c r="F46" i="8"/>
  <c r="G46" i="8"/>
  <c r="H46" i="8"/>
  <c r="I46" i="8"/>
  <c r="J46" i="8"/>
  <c r="K46" i="8"/>
  <c r="L46" i="8"/>
  <c r="M46" i="8"/>
  <c r="N46" i="8"/>
  <c r="O46" i="8"/>
  <c r="P46" i="8"/>
  <c r="Q46" i="8"/>
  <c r="R46" i="8"/>
  <c r="S46" i="8"/>
  <c r="T46" i="8"/>
  <c r="U46" i="8"/>
  <c r="V46" i="8"/>
  <c r="W46" i="8"/>
  <c r="X46" i="8"/>
  <c r="Y46" i="8"/>
  <c r="Z46" i="8"/>
  <c r="AA46" i="8"/>
  <c r="AB46" i="8"/>
  <c r="AC46" i="8"/>
  <c r="AD46" i="8"/>
  <c r="C47" i="8"/>
  <c r="D47" i="8"/>
  <c r="E47" i="8"/>
  <c r="F47" i="8"/>
  <c r="G47" i="8"/>
  <c r="H47" i="8"/>
  <c r="I47" i="8"/>
  <c r="J47" i="8"/>
  <c r="K47" i="8"/>
  <c r="L47" i="8"/>
  <c r="M47" i="8"/>
  <c r="N47" i="8"/>
  <c r="O47" i="8"/>
  <c r="P47" i="8"/>
  <c r="Q47" i="8"/>
  <c r="R47" i="8"/>
  <c r="S47" i="8"/>
  <c r="T47" i="8"/>
  <c r="U47" i="8"/>
  <c r="V47" i="8"/>
  <c r="W47" i="8"/>
  <c r="X47" i="8"/>
  <c r="Y47" i="8"/>
  <c r="Z47" i="8"/>
  <c r="AA47" i="8"/>
  <c r="AB47" i="8"/>
  <c r="AC47" i="8"/>
  <c r="AD47" i="8"/>
  <c r="C48" i="8"/>
  <c r="D48" i="8"/>
  <c r="E48" i="8"/>
  <c r="F48" i="8"/>
  <c r="G48" i="8"/>
  <c r="H48" i="8"/>
  <c r="I48" i="8"/>
  <c r="J48" i="8"/>
  <c r="K48" i="8"/>
  <c r="L48" i="8"/>
  <c r="M48" i="8"/>
  <c r="N48" i="8"/>
  <c r="O48" i="8"/>
  <c r="P48" i="8"/>
  <c r="Q48" i="8"/>
  <c r="R48" i="8"/>
  <c r="S48" i="8"/>
  <c r="T48" i="8"/>
  <c r="U48" i="8"/>
  <c r="V48" i="8"/>
  <c r="W48" i="8"/>
  <c r="X48" i="8"/>
  <c r="Y48" i="8"/>
  <c r="Z48" i="8"/>
  <c r="AA48" i="8"/>
  <c r="AB48" i="8"/>
  <c r="AC48" i="8"/>
  <c r="AD48" i="8"/>
  <c r="C49" i="8"/>
  <c r="D49" i="8"/>
  <c r="E49" i="8"/>
  <c r="F49" i="8"/>
  <c r="G49" i="8"/>
  <c r="H49" i="8"/>
  <c r="I49" i="8"/>
  <c r="J49" i="8"/>
  <c r="K49" i="8"/>
  <c r="L49" i="8"/>
  <c r="M49" i="8"/>
  <c r="N49" i="8"/>
  <c r="O49" i="8"/>
  <c r="P49" i="8"/>
  <c r="Q49" i="8"/>
  <c r="R49" i="8"/>
  <c r="S49" i="8"/>
  <c r="T49" i="8"/>
  <c r="U49" i="8"/>
  <c r="V49" i="8"/>
  <c r="W49" i="8"/>
  <c r="X49" i="8"/>
  <c r="Y49" i="8"/>
  <c r="Z49" i="8"/>
  <c r="AA49" i="8"/>
  <c r="AB49" i="8"/>
  <c r="AC49" i="8"/>
  <c r="AD49" i="8"/>
  <c r="C50" i="8"/>
  <c r="D50" i="8"/>
  <c r="E50" i="8"/>
  <c r="F50" i="8"/>
  <c r="G50" i="8"/>
  <c r="H50" i="8"/>
  <c r="I50" i="8"/>
  <c r="J50" i="8"/>
  <c r="K50" i="8"/>
  <c r="L50" i="8"/>
  <c r="M50" i="8"/>
  <c r="N50" i="8"/>
  <c r="O50" i="8"/>
  <c r="P50" i="8"/>
  <c r="Q50" i="8"/>
  <c r="R50" i="8"/>
  <c r="S50" i="8"/>
  <c r="T50" i="8"/>
  <c r="U50" i="8"/>
  <c r="V50" i="8"/>
  <c r="W50" i="8"/>
  <c r="X50" i="8"/>
  <c r="Y50" i="8"/>
  <c r="Z50" i="8"/>
  <c r="AA50" i="8"/>
  <c r="AB50" i="8"/>
  <c r="AC50" i="8"/>
  <c r="AD50" i="8"/>
  <c r="C51" i="8"/>
  <c r="D51" i="8"/>
  <c r="E51" i="8"/>
  <c r="F51" i="8"/>
  <c r="G51" i="8"/>
  <c r="H51" i="8"/>
  <c r="I51" i="8"/>
  <c r="J51" i="8"/>
  <c r="K51" i="8"/>
  <c r="L51" i="8"/>
  <c r="M51" i="8"/>
  <c r="N51" i="8"/>
  <c r="O51" i="8"/>
  <c r="P51" i="8"/>
  <c r="Q51" i="8"/>
  <c r="R51" i="8"/>
  <c r="S51" i="8"/>
  <c r="T51" i="8"/>
  <c r="U51" i="8"/>
  <c r="V51" i="8"/>
  <c r="W51" i="8"/>
  <c r="X51" i="8"/>
  <c r="Y51" i="8"/>
  <c r="Z51" i="8"/>
  <c r="AA51" i="8"/>
  <c r="AB51" i="8"/>
  <c r="AC51" i="8"/>
  <c r="AD51" i="8"/>
  <c r="C52" i="8"/>
  <c r="D52" i="8"/>
  <c r="E52" i="8"/>
  <c r="F52" i="8"/>
  <c r="G52" i="8"/>
  <c r="H52" i="8"/>
  <c r="I52" i="8"/>
  <c r="J52" i="8"/>
  <c r="K52" i="8"/>
  <c r="L52" i="8"/>
  <c r="M52" i="8"/>
  <c r="N52" i="8"/>
  <c r="O52" i="8"/>
  <c r="P52" i="8"/>
  <c r="Q52" i="8"/>
  <c r="R52" i="8"/>
  <c r="S52" i="8"/>
  <c r="T52" i="8"/>
  <c r="U52" i="8"/>
  <c r="V52" i="8"/>
  <c r="W52" i="8"/>
  <c r="X52" i="8"/>
  <c r="Y52" i="8"/>
  <c r="Z52" i="8"/>
  <c r="AA52" i="8"/>
  <c r="AB52" i="8"/>
  <c r="AC52" i="8"/>
  <c r="AD52" i="8"/>
  <c r="C53" i="8"/>
  <c r="D53" i="8"/>
  <c r="E53" i="8"/>
  <c r="F53" i="8"/>
  <c r="G53" i="8"/>
  <c r="H53" i="8"/>
  <c r="I53" i="8"/>
  <c r="J53" i="8"/>
  <c r="K53" i="8"/>
  <c r="L53" i="8"/>
  <c r="M53" i="8"/>
  <c r="N53" i="8"/>
  <c r="O53" i="8"/>
  <c r="P53" i="8"/>
  <c r="Q53" i="8"/>
  <c r="R53" i="8"/>
  <c r="S53" i="8"/>
  <c r="T53" i="8"/>
  <c r="U53" i="8"/>
  <c r="V53" i="8"/>
  <c r="W53" i="8"/>
  <c r="X53" i="8"/>
  <c r="Y53" i="8"/>
  <c r="Z53" i="8"/>
  <c r="AA53" i="8"/>
  <c r="AB53" i="8"/>
  <c r="AC53" i="8"/>
  <c r="AD53" i="8"/>
  <c r="C54" i="8"/>
  <c r="D54" i="8"/>
  <c r="E54" i="8"/>
  <c r="F54" i="8"/>
  <c r="G54" i="8"/>
  <c r="H54" i="8"/>
  <c r="I54" i="8"/>
  <c r="J54" i="8"/>
  <c r="K54" i="8"/>
  <c r="L54" i="8"/>
  <c r="M54" i="8"/>
  <c r="N54" i="8"/>
  <c r="O54" i="8"/>
  <c r="P54" i="8"/>
  <c r="Q54" i="8"/>
  <c r="R54" i="8"/>
  <c r="S54" i="8"/>
  <c r="T54" i="8"/>
  <c r="U54" i="8"/>
  <c r="V54" i="8"/>
  <c r="W54" i="8"/>
  <c r="X54" i="8"/>
  <c r="Y54" i="8"/>
  <c r="Z54" i="8"/>
  <c r="AA54" i="8"/>
  <c r="AB54" i="8"/>
  <c r="AC54" i="8"/>
  <c r="AD54" i="8"/>
  <c r="C55" i="8"/>
  <c r="D55" i="8"/>
  <c r="E55" i="8"/>
  <c r="F55" i="8"/>
  <c r="G55" i="8"/>
  <c r="H55" i="8"/>
  <c r="I55" i="8"/>
  <c r="J55" i="8"/>
  <c r="K55" i="8"/>
  <c r="L55" i="8"/>
  <c r="M55" i="8"/>
  <c r="N55" i="8"/>
  <c r="O55" i="8"/>
  <c r="P55" i="8"/>
  <c r="Q55" i="8"/>
  <c r="R55" i="8"/>
  <c r="S55" i="8"/>
  <c r="T55" i="8"/>
  <c r="U55" i="8"/>
  <c r="V55" i="8"/>
  <c r="W55" i="8"/>
  <c r="X55" i="8"/>
  <c r="Y55" i="8"/>
  <c r="Z55" i="8"/>
  <c r="AA55" i="8"/>
  <c r="AB55" i="8"/>
  <c r="AC55" i="8"/>
  <c r="AD55" i="8"/>
  <c r="C56" i="8"/>
  <c r="D56" i="8"/>
  <c r="E56" i="8"/>
  <c r="F56" i="8"/>
  <c r="G56" i="8"/>
  <c r="H56" i="8"/>
  <c r="I56" i="8"/>
  <c r="J56" i="8"/>
  <c r="K56" i="8"/>
  <c r="L56" i="8"/>
  <c r="M56" i="8"/>
  <c r="N56" i="8"/>
  <c r="O56" i="8"/>
  <c r="P56" i="8"/>
  <c r="Q56" i="8"/>
  <c r="R56" i="8"/>
  <c r="S56" i="8"/>
  <c r="T56" i="8"/>
  <c r="U56" i="8"/>
  <c r="V56" i="8"/>
  <c r="W56" i="8"/>
  <c r="X56" i="8"/>
  <c r="Y56" i="8"/>
  <c r="Z56" i="8"/>
  <c r="AA56" i="8"/>
  <c r="AB56" i="8"/>
  <c r="AC56" i="8"/>
  <c r="AD56" i="8"/>
  <c r="C57" i="8"/>
  <c r="D57" i="8"/>
  <c r="E57" i="8"/>
  <c r="F57" i="8"/>
  <c r="G57" i="8"/>
  <c r="H57" i="8"/>
  <c r="I57" i="8"/>
  <c r="J57" i="8"/>
  <c r="K57" i="8"/>
  <c r="L57" i="8"/>
  <c r="M57" i="8"/>
  <c r="N57" i="8"/>
  <c r="O57" i="8"/>
  <c r="P57" i="8"/>
  <c r="Q57" i="8"/>
  <c r="R57" i="8"/>
  <c r="S57" i="8"/>
  <c r="T57" i="8"/>
  <c r="U57" i="8"/>
  <c r="V57" i="8"/>
  <c r="W57" i="8"/>
  <c r="X57" i="8"/>
  <c r="Y57" i="8"/>
  <c r="Z57" i="8"/>
  <c r="AA57" i="8"/>
  <c r="AB57" i="8"/>
  <c r="AC57" i="8"/>
  <c r="AD57" i="8"/>
  <c r="C58" i="8"/>
  <c r="D58" i="8"/>
  <c r="E58" i="8"/>
  <c r="F58" i="8"/>
  <c r="G58" i="8"/>
  <c r="H58" i="8"/>
  <c r="I58" i="8"/>
  <c r="J58" i="8"/>
  <c r="K58" i="8"/>
  <c r="L58" i="8"/>
  <c r="M58" i="8"/>
  <c r="N58" i="8"/>
  <c r="O58" i="8"/>
  <c r="P58" i="8"/>
  <c r="Q58" i="8"/>
  <c r="R58" i="8"/>
  <c r="S58" i="8"/>
  <c r="T58" i="8"/>
  <c r="U58" i="8"/>
  <c r="V58" i="8"/>
  <c r="W58" i="8"/>
  <c r="X58" i="8"/>
  <c r="Y58" i="8"/>
  <c r="Z58" i="8"/>
  <c r="AA58" i="8"/>
  <c r="AB58" i="8"/>
  <c r="AC58" i="8"/>
  <c r="AD58" i="8"/>
  <c r="C59" i="8"/>
  <c r="D59" i="8"/>
  <c r="E59" i="8"/>
  <c r="F59" i="8"/>
  <c r="G59" i="8"/>
  <c r="H59" i="8"/>
  <c r="I59" i="8"/>
  <c r="J59" i="8"/>
  <c r="K59" i="8"/>
  <c r="L59" i="8"/>
  <c r="M59" i="8"/>
  <c r="N59" i="8"/>
  <c r="O59" i="8"/>
  <c r="P59" i="8"/>
  <c r="Q59" i="8"/>
  <c r="R59" i="8"/>
  <c r="S59" i="8"/>
  <c r="T59" i="8"/>
  <c r="U59" i="8"/>
  <c r="V59" i="8"/>
  <c r="W59" i="8"/>
  <c r="X59" i="8"/>
  <c r="Y59" i="8"/>
  <c r="Z59" i="8"/>
  <c r="AA59" i="8"/>
  <c r="AB59" i="8"/>
  <c r="AC59" i="8"/>
  <c r="AD59" i="8"/>
  <c r="C60" i="8"/>
  <c r="D60" i="8"/>
  <c r="E60" i="8"/>
  <c r="F60" i="8"/>
  <c r="G60" i="8"/>
  <c r="H60" i="8"/>
  <c r="I60" i="8"/>
  <c r="J60" i="8"/>
  <c r="K60" i="8"/>
  <c r="L60" i="8"/>
  <c r="M60" i="8"/>
  <c r="N60" i="8"/>
  <c r="O60" i="8"/>
  <c r="P60" i="8"/>
  <c r="Q60" i="8"/>
  <c r="R60" i="8"/>
  <c r="S60" i="8"/>
  <c r="T60" i="8"/>
  <c r="U60" i="8"/>
  <c r="V60" i="8"/>
  <c r="W60" i="8"/>
  <c r="X60" i="8"/>
  <c r="Y60" i="8"/>
  <c r="Z60" i="8"/>
  <c r="AA60" i="8"/>
  <c r="AB60" i="8"/>
  <c r="AC60" i="8"/>
  <c r="AD60" i="8"/>
  <c r="C61" i="8"/>
  <c r="D61" i="8"/>
  <c r="E61" i="8"/>
  <c r="F61" i="8"/>
  <c r="G61" i="8"/>
  <c r="H61" i="8"/>
  <c r="I61" i="8"/>
  <c r="J61" i="8"/>
  <c r="K61" i="8"/>
  <c r="L61" i="8"/>
  <c r="M61" i="8"/>
  <c r="N61" i="8"/>
  <c r="O61" i="8"/>
  <c r="P61" i="8"/>
  <c r="Q61" i="8"/>
  <c r="R61" i="8"/>
  <c r="S61" i="8"/>
  <c r="T61" i="8"/>
  <c r="U61" i="8"/>
  <c r="V61" i="8"/>
  <c r="W61" i="8"/>
  <c r="X61" i="8"/>
  <c r="Y61" i="8"/>
  <c r="Z61" i="8"/>
  <c r="AA61" i="8"/>
  <c r="AB61" i="8"/>
  <c r="AC61" i="8"/>
  <c r="AD61" i="8"/>
  <c r="C62" i="8"/>
  <c r="D62" i="8"/>
  <c r="E62" i="8"/>
  <c r="F62" i="8"/>
  <c r="G62" i="8"/>
  <c r="H62" i="8"/>
  <c r="I62" i="8"/>
  <c r="J62" i="8"/>
  <c r="K62" i="8"/>
  <c r="L62" i="8"/>
  <c r="M62" i="8"/>
  <c r="N62" i="8"/>
  <c r="O62" i="8"/>
  <c r="P62" i="8"/>
  <c r="Q62" i="8"/>
  <c r="R62" i="8"/>
  <c r="S62" i="8"/>
  <c r="T62" i="8"/>
  <c r="U62" i="8"/>
  <c r="V62" i="8"/>
  <c r="W62" i="8"/>
  <c r="X62" i="8"/>
  <c r="Y62" i="8"/>
  <c r="Z62" i="8"/>
  <c r="AA62" i="8"/>
  <c r="AB62" i="8"/>
  <c r="AC62" i="8"/>
  <c r="AD62" i="8"/>
  <c r="C63" i="8"/>
  <c r="D63" i="8"/>
  <c r="E63" i="8"/>
  <c r="F63" i="8"/>
  <c r="G63" i="8"/>
  <c r="H63" i="8"/>
  <c r="I63" i="8"/>
  <c r="J63" i="8"/>
  <c r="K63" i="8"/>
  <c r="L63" i="8"/>
  <c r="M63" i="8"/>
  <c r="N63" i="8"/>
  <c r="O63" i="8"/>
  <c r="P63" i="8"/>
  <c r="Q63" i="8"/>
  <c r="R63" i="8"/>
  <c r="S63" i="8"/>
  <c r="T63" i="8"/>
  <c r="U63" i="8"/>
  <c r="V63" i="8"/>
  <c r="W63" i="8"/>
  <c r="X63" i="8"/>
  <c r="Y63" i="8"/>
  <c r="Z63" i="8"/>
  <c r="AA63" i="8"/>
  <c r="AB63" i="8"/>
  <c r="AC63" i="8"/>
  <c r="AD63" i="8"/>
  <c r="C64" i="8"/>
  <c r="D64" i="8"/>
  <c r="E64" i="8"/>
  <c r="F64" i="8"/>
  <c r="G64" i="8"/>
  <c r="H64" i="8"/>
  <c r="I64" i="8"/>
  <c r="J64" i="8"/>
  <c r="K64" i="8"/>
  <c r="L64" i="8"/>
  <c r="M64" i="8"/>
  <c r="N64" i="8"/>
  <c r="O64" i="8"/>
  <c r="P64" i="8"/>
  <c r="Q64" i="8"/>
  <c r="R64" i="8"/>
  <c r="S64" i="8"/>
  <c r="T64" i="8"/>
  <c r="U64" i="8"/>
  <c r="V64" i="8"/>
  <c r="W64" i="8"/>
  <c r="X64" i="8"/>
  <c r="Y64" i="8"/>
  <c r="Z64" i="8"/>
  <c r="AA64" i="8"/>
  <c r="AB64" i="8"/>
  <c r="AC64" i="8"/>
  <c r="AD64" i="8"/>
  <c r="C65" i="8"/>
  <c r="D65" i="8"/>
  <c r="E65" i="8"/>
  <c r="F65" i="8"/>
  <c r="G65" i="8"/>
  <c r="H65" i="8"/>
  <c r="I65" i="8"/>
  <c r="J65" i="8"/>
  <c r="K65" i="8"/>
  <c r="L65" i="8"/>
  <c r="M65" i="8"/>
  <c r="N65" i="8"/>
  <c r="O65" i="8"/>
  <c r="P65" i="8"/>
  <c r="Q65" i="8"/>
  <c r="R65" i="8"/>
  <c r="S65" i="8"/>
  <c r="T65" i="8"/>
  <c r="U65" i="8"/>
  <c r="V65" i="8"/>
  <c r="W65" i="8"/>
  <c r="X65" i="8"/>
  <c r="Y65" i="8"/>
  <c r="Z65" i="8"/>
  <c r="AA65" i="8"/>
  <c r="AB65" i="8"/>
  <c r="AC65" i="8"/>
  <c r="AD65" i="8"/>
  <c r="C66" i="8"/>
  <c r="D66" i="8"/>
  <c r="E66" i="8"/>
  <c r="F66" i="8"/>
  <c r="G66" i="8"/>
  <c r="H66" i="8"/>
  <c r="I66" i="8"/>
  <c r="J66" i="8"/>
  <c r="K66" i="8"/>
  <c r="L66" i="8"/>
  <c r="M66" i="8"/>
  <c r="N66" i="8"/>
  <c r="O66" i="8"/>
  <c r="P66" i="8"/>
  <c r="Q66" i="8"/>
  <c r="R66" i="8"/>
  <c r="S66" i="8"/>
  <c r="T66" i="8"/>
  <c r="U66" i="8"/>
  <c r="V66" i="8"/>
  <c r="W66" i="8"/>
  <c r="X66" i="8"/>
  <c r="Y66" i="8"/>
  <c r="Z66" i="8"/>
  <c r="AA66" i="8"/>
  <c r="AB66" i="8"/>
  <c r="AC66" i="8"/>
  <c r="AD66" i="8"/>
  <c r="C67" i="8"/>
  <c r="D67" i="8"/>
  <c r="E67" i="8"/>
  <c r="F67" i="8"/>
  <c r="G67" i="8"/>
  <c r="H67" i="8"/>
  <c r="I67" i="8"/>
  <c r="J67" i="8"/>
  <c r="K67" i="8"/>
  <c r="L67" i="8"/>
  <c r="M67" i="8"/>
  <c r="N67" i="8"/>
  <c r="O67" i="8"/>
  <c r="P67" i="8"/>
  <c r="Q67" i="8"/>
  <c r="R67" i="8"/>
  <c r="S67" i="8"/>
  <c r="T67" i="8"/>
  <c r="U67" i="8"/>
  <c r="V67" i="8"/>
  <c r="W67" i="8"/>
  <c r="X67" i="8"/>
  <c r="Y67" i="8"/>
  <c r="Z67" i="8"/>
  <c r="AA67" i="8"/>
  <c r="AB67" i="8"/>
  <c r="AC67" i="8"/>
  <c r="AD67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40" i="8"/>
  <c r="AD10" i="8"/>
  <c r="AD11" i="8"/>
  <c r="AD12" i="8"/>
  <c r="AD13" i="8"/>
  <c r="AD14" i="8"/>
  <c r="AD15" i="8"/>
  <c r="AD16" i="8"/>
  <c r="AD17" i="8"/>
  <c r="AD18" i="8"/>
  <c r="AD19" i="8"/>
  <c r="AD20" i="8"/>
  <c r="AD21" i="8"/>
  <c r="AD22" i="8"/>
  <c r="AD23" i="8"/>
  <c r="AD24" i="8"/>
  <c r="AD25" i="8"/>
  <c r="AD26" i="8"/>
  <c r="AD27" i="8"/>
  <c r="AD28" i="8"/>
  <c r="AD29" i="8"/>
  <c r="AD30" i="8"/>
  <c r="AD31" i="8"/>
  <c r="AD32" i="8"/>
  <c r="AD33" i="8"/>
  <c r="AD34" i="8"/>
  <c r="AD35" i="8"/>
  <c r="AD36" i="8"/>
  <c r="AD9" i="8"/>
  <c r="C34" i="8"/>
  <c r="D34" i="8"/>
  <c r="E34" i="8"/>
  <c r="F34" i="8"/>
  <c r="G34" i="8"/>
  <c r="H34" i="8"/>
  <c r="H35" i="8" s="1"/>
  <c r="I34" i="8"/>
  <c r="I35" i="8" s="1"/>
  <c r="J34" i="8"/>
  <c r="J35" i="8" s="1"/>
  <c r="K34" i="8"/>
  <c r="L34" i="8"/>
  <c r="M34" i="8"/>
  <c r="N34" i="8"/>
  <c r="O34" i="8"/>
  <c r="P34" i="8"/>
  <c r="P35" i="8" s="1"/>
  <c r="Q34" i="8"/>
  <c r="Q35" i="8" s="1"/>
  <c r="R34" i="8"/>
  <c r="S34" i="8"/>
  <c r="T34" i="8"/>
  <c r="U34" i="8"/>
  <c r="V34" i="8"/>
  <c r="W34" i="8"/>
  <c r="X34" i="8"/>
  <c r="X35" i="8" s="1"/>
  <c r="Y34" i="8"/>
  <c r="Y35" i="8" s="1"/>
  <c r="Z34" i="8"/>
  <c r="AA34" i="8"/>
  <c r="AB34" i="8"/>
  <c r="AC34" i="8"/>
  <c r="C35" i="8"/>
  <c r="D35" i="8"/>
  <c r="E35" i="8"/>
  <c r="F35" i="8"/>
  <c r="G35" i="8"/>
  <c r="K35" i="8"/>
  <c r="L35" i="8"/>
  <c r="M35" i="8"/>
  <c r="N35" i="8"/>
  <c r="O35" i="8"/>
  <c r="R35" i="8"/>
  <c r="S35" i="8"/>
  <c r="T35" i="8"/>
  <c r="U35" i="8"/>
  <c r="V35" i="8"/>
  <c r="W35" i="8"/>
  <c r="Z35" i="8"/>
  <c r="AA35" i="8"/>
  <c r="AB35" i="8"/>
  <c r="AC35" i="8"/>
  <c r="B35" i="8"/>
  <c r="B34" i="8"/>
  <c r="AE50" i="52"/>
  <c r="AE51" i="52"/>
  <c r="AE52" i="52"/>
  <c r="AE53" i="52"/>
  <c r="AE54" i="52"/>
  <c r="AE55" i="52"/>
  <c r="AE56" i="52"/>
  <c r="AE57" i="52"/>
  <c r="AE58" i="52"/>
  <c r="AE59" i="52"/>
  <c r="AE60" i="52"/>
  <c r="AE61" i="52"/>
  <c r="AE62" i="52"/>
  <c r="AE63" i="52"/>
  <c r="AE64" i="52"/>
  <c r="AE65" i="52"/>
  <c r="AE66" i="52"/>
  <c r="AE49" i="52"/>
  <c r="E49" i="52"/>
  <c r="F49" i="52"/>
  <c r="G49" i="52"/>
  <c r="H49" i="52"/>
  <c r="I49" i="52"/>
  <c r="J49" i="52"/>
  <c r="K49" i="52"/>
  <c r="L49" i="52"/>
  <c r="M49" i="52"/>
  <c r="N49" i="52"/>
  <c r="O49" i="52"/>
  <c r="P49" i="52"/>
  <c r="Q49" i="52"/>
  <c r="R49" i="52"/>
  <c r="S49" i="52"/>
  <c r="T49" i="52"/>
  <c r="U49" i="52"/>
  <c r="V49" i="52"/>
  <c r="W49" i="52"/>
  <c r="X49" i="52"/>
  <c r="Y49" i="52"/>
  <c r="Z49" i="52"/>
  <c r="AA49" i="52"/>
  <c r="AB49" i="52"/>
  <c r="AC49" i="52"/>
  <c r="AD49" i="52"/>
  <c r="E50" i="52"/>
  <c r="F50" i="52"/>
  <c r="G50" i="52"/>
  <c r="H50" i="52"/>
  <c r="I50" i="52"/>
  <c r="J50" i="52"/>
  <c r="K50" i="52"/>
  <c r="L50" i="52"/>
  <c r="M50" i="52"/>
  <c r="N50" i="52"/>
  <c r="O50" i="52"/>
  <c r="P50" i="52"/>
  <c r="Q50" i="52"/>
  <c r="R50" i="52"/>
  <c r="S50" i="52"/>
  <c r="T50" i="52"/>
  <c r="U50" i="52"/>
  <c r="V50" i="52"/>
  <c r="W50" i="52"/>
  <c r="X50" i="52"/>
  <c r="Y50" i="52"/>
  <c r="Z50" i="52"/>
  <c r="AA50" i="52"/>
  <c r="AB50" i="52"/>
  <c r="AC50" i="52"/>
  <c r="AD50" i="52"/>
  <c r="E51" i="52"/>
  <c r="F51" i="52"/>
  <c r="G51" i="52"/>
  <c r="H51" i="52"/>
  <c r="I51" i="52"/>
  <c r="J51" i="52"/>
  <c r="K51" i="52"/>
  <c r="L51" i="52"/>
  <c r="M51" i="52"/>
  <c r="N51" i="52"/>
  <c r="O51" i="52"/>
  <c r="P51" i="52"/>
  <c r="Q51" i="52"/>
  <c r="R51" i="52"/>
  <c r="S51" i="52"/>
  <c r="T51" i="52"/>
  <c r="U51" i="52"/>
  <c r="V51" i="52"/>
  <c r="W51" i="52"/>
  <c r="X51" i="52"/>
  <c r="Y51" i="52"/>
  <c r="Z51" i="52"/>
  <c r="AA51" i="52"/>
  <c r="AB51" i="52"/>
  <c r="AC51" i="52"/>
  <c r="AD51" i="52"/>
  <c r="E52" i="52"/>
  <c r="F52" i="52"/>
  <c r="G52" i="52"/>
  <c r="H52" i="52"/>
  <c r="I52" i="52"/>
  <c r="J52" i="52"/>
  <c r="K52" i="52"/>
  <c r="L52" i="52"/>
  <c r="M52" i="52"/>
  <c r="N52" i="52"/>
  <c r="O52" i="52"/>
  <c r="P52" i="52"/>
  <c r="Q52" i="52"/>
  <c r="R52" i="52"/>
  <c r="S52" i="52"/>
  <c r="T52" i="52"/>
  <c r="U52" i="52"/>
  <c r="V52" i="52"/>
  <c r="W52" i="52"/>
  <c r="X52" i="52"/>
  <c r="Y52" i="52"/>
  <c r="Z52" i="52"/>
  <c r="AA52" i="52"/>
  <c r="AB52" i="52"/>
  <c r="AC52" i="52"/>
  <c r="AD52" i="52"/>
  <c r="E53" i="52"/>
  <c r="F53" i="52"/>
  <c r="G53" i="52"/>
  <c r="H53" i="52"/>
  <c r="I53" i="52"/>
  <c r="J53" i="52"/>
  <c r="K53" i="52"/>
  <c r="L53" i="52"/>
  <c r="M53" i="52"/>
  <c r="N53" i="52"/>
  <c r="O53" i="52"/>
  <c r="P53" i="52"/>
  <c r="Q53" i="52"/>
  <c r="R53" i="52"/>
  <c r="S53" i="52"/>
  <c r="T53" i="52"/>
  <c r="U53" i="52"/>
  <c r="V53" i="52"/>
  <c r="W53" i="52"/>
  <c r="X53" i="52"/>
  <c r="Y53" i="52"/>
  <c r="Z53" i="52"/>
  <c r="AA53" i="52"/>
  <c r="AB53" i="52"/>
  <c r="AC53" i="52"/>
  <c r="AD53" i="52"/>
  <c r="E54" i="52"/>
  <c r="F54" i="52"/>
  <c r="G54" i="52"/>
  <c r="H54" i="52"/>
  <c r="I54" i="52"/>
  <c r="J54" i="52"/>
  <c r="K54" i="52"/>
  <c r="L54" i="52"/>
  <c r="M54" i="52"/>
  <c r="N54" i="52"/>
  <c r="O54" i="52"/>
  <c r="P54" i="52"/>
  <c r="Q54" i="52"/>
  <c r="R54" i="52"/>
  <c r="S54" i="52"/>
  <c r="T54" i="52"/>
  <c r="U54" i="52"/>
  <c r="V54" i="52"/>
  <c r="W54" i="52"/>
  <c r="X54" i="52"/>
  <c r="Y54" i="52"/>
  <c r="Z54" i="52"/>
  <c r="AA54" i="52"/>
  <c r="AB54" i="52"/>
  <c r="AC54" i="52"/>
  <c r="AD54" i="52"/>
  <c r="E55" i="52"/>
  <c r="F55" i="52"/>
  <c r="G55" i="52"/>
  <c r="H55" i="52"/>
  <c r="I55" i="52"/>
  <c r="J55" i="52"/>
  <c r="K55" i="52"/>
  <c r="L55" i="52"/>
  <c r="M55" i="52"/>
  <c r="N55" i="52"/>
  <c r="O55" i="52"/>
  <c r="P55" i="52"/>
  <c r="Q55" i="52"/>
  <c r="R55" i="52"/>
  <c r="S55" i="52"/>
  <c r="T55" i="52"/>
  <c r="U55" i="52"/>
  <c r="V55" i="52"/>
  <c r="W55" i="52"/>
  <c r="X55" i="52"/>
  <c r="Y55" i="52"/>
  <c r="Z55" i="52"/>
  <c r="AA55" i="52"/>
  <c r="AB55" i="52"/>
  <c r="AC55" i="52"/>
  <c r="AD55" i="52"/>
  <c r="E56" i="52"/>
  <c r="F56" i="52"/>
  <c r="G56" i="52"/>
  <c r="H56" i="52"/>
  <c r="I56" i="52"/>
  <c r="J56" i="52"/>
  <c r="K56" i="52"/>
  <c r="L56" i="52"/>
  <c r="M56" i="52"/>
  <c r="N56" i="52"/>
  <c r="O56" i="52"/>
  <c r="P56" i="52"/>
  <c r="Q56" i="52"/>
  <c r="R56" i="52"/>
  <c r="S56" i="52"/>
  <c r="T56" i="52"/>
  <c r="U56" i="52"/>
  <c r="V56" i="52"/>
  <c r="W56" i="52"/>
  <c r="X56" i="52"/>
  <c r="Y56" i="52"/>
  <c r="Z56" i="52"/>
  <c r="AA56" i="52"/>
  <c r="AB56" i="52"/>
  <c r="AC56" i="52"/>
  <c r="AD56" i="52"/>
  <c r="E57" i="52"/>
  <c r="F57" i="52"/>
  <c r="G57" i="52"/>
  <c r="H57" i="52"/>
  <c r="I57" i="52"/>
  <c r="J57" i="52"/>
  <c r="K57" i="52"/>
  <c r="L57" i="52"/>
  <c r="M57" i="52"/>
  <c r="N57" i="52"/>
  <c r="O57" i="52"/>
  <c r="P57" i="52"/>
  <c r="Q57" i="52"/>
  <c r="R57" i="52"/>
  <c r="S57" i="52"/>
  <c r="T57" i="52"/>
  <c r="U57" i="52"/>
  <c r="V57" i="52"/>
  <c r="W57" i="52"/>
  <c r="X57" i="52"/>
  <c r="Y57" i="52"/>
  <c r="Z57" i="52"/>
  <c r="AA57" i="52"/>
  <c r="AB57" i="52"/>
  <c r="AC57" i="52"/>
  <c r="AD57" i="52"/>
  <c r="E58" i="52"/>
  <c r="F58" i="52"/>
  <c r="G58" i="52"/>
  <c r="H58" i="52"/>
  <c r="I58" i="52"/>
  <c r="J58" i="52"/>
  <c r="K58" i="52"/>
  <c r="L58" i="52"/>
  <c r="M58" i="52"/>
  <c r="N58" i="52"/>
  <c r="O58" i="52"/>
  <c r="P58" i="52"/>
  <c r="Q58" i="52"/>
  <c r="R58" i="52"/>
  <c r="S58" i="52"/>
  <c r="T58" i="52"/>
  <c r="U58" i="52"/>
  <c r="V58" i="52"/>
  <c r="W58" i="52"/>
  <c r="X58" i="52"/>
  <c r="Y58" i="52"/>
  <c r="Z58" i="52"/>
  <c r="AA58" i="52"/>
  <c r="AB58" i="52"/>
  <c r="AC58" i="52"/>
  <c r="AD58" i="52"/>
  <c r="E59" i="52"/>
  <c r="F59" i="52"/>
  <c r="G59" i="52"/>
  <c r="H59" i="52"/>
  <c r="I59" i="52"/>
  <c r="J59" i="52"/>
  <c r="K59" i="52"/>
  <c r="L59" i="52"/>
  <c r="M59" i="52"/>
  <c r="N59" i="52"/>
  <c r="O59" i="52"/>
  <c r="P59" i="52"/>
  <c r="Q59" i="52"/>
  <c r="R59" i="52"/>
  <c r="S59" i="52"/>
  <c r="T59" i="52"/>
  <c r="U59" i="52"/>
  <c r="V59" i="52"/>
  <c r="W59" i="52"/>
  <c r="X59" i="52"/>
  <c r="Y59" i="52"/>
  <c r="Z59" i="52"/>
  <c r="AA59" i="52"/>
  <c r="AB59" i="52"/>
  <c r="AC59" i="52"/>
  <c r="AD59" i="52"/>
  <c r="E60" i="52"/>
  <c r="F60" i="52"/>
  <c r="G60" i="52"/>
  <c r="H60" i="52"/>
  <c r="I60" i="52"/>
  <c r="J60" i="52"/>
  <c r="K60" i="52"/>
  <c r="L60" i="52"/>
  <c r="M60" i="52"/>
  <c r="N60" i="52"/>
  <c r="O60" i="52"/>
  <c r="P60" i="52"/>
  <c r="Q60" i="52"/>
  <c r="R60" i="52"/>
  <c r="S60" i="52"/>
  <c r="T60" i="52"/>
  <c r="U60" i="52"/>
  <c r="V60" i="52"/>
  <c r="W60" i="52"/>
  <c r="X60" i="52"/>
  <c r="Y60" i="52"/>
  <c r="Z60" i="52"/>
  <c r="AA60" i="52"/>
  <c r="AB60" i="52"/>
  <c r="AC60" i="52"/>
  <c r="AD60" i="52"/>
  <c r="E61" i="52"/>
  <c r="F61" i="52"/>
  <c r="G61" i="52"/>
  <c r="H61" i="52"/>
  <c r="I61" i="52"/>
  <c r="J61" i="52"/>
  <c r="K61" i="52"/>
  <c r="L61" i="52"/>
  <c r="M61" i="52"/>
  <c r="N61" i="52"/>
  <c r="O61" i="52"/>
  <c r="P61" i="52"/>
  <c r="Q61" i="52"/>
  <c r="R61" i="52"/>
  <c r="S61" i="52"/>
  <c r="T61" i="52"/>
  <c r="U61" i="52"/>
  <c r="V61" i="52"/>
  <c r="W61" i="52"/>
  <c r="X61" i="52"/>
  <c r="Y61" i="52"/>
  <c r="Z61" i="52"/>
  <c r="AA61" i="52"/>
  <c r="AB61" i="52"/>
  <c r="AC61" i="52"/>
  <c r="AD61" i="52"/>
  <c r="E62" i="52"/>
  <c r="F62" i="52"/>
  <c r="G62" i="52"/>
  <c r="H62" i="52"/>
  <c r="I62" i="52"/>
  <c r="J62" i="52"/>
  <c r="K62" i="52"/>
  <c r="L62" i="52"/>
  <c r="M62" i="52"/>
  <c r="N62" i="52"/>
  <c r="O62" i="52"/>
  <c r="P62" i="52"/>
  <c r="Q62" i="52"/>
  <c r="R62" i="52"/>
  <c r="S62" i="52"/>
  <c r="T62" i="52"/>
  <c r="U62" i="52"/>
  <c r="V62" i="52"/>
  <c r="W62" i="52"/>
  <c r="X62" i="52"/>
  <c r="Y62" i="52"/>
  <c r="Z62" i="52"/>
  <c r="AA62" i="52"/>
  <c r="AB62" i="52"/>
  <c r="AC62" i="52"/>
  <c r="AD62" i="52"/>
  <c r="E63" i="52"/>
  <c r="F63" i="52"/>
  <c r="G63" i="52"/>
  <c r="H63" i="52"/>
  <c r="I63" i="52"/>
  <c r="J63" i="52"/>
  <c r="K63" i="52"/>
  <c r="L63" i="52"/>
  <c r="M63" i="52"/>
  <c r="N63" i="52"/>
  <c r="O63" i="52"/>
  <c r="P63" i="52"/>
  <c r="Q63" i="52"/>
  <c r="R63" i="52"/>
  <c r="S63" i="52"/>
  <c r="T63" i="52"/>
  <c r="U63" i="52"/>
  <c r="V63" i="52"/>
  <c r="W63" i="52"/>
  <c r="X63" i="52"/>
  <c r="Y63" i="52"/>
  <c r="Z63" i="52"/>
  <c r="AA63" i="52"/>
  <c r="AB63" i="52"/>
  <c r="AC63" i="52"/>
  <c r="AD63" i="52"/>
  <c r="E64" i="52"/>
  <c r="F64" i="52"/>
  <c r="G64" i="52"/>
  <c r="H64" i="52"/>
  <c r="I64" i="52"/>
  <c r="J64" i="52"/>
  <c r="K64" i="52"/>
  <c r="L64" i="52"/>
  <c r="M64" i="52"/>
  <c r="N64" i="52"/>
  <c r="O64" i="52"/>
  <c r="P64" i="52"/>
  <c r="Q64" i="52"/>
  <c r="R64" i="52"/>
  <c r="S64" i="52"/>
  <c r="T64" i="52"/>
  <c r="U64" i="52"/>
  <c r="V64" i="52"/>
  <c r="W64" i="52"/>
  <c r="X64" i="52"/>
  <c r="Y64" i="52"/>
  <c r="Z64" i="52"/>
  <c r="AA64" i="52"/>
  <c r="AB64" i="52"/>
  <c r="AC64" i="52"/>
  <c r="AD64" i="52"/>
  <c r="E65" i="52"/>
  <c r="F65" i="52"/>
  <c r="G65" i="52"/>
  <c r="H65" i="52"/>
  <c r="I65" i="52"/>
  <c r="J65" i="52"/>
  <c r="K65" i="52"/>
  <c r="L65" i="52"/>
  <c r="M65" i="52"/>
  <c r="N65" i="52"/>
  <c r="O65" i="52"/>
  <c r="P65" i="52"/>
  <c r="Q65" i="52"/>
  <c r="R65" i="52"/>
  <c r="S65" i="52"/>
  <c r="T65" i="52"/>
  <c r="U65" i="52"/>
  <c r="V65" i="52"/>
  <c r="W65" i="52"/>
  <c r="X65" i="52"/>
  <c r="Y65" i="52"/>
  <c r="Z65" i="52"/>
  <c r="AA65" i="52"/>
  <c r="AB65" i="52"/>
  <c r="AC65" i="52"/>
  <c r="AD65" i="52"/>
  <c r="E66" i="52"/>
  <c r="F66" i="52"/>
  <c r="G66" i="52"/>
  <c r="H66" i="52"/>
  <c r="I66" i="52"/>
  <c r="J66" i="52"/>
  <c r="K66" i="52"/>
  <c r="L66" i="52"/>
  <c r="M66" i="52"/>
  <c r="N66" i="52"/>
  <c r="O66" i="52"/>
  <c r="P66" i="52"/>
  <c r="Q66" i="52"/>
  <c r="R66" i="52"/>
  <c r="S66" i="52"/>
  <c r="T66" i="52"/>
  <c r="U66" i="52"/>
  <c r="V66" i="52"/>
  <c r="W66" i="52"/>
  <c r="X66" i="52"/>
  <c r="Y66" i="52"/>
  <c r="Z66" i="52"/>
  <c r="AA66" i="52"/>
  <c r="AB66" i="52"/>
  <c r="AC66" i="52"/>
  <c r="AD66" i="52"/>
  <c r="D50" i="52"/>
  <c r="D51" i="52"/>
  <c r="D52" i="52"/>
  <c r="D53" i="52"/>
  <c r="D54" i="52"/>
  <c r="D55" i="52"/>
  <c r="D56" i="52"/>
  <c r="D57" i="52"/>
  <c r="D58" i="52"/>
  <c r="D59" i="52"/>
  <c r="D60" i="52"/>
  <c r="D61" i="52"/>
  <c r="D62" i="52"/>
  <c r="D63" i="52"/>
  <c r="D64" i="52"/>
  <c r="D65" i="52"/>
  <c r="D66" i="52"/>
  <c r="C50" i="52"/>
  <c r="C51" i="52"/>
  <c r="C52" i="52"/>
  <c r="C53" i="52"/>
  <c r="C54" i="52"/>
  <c r="C55" i="52"/>
  <c r="C56" i="52"/>
  <c r="C57" i="52"/>
  <c r="C58" i="52"/>
  <c r="C59" i="52"/>
  <c r="C60" i="52"/>
  <c r="C61" i="52"/>
  <c r="C62" i="52"/>
  <c r="C63" i="52"/>
  <c r="C64" i="52"/>
  <c r="C65" i="52"/>
  <c r="C66" i="52"/>
  <c r="C49" i="52"/>
  <c r="D49" i="52"/>
  <c r="AE10" i="52"/>
  <c r="AE11" i="52"/>
  <c r="AE12" i="52"/>
  <c r="AE13" i="52"/>
  <c r="AE14" i="52"/>
  <c r="AE34" i="52" s="1"/>
  <c r="AE15" i="52"/>
  <c r="AE35" i="52" s="1"/>
  <c r="AE16" i="52"/>
  <c r="AE36" i="52" s="1"/>
  <c r="AE17" i="52"/>
  <c r="AE18" i="52"/>
  <c r="AE19" i="52"/>
  <c r="AE20" i="52"/>
  <c r="AE21" i="52"/>
  <c r="AE22" i="52"/>
  <c r="AE42" i="52" s="1"/>
  <c r="AE23" i="52"/>
  <c r="AE24" i="52"/>
  <c r="AE44" i="52" s="1"/>
  <c r="AE25" i="52"/>
  <c r="AE26" i="52"/>
  <c r="AE9" i="52"/>
  <c r="D29" i="52"/>
  <c r="E29" i="52"/>
  <c r="F29" i="52"/>
  <c r="G29" i="52"/>
  <c r="H29" i="52"/>
  <c r="I29" i="52"/>
  <c r="J29" i="52"/>
  <c r="K29" i="52"/>
  <c r="L29" i="52"/>
  <c r="M29" i="52"/>
  <c r="N29" i="52"/>
  <c r="O29" i="52"/>
  <c r="P29" i="52"/>
  <c r="Q29" i="52"/>
  <c r="R29" i="52"/>
  <c r="S29" i="52"/>
  <c r="T29" i="52"/>
  <c r="U29" i="52"/>
  <c r="V29" i="52"/>
  <c r="W29" i="52"/>
  <c r="X29" i="52"/>
  <c r="Y29" i="52"/>
  <c r="Z29" i="52"/>
  <c r="AA29" i="52"/>
  <c r="AB29" i="52"/>
  <c r="AC29" i="52"/>
  <c r="AD29" i="52"/>
  <c r="AE29" i="52"/>
  <c r="D30" i="52"/>
  <c r="E30" i="52"/>
  <c r="F30" i="52"/>
  <c r="G30" i="52"/>
  <c r="H30" i="52"/>
  <c r="I30" i="52"/>
  <c r="J30" i="52"/>
  <c r="K30" i="52"/>
  <c r="L30" i="52"/>
  <c r="M30" i="52"/>
  <c r="N30" i="52"/>
  <c r="O30" i="52"/>
  <c r="P30" i="52"/>
  <c r="Q30" i="52"/>
  <c r="R30" i="52"/>
  <c r="S30" i="52"/>
  <c r="T30" i="52"/>
  <c r="U30" i="52"/>
  <c r="V30" i="52"/>
  <c r="W30" i="52"/>
  <c r="X30" i="52"/>
  <c r="Y30" i="52"/>
  <c r="Z30" i="52"/>
  <c r="AA30" i="52"/>
  <c r="AB30" i="52"/>
  <c r="AC30" i="52"/>
  <c r="AD30" i="52"/>
  <c r="AE30" i="52"/>
  <c r="D31" i="52"/>
  <c r="E31" i="52"/>
  <c r="F31" i="52"/>
  <c r="G31" i="52"/>
  <c r="H31" i="52"/>
  <c r="I31" i="52"/>
  <c r="J31" i="52"/>
  <c r="K31" i="52"/>
  <c r="L31" i="52"/>
  <c r="M31" i="52"/>
  <c r="N31" i="52"/>
  <c r="O31" i="52"/>
  <c r="P31" i="52"/>
  <c r="Q31" i="52"/>
  <c r="R31" i="52"/>
  <c r="S31" i="52"/>
  <c r="T31" i="52"/>
  <c r="U31" i="52"/>
  <c r="V31" i="52"/>
  <c r="W31" i="52"/>
  <c r="X31" i="52"/>
  <c r="Y31" i="52"/>
  <c r="Z31" i="52"/>
  <c r="AA31" i="52"/>
  <c r="AB31" i="52"/>
  <c r="AC31" i="52"/>
  <c r="AD31" i="52"/>
  <c r="AE31" i="52"/>
  <c r="D32" i="52"/>
  <c r="E32" i="52"/>
  <c r="F32" i="52"/>
  <c r="G32" i="52"/>
  <c r="H32" i="52"/>
  <c r="I32" i="52"/>
  <c r="J32" i="52"/>
  <c r="K32" i="52"/>
  <c r="L32" i="52"/>
  <c r="M32" i="52"/>
  <c r="N32" i="52"/>
  <c r="O32" i="52"/>
  <c r="P32" i="52"/>
  <c r="Q32" i="52"/>
  <c r="R32" i="52"/>
  <c r="S32" i="52"/>
  <c r="T32" i="52"/>
  <c r="U32" i="52"/>
  <c r="V32" i="52"/>
  <c r="W32" i="52"/>
  <c r="X32" i="52"/>
  <c r="Y32" i="52"/>
  <c r="Z32" i="52"/>
  <c r="AA32" i="52"/>
  <c r="AB32" i="52"/>
  <c r="AC32" i="52"/>
  <c r="AD32" i="52"/>
  <c r="AE32" i="52"/>
  <c r="D33" i="52"/>
  <c r="E33" i="52"/>
  <c r="F33" i="52"/>
  <c r="G33" i="52"/>
  <c r="H33" i="52"/>
  <c r="I33" i="52"/>
  <c r="J33" i="52"/>
  <c r="K33" i="52"/>
  <c r="L33" i="52"/>
  <c r="M33" i="52"/>
  <c r="N33" i="52"/>
  <c r="O33" i="52"/>
  <c r="P33" i="52"/>
  <c r="Q33" i="52"/>
  <c r="R33" i="52"/>
  <c r="S33" i="52"/>
  <c r="T33" i="52"/>
  <c r="U33" i="52"/>
  <c r="V33" i="52"/>
  <c r="W33" i="52"/>
  <c r="X33" i="52"/>
  <c r="Y33" i="52"/>
  <c r="Z33" i="52"/>
  <c r="AA33" i="52"/>
  <c r="AB33" i="52"/>
  <c r="AC33" i="52"/>
  <c r="AD33" i="52"/>
  <c r="AE33" i="52"/>
  <c r="D34" i="52"/>
  <c r="E34" i="52"/>
  <c r="F34" i="52"/>
  <c r="G34" i="52"/>
  <c r="H34" i="52"/>
  <c r="I34" i="52"/>
  <c r="J34" i="52"/>
  <c r="K34" i="52"/>
  <c r="L34" i="52"/>
  <c r="M34" i="52"/>
  <c r="N34" i="52"/>
  <c r="O34" i="52"/>
  <c r="P34" i="52"/>
  <c r="Q34" i="52"/>
  <c r="R34" i="52"/>
  <c r="S34" i="52"/>
  <c r="T34" i="52"/>
  <c r="U34" i="52"/>
  <c r="V34" i="52"/>
  <c r="W34" i="52"/>
  <c r="X34" i="52"/>
  <c r="Y34" i="52"/>
  <c r="Z34" i="52"/>
  <c r="AA34" i="52"/>
  <c r="AB34" i="52"/>
  <c r="AC34" i="52"/>
  <c r="AD34" i="52"/>
  <c r="D35" i="52"/>
  <c r="E35" i="52"/>
  <c r="F35" i="52"/>
  <c r="G35" i="52"/>
  <c r="H35" i="52"/>
  <c r="I35" i="52"/>
  <c r="J35" i="52"/>
  <c r="K35" i="52"/>
  <c r="L35" i="52"/>
  <c r="M35" i="52"/>
  <c r="N35" i="52"/>
  <c r="O35" i="52"/>
  <c r="P35" i="52"/>
  <c r="Q35" i="52"/>
  <c r="R35" i="52"/>
  <c r="S35" i="52"/>
  <c r="T35" i="52"/>
  <c r="U35" i="52"/>
  <c r="V35" i="52"/>
  <c r="W35" i="52"/>
  <c r="X35" i="52"/>
  <c r="Y35" i="52"/>
  <c r="Z35" i="52"/>
  <c r="AA35" i="52"/>
  <c r="AB35" i="52"/>
  <c r="AC35" i="52"/>
  <c r="AD35" i="52"/>
  <c r="D36" i="52"/>
  <c r="E36" i="52"/>
  <c r="F36" i="52"/>
  <c r="G36" i="52"/>
  <c r="H36" i="52"/>
  <c r="I36" i="52"/>
  <c r="J36" i="52"/>
  <c r="K36" i="52"/>
  <c r="L36" i="52"/>
  <c r="M36" i="52"/>
  <c r="N36" i="52"/>
  <c r="O36" i="52"/>
  <c r="P36" i="52"/>
  <c r="Q36" i="52"/>
  <c r="R36" i="52"/>
  <c r="S36" i="52"/>
  <c r="T36" i="52"/>
  <c r="U36" i="52"/>
  <c r="V36" i="52"/>
  <c r="W36" i="52"/>
  <c r="X36" i="52"/>
  <c r="Y36" i="52"/>
  <c r="Z36" i="52"/>
  <c r="AA36" i="52"/>
  <c r="AB36" i="52"/>
  <c r="AC36" i="52"/>
  <c r="AD36" i="52"/>
  <c r="D37" i="52"/>
  <c r="E37" i="52"/>
  <c r="F37" i="52"/>
  <c r="G37" i="52"/>
  <c r="H37" i="52"/>
  <c r="I37" i="52"/>
  <c r="J37" i="52"/>
  <c r="K37" i="52"/>
  <c r="L37" i="52"/>
  <c r="M37" i="52"/>
  <c r="N37" i="52"/>
  <c r="O37" i="52"/>
  <c r="P37" i="52"/>
  <c r="Q37" i="52"/>
  <c r="R37" i="52"/>
  <c r="S37" i="52"/>
  <c r="T37" i="52"/>
  <c r="U37" i="52"/>
  <c r="V37" i="52"/>
  <c r="W37" i="52"/>
  <c r="X37" i="52"/>
  <c r="Y37" i="52"/>
  <c r="Z37" i="52"/>
  <c r="AA37" i="52"/>
  <c r="AB37" i="52"/>
  <c r="AC37" i="52"/>
  <c r="AD37" i="52"/>
  <c r="AE37" i="52"/>
  <c r="D38" i="52"/>
  <c r="E38" i="52"/>
  <c r="F38" i="52"/>
  <c r="G38" i="52"/>
  <c r="H38" i="52"/>
  <c r="I38" i="52"/>
  <c r="J38" i="52"/>
  <c r="K38" i="52"/>
  <c r="L38" i="52"/>
  <c r="M38" i="52"/>
  <c r="N38" i="52"/>
  <c r="O38" i="52"/>
  <c r="P38" i="52"/>
  <c r="Q38" i="52"/>
  <c r="R38" i="52"/>
  <c r="S38" i="52"/>
  <c r="T38" i="52"/>
  <c r="U38" i="52"/>
  <c r="V38" i="52"/>
  <c r="W38" i="52"/>
  <c r="X38" i="52"/>
  <c r="Y38" i="52"/>
  <c r="Z38" i="52"/>
  <c r="AA38" i="52"/>
  <c r="AB38" i="52"/>
  <c r="AC38" i="52"/>
  <c r="AD38" i="52"/>
  <c r="AE38" i="52"/>
  <c r="D39" i="52"/>
  <c r="E39" i="52"/>
  <c r="F39" i="52"/>
  <c r="G39" i="52"/>
  <c r="H39" i="52"/>
  <c r="I39" i="52"/>
  <c r="J39" i="52"/>
  <c r="K39" i="52"/>
  <c r="L39" i="52"/>
  <c r="M39" i="52"/>
  <c r="N39" i="52"/>
  <c r="O39" i="52"/>
  <c r="P39" i="52"/>
  <c r="Q39" i="52"/>
  <c r="R39" i="52"/>
  <c r="S39" i="52"/>
  <c r="T39" i="52"/>
  <c r="U39" i="52"/>
  <c r="V39" i="52"/>
  <c r="W39" i="52"/>
  <c r="X39" i="52"/>
  <c r="Y39" i="52"/>
  <c r="Z39" i="52"/>
  <c r="AA39" i="52"/>
  <c r="AB39" i="52"/>
  <c r="AC39" i="52"/>
  <c r="AD39" i="52"/>
  <c r="AE39" i="52"/>
  <c r="D40" i="52"/>
  <c r="E40" i="52"/>
  <c r="F40" i="52"/>
  <c r="G40" i="52"/>
  <c r="H40" i="52"/>
  <c r="I40" i="52"/>
  <c r="J40" i="52"/>
  <c r="K40" i="52"/>
  <c r="L40" i="52"/>
  <c r="M40" i="52"/>
  <c r="N40" i="52"/>
  <c r="O40" i="52"/>
  <c r="P40" i="52"/>
  <c r="Q40" i="52"/>
  <c r="R40" i="52"/>
  <c r="S40" i="52"/>
  <c r="T40" i="52"/>
  <c r="U40" i="52"/>
  <c r="V40" i="52"/>
  <c r="W40" i="52"/>
  <c r="X40" i="52"/>
  <c r="Y40" i="52"/>
  <c r="Z40" i="52"/>
  <c r="AA40" i="52"/>
  <c r="AB40" i="52"/>
  <c r="AC40" i="52"/>
  <c r="AD40" i="52"/>
  <c r="AE40" i="52"/>
  <c r="D41" i="52"/>
  <c r="E41" i="52"/>
  <c r="F41" i="52"/>
  <c r="G41" i="52"/>
  <c r="H41" i="52"/>
  <c r="I41" i="52"/>
  <c r="J41" i="52"/>
  <c r="K41" i="52"/>
  <c r="L41" i="52"/>
  <c r="M41" i="52"/>
  <c r="N41" i="52"/>
  <c r="O41" i="52"/>
  <c r="P41" i="52"/>
  <c r="Q41" i="52"/>
  <c r="R41" i="52"/>
  <c r="S41" i="52"/>
  <c r="T41" i="52"/>
  <c r="U41" i="52"/>
  <c r="V41" i="52"/>
  <c r="W41" i="52"/>
  <c r="X41" i="52"/>
  <c r="Y41" i="52"/>
  <c r="Z41" i="52"/>
  <c r="AA41" i="52"/>
  <c r="AB41" i="52"/>
  <c r="AC41" i="52"/>
  <c r="AD41" i="52"/>
  <c r="AE41" i="52"/>
  <c r="D42" i="52"/>
  <c r="E42" i="52"/>
  <c r="F42" i="52"/>
  <c r="G42" i="52"/>
  <c r="H42" i="52"/>
  <c r="I42" i="52"/>
  <c r="J42" i="52"/>
  <c r="K42" i="52"/>
  <c r="L42" i="52"/>
  <c r="M42" i="52"/>
  <c r="N42" i="52"/>
  <c r="O42" i="52"/>
  <c r="P42" i="52"/>
  <c r="Q42" i="52"/>
  <c r="R42" i="52"/>
  <c r="S42" i="52"/>
  <c r="T42" i="52"/>
  <c r="U42" i="52"/>
  <c r="V42" i="52"/>
  <c r="W42" i="52"/>
  <c r="X42" i="52"/>
  <c r="Y42" i="52"/>
  <c r="Z42" i="52"/>
  <c r="AA42" i="52"/>
  <c r="AB42" i="52"/>
  <c r="AC42" i="52"/>
  <c r="AD42" i="52"/>
  <c r="D43" i="52"/>
  <c r="E43" i="52"/>
  <c r="F43" i="52"/>
  <c r="G43" i="52"/>
  <c r="H43" i="52"/>
  <c r="I43" i="52"/>
  <c r="J43" i="52"/>
  <c r="K43" i="52"/>
  <c r="L43" i="52"/>
  <c r="M43" i="52"/>
  <c r="N43" i="52"/>
  <c r="O43" i="52"/>
  <c r="P43" i="52"/>
  <c r="Q43" i="52"/>
  <c r="R43" i="52"/>
  <c r="S43" i="52"/>
  <c r="T43" i="52"/>
  <c r="U43" i="52"/>
  <c r="V43" i="52"/>
  <c r="W43" i="52"/>
  <c r="X43" i="52"/>
  <c r="Y43" i="52"/>
  <c r="Z43" i="52"/>
  <c r="AA43" i="52"/>
  <c r="AB43" i="52"/>
  <c r="AC43" i="52"/>
  <c r="AD43" i="52"/>
  <c r="AE43" i="52"/>
  <c r="D44" i="52"/>
  <c r="E44" i="52"/>
  <c r="F44" i="52"/>
  <c r="G44" i="52"/>
  <c r="H44" i="52"/>
  <c r="I44" i="52"/>
  <c r="J44" i="52"/>
  <c r="K44" i="52"/>
  <c r="L44" i="52"/>
  <c r="M44" i="52"/>
  <c r="N44" i="52"/>
  <c r="O44" i="52"/>
  <c r="P44" i="52"/>
  <c r="Q44" i="52"/>
  <c r="R44" i="52"/>
  <c r="S44" i="52"/>
  <c r="T44" i="52"/>
  <c r="U44" i="52"/>
  <c r="V44" i="52"/>
  <c r="W44" i="52"/>
  <c r="X44" i="52"/>
  <c r="Y44" i="52"/>
  <c r="Z44" i="52"/>
  <c r="AA44" i="52"/>
  <c r="AB44" i="52"/>
  <c r="AC44" i="52"/>
  <c r="AD44" i="52"/>
  <c r="D45" i="52"/>
  <c r="E45" i="52"/>
  <c r="F45" i="52"/>
  <c r="G45" i="52"/>
  <c r="H45" i="52"/>
  <c r="I45" i="52"/>
  <c r="J45" i="52"/>
  <c r="K45" i="52"/>
  <c r="L45" i="52"/>
  <c r="M45" i="52"/>
  <c r="N45" i="52"/>
  <c r="O45" i="52"/>
  <c r="P45" i="52"/>
  <c r="Q45" i="52"/>
  <c r="R45" i="52"/>
  <c r="S45" i="52"/>
  <c r="T45" i="52"/>
  <c r="U45" i="52"/>
  <c r="V45" i="52"/>
  <c r="W45" i="52"/>
  <c r="X45" i="52"/>
  <c r="Y45" i="52"/>
  <c r="Z45" i="52"/>
  <c r="AA45" i="52"/>
  <c r="AB45" i="52"/>
  <c r="AC45" i="52"/>
  <c r="AD45" i="52"/>
  <c r="AE45" i="52"/>
  <c r="D46" i="52"/>
  <c r="E46" i="52"/>
  <c r="F46" i="52"/>
  <c r="G46" i="52"/>
  <c r="H46" i="52"/>
  <c r="I46" i="52"/>
  <c r="J46" i="52"/>
  <c r="K46" i="52"/>
  <c r="L46" i="52"/>
  <c r="M46" i="52"/>
  <c r="N46" i="52"/>
  <c r="O46" i="52"/>
  <c r="P46" i="52"/>
  <c r="Q46" i="52"/>
  <c r="R46" i="52"/>
  <c r="S46" i="52"/>
  <c r="T46" i="52"/>
  <c r="U46" i="52"/>
  <c r="V46" i="52"/>
  <c r="W46" i="52"/>
  <c r="X46" i="52"/>
  <c r="Y46" i="52"/>
  <c r="Z46" i="52"/>
  <c r="AA46" i="52"/>
  <c r="AB46" i="52"/>
  <c r="AC46" i="52"/>
  <c r="AD46" i="52"/>
  <c r="AE46" i="52"/>
  <c r="C30" i="52"/>
  <c r="C31" i="52"/>
  <c r="C32" i="52"/>
  <c r="C33" i="52"/>
  <c r="C34" i="52"/>
  <c r="C35" i="52"/>
  <c r="C36" i="52"/>
  <c r="C37" i="52"/>
  <c r="C38" i="52"/>
  <c r="C39" i="52"/>
  <c r="C40" i="52"/>
  <c r="C41" i="52"/>
  <c r="C42" i="52"/>
  <c r="C43" i="52"/>
  <c r="C44" i="52"/>
  <c r="C45" i="52"/>
  <c r="C46" i="52"/>
  <c r="C29" i="52"/>
  <c r="D24" i="52"/>
  <c r="E24" i="52"/>
  <c r="F24" i="52"/>
  <c r="G24" i="52"/>
  <c r="G25" i="52" s="1"/>
  <c r="H24" i="52"/>
  <c r="I24" i="52"/>
  <c r="I25" i="52" s="1"/>
  <c r="J24" i="52"/>
  <c r="J25" i="52" s="1"/>
  <c r="K24" i="52"/>
  <c r="K25" i="52" s="1"/>
  <c r="L24" i="52"/>
  <c r="M24" i="52"/>
  <c r="N24" i="52"/>
  <c r="O24" i="52"/>
  <c r="P24" i="52"/>
  <c r="Q24" i="52"/>
  <c r="Q25" i="52" s="1"/>
  <c r="R24" i="52"/>
  <c r="R25" i="52" s="1"/>
  <c r="S24" i="52"/>
  <c r="S25" i="52" s="1"/>
  <c r="T24" i="52"/>
  <c r="U24" i="52"/>
  <c r="V24" i="52"/>
  <c r="W24" i="52"/>
  <c r="X24" i="52"/>
  <c r="Y24" i="52"/>
  <c r="Y25" i="52" s="1"/>
  <c r="Z24" i="52"/>
  <c r="Z25" i="52" s="1"/>
  <c r="AA24" i="52"/>
  <c r="AA25" i="52" s="1"/>
  <c r="AB24" i="52"/>
  <c r="AC24" i="52"/>
  <c r="AD24" i="52"/>
  <c r="D25" i="52"/>
  <c r="E25" i="52"/>
  <c r="F25" i="52"/>
  <c r="H25" i="52"/>
  <c r="L25" i="52"/>
  <c r="M25" i="52"/>
  <c r="N25" i="52"/>
  <c r="O25" i="52"/>
  <c r="P25" i="52"/>
  <c r="T25" i="52"/>
  <c r="U25" i="52"/>
  <c r="V25" i="52"/>
  <c r="W25" i="52"/>
  <c r="X25" i="52"/>
  <c r="AB25" i="52"/>
  <c r="AC25" i="52"/>
  <c r="AD25" i="52"/>
  <c r="C25" i="52"/>
  <c r="C24" i="52"/>
  <c r="D17" i="52"/>
  <c r="E17" i="52"/>
  <c r="F17" i="52"/>
  <c r="G17" i="52"/>
  <c r="H17" i="52"/>
  <c r="I17" i="52"/>
  <c r="J17" i="52"/>
  <c r="K17" i="52"/>
  <c r="L17" i="52"/>
  <c r="M17" i="52"/>
  <c r="N17" i="52"/>
  <c r="O17" i="52"/>
  <c r="P17" i="52"/>
  <c r="Q17" i="52"/>
  <c r="R17" i="52"/>
  <c r="S17" i="52"/>
  <c r="T17" i="52"/>
  <c r="U17" i="52"/>
  <c r="V17" i="52"/>
  <c r="W17" i="52"/>
  <c r="X17" i="52"/>
  <c r="Y17" i="52"/>
  <c r="Z17" i="52"/>
  <c r="AA17" i="52"/>
  <c r="AB17" i="52"/>
  <c r="AC17" i="52"/>
  <c r="AD17" i="52"/>
  <c r="C17" i="52"/>
  <c r="AE47" i="6"/>
  <c r="AE48" i="6"/>
  <c r="AE49" i="6"/>
  <c r="AE50" i="6"/>
  <c r="AE51" i="6"/>
  <c r="AE52" i="6"/>
  <c r="AE53" i="6"/>
  <c r="AE54" i="6"/>
  <c r="AE55" i="6"/>
  <c r="AE56" i="6"/>
  <c r="AE57" i="6"/>
  <c r="AE58" i="6"/>
  <c r="AE59" i="6"/>
  <c r="AE60" i="6"/>
  <c r="AE61" i="6"/>
  <c r="AE62" i="6"/>
  <c r="AE46" i="6"/>
  <c r="E46" i="6"/>
  <c r="F46" i="6"/>
  <c r="G46" i="6"/>
  <c r="H46" i="6"/>
  <c r="I46" i="6"/>
  <c r="J46" i="6"/>
  <c r="K46" i="6"/>
  <c r="L46" i="6"/>
  <c r="M46" i="6"/>
  <c r="N46" i="6"/>
  <c r="O46" i="6"/>
  <c r="P46" i="6"/>
  <c r="Q46" i="6"/>
  <c r="R46" i="6"/>
  <c r="S46" i="6"/>
  <c r="T46" i="6"/>
  <c r="U46" i="6"/>
  <c r="V46" i="6"/>
  <c r="W46" i="6"/>
  <c r="X46" i="6"/>
  <c r="Y46" i="6"/>
  <c r="Z46" i="6"/>
  <c r="AA46" i="6"/>
  <c r="AB46" i="6"/>
  <c r="AC46" i="6"/>
  <c r="AD46" i="6"/>
  <c r="E47" i="6"/>
  <c r="F47" i="6"/>
  <c r="G47" i="6"/>
  <c r="H47" i="6"/>
  <c r="I47" i="6"/>
  <c r="J47" i="6"/>
  <c r="K47" i="6"/>
  <c r="L47" i="6"/>
  <c r="M47" i="6"/>
  <c r="N47" i="6"/>
  <c r="O47" i="6"/>
  <c r="P47" i="6"/>
  <c r="Q47" i="6"/>
  <c r="R47" i="6"/>
  <c r="S47" i="6"/>
  <c r="T47" i="6"/>
  <c r="U47" i="6"/>
  <c r="V47" i="6"/>
  <c r="W47" i="6"/>
  <c r="X47" i="6"/>
  <c r="Y47" i="6"/>
  <c r="Z47" i="6"/>
  <c r="AA47" i="6"/>
  <c r="AB47" i="6"/>
  <c r="AC47" i="6"/>
  <c r="AD47" i="6"/>
  <c r="E48" i="6"/>
  <c r="F48" i="6"/>
  <c r="G48" i="6"/>
  <c r="H48" i="6"/>
  <c r="I48" i="6"/>
  <c r="J48" i="6"/>
  <c r="K48" i="6"/>
  <c r="L48" i="6"/>
  <c r="M48" i="6"/>
  <c r="N48" i="6"/>
  <c r="O48" i="6"/>
  <c r="P48" i="6"/>
  <c r="Q48" i="6"/>
  <c r="R48" i="6"/>
  <c r="S48" i="6"/>
  <c r="T48" i="6"/>
  <c r="U48" i="6"/>
  <c r="V48" i="6"/>
  <c r="W48" i="6"/>
  <c r="X48" i="6"/>
  <c r="Y48" i="6"/>
  <c r="Z48" i="6"/>
  <c r="AA48" i="6"/>
  <c r="AB48" i="6"/>
  <c r="AC48" i="6"/>
  <c r="AD48" i="6"/>
  <c r="E49" i="6"/>
  <c r="F49" i="6"/>
  <c r="G49" i="6"/>
  <c r="H49" i="6"/>
  <c r="I49" i="6"/>
  <c r="J49" i="6"/>
  <c r="K49" i="6"/>
  <c r="L49" i="6"/>
  <c r="M49" i="6"/>
  <c r="N49" i="6"/>
  <c r="O49" i="6"/>
  <c r="P49" i="6"/>
  <c r="Q49" i="6"/>
  <c r="R49" i="6"/>
  <c r="S49" i="6"/>
  <c r="T49" i="6"/>
  <c r="U49" i="6"/>
  <c r="V49" i="6"/>
  <c r="W49" i="6"/>
  <c r="X49" i="6"/>
  <c r="Y49" i="6"/>
  <c r="Z49" i="6"/>
  <c r="AA49" i="6"/>
  <c r="AB49" i="6"/>
  <c r="AC49" i="6"/>
  <c r="AD49" i="6"/>
  <c r="E50" i="6"/>
  <c r="F50" i="6"/>
  <c r="G50" i="6"/>
  <c r="H50" i="6"/>
  <c r="I50" i="6"/>
  <c r="J50" i="6"/>
  <c r="K50" i="6"/>
  <c r="L50" i="6"/>
  <c r="M50" i="6"/>
  <c r="N50" i="6"/>
  <c r="O50" i="6"/>
  <c r="P50" i="6"/>
  <c r="Q50" i="6"/>
  <c r="R50" i="6"/>
  <c r="S50" i="6"/>
  <c r="T50" i="6"/>
  <c r="U50" i="6"/>
  <c r="V50" i="6"/>
  <c r="W50" i="6"/>
  <c r="X50" i="6"/>
  <c r="Y50" i="6"/>
  <c r="Z50" i="6"/>
  <c r="AA50" i="6"/>
  <c r="AB50" i="6"/>
  <c r="AC50" i="6"/>
  <c r="AD50" i="6"/>
  <c r="E51" i="6"/>
  <c r="F51" i="6"/>
  <c r="G51" i="6"/>
  <c r="H51" i="6"/>
  <c r="I51" i="6"/>
  <c r="J51" i="6"/>
  <c r="K51" i="6"/>
  <c r="L51" i="6"/>
  <c r="M51" i="6"/>
  <c r="N51" i="6"/>
  <c r="O51" i="6"/>
  <c r="P51" i="6"/>
  <c r="Q51" i="6"/>
  <c r="R51" i="6"/>
  <c r="S51" i="6"/>
  <c r="T51" i="6"/>
  <c r="U51" i="6"/>
  <c r="V51" i="6"/>
  <c r="W51" i="6"/>
  <c r="X51" i="6"/>
  <c r="Y51" i="6"/>
  <c r="Z51" i="6"/>
  <c r="AA51" i="6"/>
  <c r="AB51" i="6"/>
  <c r="AC51" i="6"/>
  <c r="AD51" i="6"/>
  <c r="E52" i="6"/>
  <c r="F52" i="6"/>
  <c r="G52" i="6"/>
  <c r="H52" i="6"/>
  <c r="I52" i="6"/>
  <c r="J52" i="6"/>
  <c r="K52" i="6"/>
  <c r="L52" i="6"/>
  <c r="M52" i="6"/>
  <c r="N52" i="6"/>
  <c r="O52" i="6"/>
  <c r="P52" i="6"/>
  <c r="Q52" i="6"/>
  <c r="R52" i="6"/>
  <c r="S52" i="6"/>
  <c r="T52" i="6"/>
  <c r="U52" i="6"/>
  <c r="V52" i="6"/>
  <c r="W52" i="6"/>
  <c r="X52" i="6"/>
  <c r="Y52" i="6"/>
  <c r="Z52" i="6"/>
  <c r="AA52" i="6"/>
  <c r="AB52" i="6"/>
  <c r="AC52" i="6"/>
  <c r="AD52" i="6"/>
  <c r="E53" i="6"/>
  <c r="F53" i="6"/>
  <c r="G53" i="6"/>
  <c r="H53" i="6"/>
  <c r="I53" i="6"/>
  <c r="J53" i="6"/>
  <c r="K53" i="6"/>
  <c r="L53" i="6"/>
  <c r="M53" i="6"/>
  <c r="N53" i="6"/>
  <c r="O53" i="6"/>
  <c r="P53" i="6"/>
  <c r="Q53" i="6"/>
  <c r="R53" i="6"/>
  <c r="S53" i="6"/>
  <c r="T53" i="6"/>
  <c r="U53" i="6"/>
  <c r="V53" i="6"/>
  <c r="W53" i="6"/>
  <c r="X53" i="6"/>
  <c r="Y53" i="6"/>
  <c r="Z53" i="6"/>
  <c r="AA53" i="6"/>
  <c r="AB53" i="6"/>
  <c r="AC53" i="6"/>
  <c r="AD53" i="6"/>
  <c r="E54" i="6"/>
  <c r="F54" i="6"/>
  <c r="G54" i="6"/>
  <c r="H54" i="6"/>
  <c r="I54" i="6"/>
  <c r="J54" i="6"/>
  <c r="K54" i="6"/>
  <c r="L54" i="6"/>
  <c r="M54" i="6"/>
  <c r="N54" i="6"/>
  <c r="O54" i="6"/>
  <c r="P54" i="6"/>
  <c r="Q54" i="6"/>
  <c r="R54" i="6"/>
  <c r="S54" i="6"/>
  <c r="T54" i="6"/>
  <c r="U54" i="6"/>
  <c r="V54" i="6"/>
  <c r="W54" i="6"/>
  <c r="X54" i="6"/>
  <c r="Y54" i="6"/>
  <c r="Z54" i="6"/>
  <c r="AA54" i="6"/>
  <c r="AB54" i="6"/>
  <c r="AC54" i="6"/>
  <c r="AD54" i="6"/>
  <c r="E55" i="6"/>
  <c r="F55" i="6"/>
  <c r="G55" i="6"/>
  <c r="H55" i="6"/>
  <c r="I55" i="6"/>
  <c r="J55" i="6"/>
  <c r="K55" i="6"/>
  <c r="L55" i="6"/>
  <c r="M55" i="6"/>
  <c r="N55" i="6"/>
  <c r="O55" i="6"/>
  <c r="P55" i="6"/>
  <c r="Q55" i="6"/>
  <c r="R55" i="6"/>
  <c r="S55" i="6"/>
  <c r="T55" i="6"/>
  <c r="U55" i="6"/>
  <c r="V55" i="6"/>
  <c r="W55" i="6"/>
  <c r="X55" i="6"/>
  <c r="Y55" i="6"/>
  <c r="Z55" i="6"/>
  <c r="AA55" i="6"/>
  <c r="AB55" i="6"/>
  <c r="AC55" i="6"/>
  <c r="AD55" i="6"/>
  <c r="E56" i="6"/>
  <c r="F56" i="6"/>
  <c r="G56" i="6"/>
  <c r="H56" i="6"/>
  <c r="I56" i="6"/>
  <c r="J56" i="6"/>
  <c r="K56" i="6"/>
  <c r="L56" i="6"/>
  <c r="M56" i="6"/>
  <c r="N56" i="6"/>
  <c r="O56" i="6"/>
  <c r="P56" i="6"/>
  <c r="Q56" i="6"/>
  <c r="R56" i="6"/>
  <c r="S56" i="6"/>
  <c r="T56" i="6"/>
  <c r="U56" i="6"/>
  <c r="V56" i="6"/>
  <c r="W56" i="6"/>
  <c r="X56" i="6"/>
  <c r="Y56" i="6"/>
  <c r="Z56" i="6"/>
  <c r="AA56" i="6"/>
  <c r="AB56" i="6"/>
  <c r="AC56" i="6"/>
  <c r="AD56" i="6"/>
  <c r="E57" i="6"/>
  <c r="F57" i="6"/>
  <c r="G57" i="6"/>
  <c r="H57" i="6"/>
  <c r="I57" i="6"/>
  <c r="J57" i="6"/>
  <c r="K57" i="6"/>
  <c r="L57" i="6"/>
  <c r="M57" i="6"/>
  <c r="N57" i="6"/>
  <c r="O57" i="6"/>
  <c r="P57" i="6"/>
  <c r="Q57" i="6"/>
  <c r="R57" i="6"/>
  <c r="S57" i="6"/>
  <c r="T57" i="6"/>
  <c r="U57" i="6"/>
  <c r="V57" i="6"/>
  <c r="W57" i="6"/>
  <c r="X57" i="6"/>
  <c r="Y57" i="6"/>
  <c r="Z57" i="6"/>
  <c r="AA57" i="6"/>
  <c r="AB57" i="6"/>
  <c r="AC57" i="6"/>
  <c r="AD57" i="6"/>
  <c r="E58" i="6"/>
  <c r="F58" i="6"/>
  <c r="G58" i="6"/>
  <c r="H58" i="6"/>
  <c r="I58" i="6"/>
  <c r="J58" i="6"/>
  <c r="K58" i="6"/>
  <c r="L58" i="6"/>
  <c r="M58" i="6"/>
  <c r="N58" i="6"/>
  <c r="O58" i="6"/>
  <c r="P58" i="6"/>
  <c r="Q58" i="6"/>
  <c r="R58" i="6"/>
  <c r="S58" i="6"/>
  <c r="T58" i="6"/>
  <c r="U58" i="6"/>
  <c r="V58" i="6"/>
  <c r="W58" i="6"/>
  <c r="X58" i="6"/>
  <c r="Y58" i="6"/>
  <c r="Z58" i="6"/>
  <c r="AA58" i="6"/>
  <c r="AB58" i="6"/>
  <c r="AC58" i="6"/>
  <c r="AD58" i="6"/>
  <c r="E59" i="6"/>
  <c r="F59" i="6"/>
  <c r="G59" i="6"/>
  <c r="H59" i="6"/>
  <c r="I59" i="6"/>
  <c r="J59" i="6"/>
  <c r="K59" i="6"/>
  <c r="L59" i="6"/>
  <c r="M59" i="6"/>
  <c r="N59" i="6"/>
  <c r="O59" i="6"/>
  <c r="P59" i="6"/>
  <c r="Q59" i="6"/>
  <c r="R59" i="6"/>
  <c r="S59" i="6"/>
  <c r="T59" i="6"/>
  <c r="U59" i="6"/>
  <c r="V59" i="6"/>
  <c r="W59" i="6"/>
  <c r="X59" i="6"/>
  <c r="Y59" i="6"/>
  <c r="Z59" i="6"/>
  <c r="AA59" i="6"/>
  <c r="AB59" i="6"/>
  <c r="AC59" i="6"/>
  <c r="AD59" i="6"/>
  <c r="E60" i="6"/>
  <c r="F60" i="6"/>
  <c r="G60" i="6"/>
  <c r="H60" i="6"/>
  <c r="I60" i="6"/>
  <c r="J60" i="6"/>
  <c r="K60" i="6"/>
  <c r="L60" i="6"/>
  <c r="M60" i="6"/>
  <c r="N60" i="6"/>
  <c r="O60" i="6"/>
  <c r="P60" i="6"/>
  <c r="Q60" i="6"/>
  <c r="R60" i="6"/>
  <c r="S60" i="6"/>
  <c r="T60" i="6"/>
  <c r="U60" i="6"/>
  <c r="V60" i="6"/>
  <c r="W60" i="6"/>
  <c r="X60" i="6"/>
  <c r="Y60" i="6"/>
  <c r="Z60" i="6"/>
  <c r="AA60" i="6"/>
  <c r="AB60" i="6"/>
  <c r="AC60" i="6"/>
  <c r="AD60" i="6"/>
  <c r="E61" i="6"/>
  <c r="F61" i="6"/>
  <c r="G61" i="6"/>
  <c r="H61" i="6"/>
  <c r="I61" i="6"/>
  <c r="J61" i="6"/>
  <c r="K61" i="6"/>
  <c r="L61" i="6"/>
  <c r="M61" i="6"/>
  <c r="N61" i="6"/>
  <c r="O61" i="6"/>
  <c r="P61" i="6"/>
  <c r="Q61" i="6"/>
  <c r="R61" i="6"/>
  <c r="S61" i="6"/>
  <c r="T61" i="6"/>
  <c r="U61" i="6"/>
  <c r="V61" i="6"/>
  <c r="W61" i="6"/>
  <c r="X61" i="6"/>
  <c r="Y61" i="6"/>
  <c r="Z61" i="6"/>
  <c r="AA61" i="6"/>
  <c r="AB61" i="6"/>
  <c r="AC61" i="6"/>
  <c r="AD61" i="6"/>
  <c r="E62" i="6"/>
  <c r="F62" i="6"/>
  <c r="G62" i="6"/>
  <c r="H62" i="6"/>
  <c r="I62" i="6"/>
  <c r="J62" i="6"/>
  <c r="K62" i="6"/>
  <c r="L62" i="6"/>
  <c r="M62" i="6"/>
  <c r="N62" i="6"/>
  <c r="O62" i="6"/>
  <c r="P62" i="6"/>
  <c r="Q62" i="6"/>
  <c r="R62" i="6"/>
  <c r="S62" i="6"/>
  <c r="T62" i="6"/>
  <c r="U62" i="6"/>
  <c r="V62" i="6"/>
  <c r="W62" i="6"/>
  <c r="X62" i="6"/>
  <c r="Y62" i="6"/>
  <c r="Z62" i="6"/>
  <c r="AA62" i="6"/>
  <c r="AB62" i="6"/>
  <c r="AC62" i="6"/>
  <c r="AD62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46" i="6"/>
  <c r="D27" i="6"/>
  <c r="E27" i="6"/>
  <c r="F27" i="6"/>
  <c r="G27" i="6"/>
  <c r="H27" i="6"/>
  <c r="I27" i="6"/>
  <c r="J27" i="6"/>
  <c r="K27" i="6"/>
  <c r="L27" i="6"/>
  <c r="M27" i="6"/>
  <c r="N27" i="6"/>
  <c r="O27" i="6"/>
  <c r="P27" i="6"/>
  <c r="Q27" i="6"/>
  <c r="R27" i="6"/>
  <c r="S27" i="6"/>
  <c r="T27" i="6"/>
  <c r="U27" i="6"/>
  <c r="V27" i="6"/>
  <c r="W27" i="6"/>
  <c r="X27" i="6"/>
  <c r="Y27" i="6"/>
  <c r="Z27" i="6"/>
  <c r="AA27" i="6"/>
  <c r="AB27" i="6"/>
  <c r="AC27" i="6"/>
  <c r="AD27" i="6"/>
  <c r="AE27" i="6"/>
  <c r="D28" i="6"/>
  <c r="E28" i="6"/>
  <c r="F28" i="6"/>
  <c r="G28" i="6"/>
  <c r="H28" i="6"/>
  <c r="I28" i="6"/>
  <c r="J28" i="6"/>
  <c r="K28" i="6"/>
  <c r="L28" i="6"/>
  <c r="M28" i="6"/>
  <c r="N28" i="6"/>
  <c r="O28" i="6"/>
  <c r="P28" i="6"/>
  <c r="Q28" i="6"/>
  <c r="R28" i="6"/>
  <c r="S28" i="6"/>
  <c r="T28" i="6"/>
  <c r="U28" i="6"/>
  <c r="V28" i="6"/>
  <c r="W28" i="6"/>
  <c r="X28" i="6"/>
  <c r="Y28" i="6"/>
  <c r="Z28" i="6"/>
  <c r="AA28" i="6"/>
  <c r="AB28" i="6"/>
  <c r="AC28" i="6"/>
  <c r="AD28" i="6"/>
  <c r="AE28" i="6"/>
  <c r="D29" i="6"/>
  <c r="E29" i="6"/>
  <c r="F29" i="6"/>
  <c r="G29" i="6"/>
  <c r="H29" i="6"/>
  <c r="I29" i="6"/>
  <c r="J29" i="6"/>
  <c r="K29" i="6"/>
  <c r="L29" i="6"/>
  <c r="M29" i="6"/>
  <c r="N29" i="6"/>
  <c r="O29" i="6"/>
  <c r="P29" i="6"/>
  <c r="Q29" i="6"/>
  <c r="R29" i="6"/>
  <c r="S29" i="6"/>
  <c r="T29" i="6"/>
  <c r="U29" i="6"/>
  <c r="V29" i="6"/>
  <c r="W29" i="6"/>
  <c r="X29" i="6"/>
  <c r="Y29" i="6"/>
  <c r="Z29" i="6"/>
  <c r="AA29" i="6"/>
  <c r="AB29" i="6"/>
  <c r="AC29" i="6"/>
  <c r="AD29" i="6"/>
  <c r="AE29" i="6"/>
  <c r="D30" i="6"/>
  <c r="E30" i="6"/>
  <c r="F30" i="6"/>
  <c r="G30" i="6"/>
  <c r="H30" i="6"/>
  <c r="I30" i="6"/>
  <c r="J30" i="6"/>
  <c r="K30" i="6"/>
  <c r="L30" i="6"/>
  <c r="M30" i="6"/>
  <c r="N30" i="6"/>
  <c r="O30" i="6"/>
  <c r="P30" i="6"/>
  <c r="Q30" i="6"/>
  <c r="R30" i="6"/>
  <c r="S30" i="6"/>
  <c r="T30" i="6"/>
  <c r="U30" i="6"/>
  <c r="V30" i="6"/>
  <c r="W30" i="6"/>
  <c r="X30" i="6"/>
  <c r="Y30" i="6"/>
  <c r="Z30" i="6"/>
  <c r="AA30" i="6"/>
  <c r="AB30" i="6"/>
  <c r="AC30" i="6"/>
  <c r="AD30" i="6"/>
  <c r="AE30" i="6"/>
  <c r="D31" i="6"/>
  <c r="E31" i="6"/>
  <c r="F31" i="6"/>
  <c r="G31" i="6"/>
  <c r="H31" i="6"/>
  <c r="I31" i="6"/>
  <c r="J31" i="6"/>
  <c r="K31" i="6"/>
  <c r="L31" i="6"/>
  <c r="M31" i="6"/>
  <c r="N31" i="6"/>
  <c r="O31" i="6"/>
  <c r="P31" i="6"/>
  <c r="Q31" i="6"/>
  <c r="R31" i="6"/>
  <c r="S31" i="6"/>
  <c r="T31" i="6"/>
  <c r="U31" i="6"/>
  <c r="V31" i="6"/>
  <c r="W31" i="6"/>
  <c r="X31" i="6"/>
  <c r="Y31" i="6"/>
  <c r="Z31" i="6"/>
  <c r="AA31" i="6"/>
  <c r="AB31" i="6"/>
  <c r="AC31" i="6"/>
  <c r="AD31" i="6"/>
  <c r="AE31" i="6"/>
  <c r="D32" i="6"/>
  <c r="E32" i="6"/>
  <c r="F32" i="6"/>
  <c r="G32" i="6"/>
  <c r="H32" i="6"/>
  <c r="I32" i="6"/>
  <c r="J32" i="6"/>
  <c r="K32" i="6"/>
  <c r="L32" i="6"/>
  <c r="M32" i="6"/>
  <c r="N32" i="6"/>
  <c r="O32" i="6"/>
  <c r="P32" i="6"/>
  <c r="Q32" i="6"/>
  <c r="R32" i="6"/>
  <c r="S32" i="6"/>
  <c r="T32" i="6"/>
  <c r="U32" i="6"/>
  <c r="V32" i="6"/>
  <c r="W32" i="6"/>
  <c r="X32" i="6"/>
  <c r="Y32" i="6"/>
  <c r="Z32" i="6"/>
  <c r="AA32" i="6"/>
  <c r="AB32" i="6"/>
  <c r="AC32" i="6"/>
  <c r="AD32" i="6"/>
  <c r="AE32" i="6"/>
  <c r="D33" i="6"/>
  <c r="E33" i="6"/>
  <c r="F33" i="6"/>
  <c r="G33" i="6"/>
  <c r="H33" i="6"/>
  <c r="I33" i="6"/>
  <c r="J33" i="6"/>
  <c r="K33" i="6"/>
  <c r="L33" i="6"/>
  <c r="M33" i="6"/>
  <c r="N33" i="6"/>
  <c r="O33" i="6"/>
  <c r="P33" i="6"/>
  <c r="Q33" i="6"/>
  <c r="R33" i="6"/>
  <c r="S33" i="6"/>
  <c r="T33" i="6"/>
  <c r="U33" i="6"/>
  <c r="V33" i="6"/>
  <c r="W33" i="6"/>
  <c r="X33" i="6"/>
  <c r="Y33" i="6"/>
  <c r="Z33" i="6"/>
  <c r="AA33" i="6"/>
  <c r="AB33" i="6"/>
  <c r="AC33" i="6"/>
  <c r="AD33" i="6"/>
  <c r="AE33" i="6"/>
  <c r="D34" i="6"/>
  <c r="E34" i="6"/>
  <c r="F34" i="6"/>
  <c r="G34" i="6"/>
  <c r="H34" i="6"/>
  <c r="I34" i="6"/>
  <c r="J34" i="6"/>
  <c r="K34" i="6"/>
  <c r="L34" i="6"/>
  <c r="M34" i="6"/>
  <c r="N34" i="6"/>
  <c r="O34" i="6"/>
  <c r="P34" i="6"/>
  <c r="Q34" i="6"/>
  <c r="R34" i="6"/>
  <c r="S34" i="6"/>
  <c r="T34" i="6"/>
  <c r="U34" i="6"/>
  <c r="V34" i="6"/>
  <c r="W34" i="6"/>
  <c r="X34" i="6"/>
  <c r="Y34" i="6"/>
  <c r="Z34" i="6"/>
  <c r="AA34" i="6"/>
  <c r="AB34" i="6"/>
  <c r="AC34" i="6"/>
  <c r="AD34" i="6"/>
  <c r="AE34" i="6"/>
  <c r="D35" i="6"/>
  <c r="E35" i="6"/>
  <c r="F35" i="6"/>
  <c r="G35" i="6"/>
  <c r="H35" i="6"/>
  <c r="I35" i="6"/>
  <c r="J35" i="6"/>
  <c r="K35" i="6"/>
  <c r="L35" i="6"/>
  <c r="M35" i="6"/>
  <c r="N35" i="6"/>
  <c r="O35" i="6"/>
  <c r="P35" i="6"/>
  <c r="Q35" i="6"/>
  <c r="R35" i="6"/>
  <c r="S35" i="6"/>
  <c r="T35" i="6"/>
  <c r="U35" i="6"/>
  <c r="V35" i="6"/>
  <c r="W35" i="6"/>
  <c r="X35" i="6"/>
  <c r="Y35" i="6"/>
  <c r="Z35" i="6"/>
  <c r="AA35" i="6"/>
  <c r="AB35" i="6"/>
  <c r="AC35" i="6"/>
  <c r="AD35" i="6"/>
  <c r="AE35" i="6"/>
  <c r="D36" i="6"/>
  <c r="E36" i="6"/>
  <c r="F36" i="6"/>
  <c r="G36" i="6"/>
  <c r="H36" i="6"/>
  <c r="I36" i="6"/>
  <c r="J36" i="6"/>
  <c r="K36" i="6"/>
  <c r="L36" i="6"/>
  <c r="M36" i="6"/>
  <c r="N36" i="6"/>
  <c r="O36" i="6"/>
  <c r="P36" i="6"/>
  <c r="Q36" i="6"/>
  <c r="R36" i="6"/>
  <c r="S36" i="6"/>
  <c r="T36" i="6"/>
  <c r="U36" i="6"/>
  <c r="V36" i="6"/>
  <c r="W36" i="6"/>
  <c r="X36" i="6"/>
  <c r="Y36" i="6"/>
  <c r="Z36" i="6"/>
  <c r="AA36" i="6"/>
  <c r="AB36" i="6"/>
  <c r="AC36" i="6"/>
  <c r="AD36" i="6"/>
  <c r="AE36" i="6"/>
  <c r="D37" i="6"/>
  <c r="E37" i="6"/>
  <c r="F37" i="6"/>
  <c r="G37" i="6"/>
  <c r="H37" i="6"/>
  <c r="I37" i="6"/>
  <c r="J37" i="6"/>
  <c r="K37" i="6"/>
  <c r="L37" i="6"/>
  <c r="M37" i="6"/>
  <c r="N37" i="6"/>
  <c r="O37" i="6"/>
  <c r="P37" i="6"/>
  <c r="Q37" i="6"/>
  <c r="R37" i="6"/>
  <c r="S37" i="6"/>
  <c r="T37" i="6"/>
  <c r="U37" i="6"/>
  <c r="V37" i="6"/>
  <c r="W37" i="6"/>
  <c r="X37" i="6"/>
  <c r="Y37" i="6"/>
  <c r="Z37" i="6"/>
  <c r="AA37" i="6"/>
  <c r="AB37" i="6"/>
  <c r="AC37" i="6"/>
  <c r="AD37" i="6"/>
  <c r="AE37" i="6"/>
  <c r="D38" i="6"/>
  <c r="E38" i="6"/>
  <c r="F38" i="6"/>
  <c r="G38" i="6"/>
  <c r="H38" i="6"/>
  <c r="I38" i="6"/>
  <c r="J38" i="6"/>
  <c r="K38" i="6"/>
  <c r="L38" i="6"/>
  <c r="M38" i="6"/>
  <c r="N38" i="6"/>
  <c r="O38" i="6"/>
  <c r="P38" i="6"/>
  <c r="Q38" i="6"/>
  <c r="R38" i="6"/>
  <c r="S38" i="6"/>
  <c r="T38" i="6"/>
  <c r="U38" i="6"/>
  <c r="V38" i="6"/>
  <c r="W38" i="6"/>
  <c r="X38" i="6"/>
  <c r="Y38" i="6"/>
  <c r="Z38" i="6"/>
  <c r="AA38" i="6"/>
  <c r="AB38" i="6"/>
  <c r="AC38" i="6"/>
  <c r="AD38" i="6"/>
  <c r="AE38" i="6"/>
  <c r="D39" i="6"/>
  <c r="E39" i="6"/>
  <c r="F39" i="6"/>
  <c r="G39" i="6"/>
  <c r="H39" i="6"/>
  <c r="I39" i="6"/>
  <c r="J39" i="6"/>
  <c r="K39" i="6"/>
  <c r="L39" i="6"/>
  <c r="M39" i="6"/>
  <c r="N39" i="6"/>
  <c r="O39" i="6"/>
  <c r="P39" i="6"/>
  <c r="Q39" i="6"/>
  <c r="R39" i="6"/>
  <c r="S39" i="6"/>
  <c r="T39" i="6"/>
  <c r="U39" i="6"/>
  <c r="V39" i="6"/>
  <c r="W39" i="6"/>
  <c r="X39" i="6"/>
  <c r="Y39" i="6"/>
  <c r="Z39" i="6"/>
  <c r="AA39" i="6"/>
  <c r="AB39" i="6"/>
  <c r="AC39" i="6"/>
  <c r="AD39" i="6"/>
  <c r="AE39" i="6"/>
  <c r="D40" i="6"/>
  <c r="E40" i="6"/>
  <c r="F40" i="6"/>
  <c r="G40" i="6"/>
  <c r="H40" i="6"/>
  <c r="I40" i="6"/>
  <c r="J40" i="6"/>
  <c r="K40" i="6"/>
  <c r="L40" i="6"/>
  <c r="M40" i="6"/>
  <c r="N40" i="6"/>
  <c r="O40" i="6"/>
  <c r="P40" i="6"/>
  <c r="Q40" i="6"/>
  <c r="R40" i="6"/>
  <c r="S40" i="6"/>
  <c r="T40" i="6"/>
  <c r="U40" i="6"/>
  <c r="V40" i="6"/>
  <c r="W40" i="6"/>
  <c r="X40" i="6"/>
  <c r="Y40" i="6"/>
  <c r="Z40" i="6"/>
  <c r="AA40" i="6"/>
  <c r="AB40" i="6"/>
  <c r="AC40" i="6"/>
  <c r="AD40" i="6"/>
  <c r="AE40" i="6"/>
  <c r="D41" i="6"/>
  <c r="E41" i="6"/>
  <c r="F41" i="6"/>
  <c r="G41" i="6"/>
  <c r="H41" i="6"/>
  <c r="I41" i="6"/>
  <c r="J41" i="6"/>
  <c r="K41" i="6"/>
  <c r="L41" i="6"/>
  <c r="M41" i="6"/>
  <c r="N41" i="6"/>
  <c r="O41" i="6"/>
  <c r="P41" i="6"/>
  <c r="Q41" i="6"/>
  <c r="R41" i="6"/>
  <c r="S41" i="6"/>
  <c r="T41" i="6"/>
  <c r="U41" i="6"/>
  <c r="V41" i="6"/>
  <c r="W41" i="6"/>
  <c r="X41" i="6"/>
  <c r="Y41" i="6"/>
  <c r="Z41" i="6"/>
  <c r="AA41" i="6"/>
  <c r="AB41" i="6"/>
  <c r="AC41" i="6"/>
  <c r="AD41" i="6"/>
  <c r="AE41" i="6"/>
  <c r="D42" i="6"/>
  <c r="E42" i="6"/>
  <c r="F42" i="6"/>
  <c r="G42" i="6"/>
  <c r="H42" i="6"/>
  <c r="I42" i="6"/>
  <c r="J42" i="6"/>
  <c r="K42" i="6"/>
  <c r="L42" i="6"/>
  <c r="M42" i="6"/>
  <c r="N42" i="6"/>
  <c r="O42" i="6"/>
  <c r="P42" i="6"/>
  <c r="Q42" i="6"/>
  <c r="R42" i="6"/>
  <c r="S42" i="6"/>
  <c r="T42" i="6"/>
  <c r="U42" i="6"/>
  <c r="V42" i="6"/>
  <c r="W42" i="6"/>
  <c r="X42" i="6"/>
  <c r="Y42" i="6"/>
  <c r="Z42" i="6"/>
  <c r="AA42" i="6"/>
  <c r="AB42" i="6"/>
  <c r="AC42" i="6"/>
  <c r="AD42" i="6"/>
  <c r="AE42" i="6"/>
  <c r="D43" i="6"/>
  <c r="E43" i="6"/>
  <c r="F43" i="6"/>
  <c r="G43" i="6"/>
  <c r="H43" i="6"/>
  <c r="I43" i="6"/>
  <c r="J43" i="6"/>
  <c r="K43" i="6"/>
  <c r="L43" i="6"/>
  <c r="M43" i="6"/>
  <c r="N43" i="6"/>
  <c r="O43" i="6"/>
  <c r="P43" i="6"/>
  <c r="Q43" i="6"/>
  <c r="R43" i="6"/>
  <c r="S43" i="6"/>
  <c r="T43" i="6"/>
  <c r="U43" i="6"/>
  <c r="V43" i="6"/>
  <c r="W43" i="6"/>
  <c r="X43" i="6"/>
  <c r="Y43" i="6"/>
  <c r="Z43" i="6"/>
  <c r="AA43" i="6"/>
  <c r="AB43" i="6"/>
  <c r="AC43" i="6"/>
  <c r="AD43" i="6"/>
  <c r="AE43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27" i="6"/>
  <c r="AE9" i="6"/>
  <c r="AE10" i="6"/>
  <c r="AE11" i="6"/>
  <c r="AE12" i="6"/>
  <c r="AE13" i="6"/>
  <c r="AE14" i="6"/>
  <c r="AE15" i="6"/>
  <c r="AE16" i="6"/>
  <c r="AE17" i="6"/>
  <c r="AE18" i="6"/>
  <c r="AE19" i="6"/>
  <c r="AE20" i="6"/>
  <c r="AE21" i="6"/>
  <c r="AE22" i="6"/>
  <c r="AE23" i="6"/>
  <c r="AE24" i="6"/>
  <c r="AE8" i="6"/>
  <c r="D22" i="6"/>
  <c r="E22" i="6"/>
  <c r="F22" i="6"/>
  <c r="G22" i="6"/>
  <c r="H22" i="6"/>
  <c r="H23" i="6" s="1"/>
  <c r="I22" i="6"/>
  <c r="I23" i="6" s="1"/>
  <c r="J22" i="6"/>
  <c r="J23" i="6" s="1"/>
  <c r="K22" i="6"/>
  <c r="K23" i="6" s="1"/>
  <c r="L22" i="6"/>
  <c r="M22" i="6"/>
  <c r="N22" i="6"/>
  <c r="O22" i="6"/>
  <c r="P22" i="6"/>
  <c r="P23" i="6" s="1"/>
  <c r="Q22" i="6"/>
  <c r="Q23" i="6" s="1"/>
  <c r="R22" i="6"/>
  <c r="R23" i="6" s="1"/>
  <c r="S22" i="6"/>
  <c r="S23" i="6" s="1"/>
  <c r="T22" i="6"/>
  <c r="U22" i="6"/>
  <c r="V22" i="6"/>
  <c r="W22" i="6"/>
  <c r="X22" i="6"/>
  <c r="X23" i="6" s="1"/>
  <c r="Y22" i="6"/>
  <c r="Y23" i="6" s="1"/>
  <c r="Z22" i="6"/>
  <c r="Z23" i="6" s="1"/>
  <c r="AA22" i="6"/>
  <c r="AA23" i="6" s="1"/>
  <c r="AB22" i="6"/>
  <c r="AC22" i="6"/>
  <c r="AD22" i="6"/>
  <c r="D23" i="6"/>
  <c r="E23" i="6"/>
  <c r="F23" i="6"/>
  <c r="G23" i="6"/>
  <c r="L23" i="6"/>
  <c r="M23" i="6"/>
  <c r="N23" i="6"/>
  <c r="O23" i="6"/>
  <c r="T23" i="6"/>
  <c r="U23" i="6"/>
  <c r="V23" i="6"/>
  <c r="W23" i="6"/>
  <c r="AB23" i="6"/>
  <c r="AC23" i="6"/>
  <c r="AD23" i="6"/>
  <c r="C23" i="6"/>
  <c r="C22" i="6"/>
  <c r="D15" i="6"/>
  <c r="E15" i="6"/>
  <c r="F15" i="6"/>
  <c r="G15" i="6"/>
  <c r="H15" i="6"/>
  <c r="I15" i="6"/>
  <c r="J15" i="6"/>
  <c r="K15" i="6"/>
  <c r="L15" i="6"/>
  <c r="M15" i="6"/>
  <c r="N15" i="6"/>
  <c r="O15" i="6"/>
  <c r="P15" i="6"/>
  <c r="Q15" i="6"/>
  <c r="R15" i="6"/>
  <c r="S15" i="6"/>
  <c r="T15" i="6"/>
  <c r="U15" i="6"/>
  <c r="V15" i="6"/>
  <c r="W15" i="6"/>
  <c r="X15" i="6"/>
  <c r="Y15" i="6"/>
  <c r="Z15" i="6"/>
  <c r="AA15" i="6"/>
  <c r="AB15" i="6"/>
  <c r="AC15" i="6"/>
  <c r="AD15" i="6"/>
  <c r="C15" i="6"/>
  <c r="AE47" i="47"/>
  <c r="AE48" i="47"/>
  <c r="AE49" i="47"/>
  <c r="AE50" i="47"/>
  <c r="AE51" i="47"/>
  <c r="AE52" i="47"/>
  <c r="AE53" i="47"/>
  <c r="AE54" i="47"/>
  <c r="AE55" i="47"/>
  <c r="AE56" i="47"/>
  <c r="AE57" i="47"/>
  <c r="AE58" i="47"/>
  <c r="AE59" i="47"/>
  <c r="AE60" i="47"/>
  <c r="AE61" i="47"/>
  <c r="AE62" i="47"/>
  <c r="AE46" i="47"/>
  <c r="E46" i="47"/>
  <c r="F46" i="47"/>
  <c r="G46" i="47"/>
  <c r="H46" i="47"/>
  <c r="I46" i="47"/>
  <c r="J46" i="47"/>
  <c r="K46" i="47"/>
  <c r="L46" i="47"/>
  <c r="M46" i="47"/>
  <c r="N46" i="47"/>
  <c r="O46" i="47"/>
  <c r="P46" i="47"/>
  <c r="Q46" i="47"/>
  <c r="R46" i="47"/>
  <c r="S46" i="47"/>
  <c r="T46" i="47"/>
  <c r="U46" i="47"/>
  <c r="V46" i="47"/>
  <c r="W46" i="47"/>
  <c r="X46" i="47"/>
  <c r="Y46" i="47"/>
  <c r="Z46" i="47"/>
  <c r="AA46" i="47"/>
  <c r="AB46" i="47"/>
  <c r="AC46" i="47"/>
  <c r="AD46" i="47"/>
  <c r="E47" i="47"/>
  <c r="F47" i="47"/>
  <c r="G47" i="47"/>
  <c r="H47" i="47"/>
  <c r="I47" i="47"/>
  <c r="J47" i="47"/>
  <c r="K47" i="47"/>
  <c r="L47" i="47"/>
  <c r="M47" i="47"/>
  <c r="N47" i="47"/>
  <c r="O47" i="47"/>
  <c r="P47" i="47"/>
  <c r="Q47" i="47"/>
  <c r="R47" i="47"/>
  <c r="S47" i="47"/>
  <c r="T47" i="47"/>
  <c r="U47" i="47"/>
  <c r="V47" i="47"/>
  <c r="W47" i="47"/>
  <c r="X47" i="47"/>
  <c r="Y47" i="47"/>
  <c r="Z47" i="47"/>
  <c r="AA47" i="47"/>
  <c r="AB47" i="47"/>
  <c r="AC47" i="47"/>
  <c r="AD47" i="47"/>
  <c r="E48" i="47"/>
  <c r="F48" i="47"/>
  <c r="G48" i="47"/>
  <c r="H48" i="47"/>
  <c r="I48" i="47"/>
  <c r="J48" i="47"/>
  <c r="K48" i="47"/>
  <c r="L48" i="47"/>
  <c r="M48" i="47"/>
  <c r="N48" i="47"/>
  <c r="O48" i="47"/>
  <c r="P48" i="47"/>
  <c r="Q48" i="47"/>
  <c r="R48" i="47"/>
  <c r="S48" i="47"/>
  <c r="T48" i="47"/>
  <c r="U48" i="47"/>
  <c r="V48" i="47"/>
  <c r="W48" i="47"/>
  <c r="X48" i="47"/>
  <c r="Y48" i="47"/>
  <c r="Z48" i="47"/>
  <c r="AA48" i="47"/>
  <c r="AB48" i="47"/>
  <c r="AC48" i="47"/>
  <c r="AD48" i="47"/>
  <c r="E49" i="47"/>
  <c r="F49" i="47"/>
  <c r="G49" i="47"/>
  <c r="H49" i="47"/>
  <c r="I49" i="47"/>
  <c r="J49" i="47"/>
  <c r="K49" i="47"/>
  <c r="L49" i="47"/>
  <c r="M49" i="47"/>
  <c r="N49" i="47"/>
  <c r="O49" i="47"/>
  <c r="P49" i="47"/>
  <c r="Q49" i="47"/>
  <c r="R49" i="47"/>
  <c r="S49" i="47"/>
  <c r="T49" i="47"/>
  <c r="U49" i="47"/>
  <c r="V49" i="47"/>
  <c r="W49" i="47"/>
  <c r="X49" i="47"/>
  <c r="Y49" i="47"/>
  <c r="Z49" i="47"/>
  <c r="AA49" i="47"/>
  <c r="AB49" i="47"/>
  <c r="AC49" i="47"/>
  <c r="AD49" i="47"/>
  <c r="E50" i="47"/>
  <c r="F50" i="47"/>
  <c r="G50" i="47"/>
  <c r="H50" i="47"/>
  <c r="I50" i="47"/>
  <c r="J50" i="47"/>
  <c r="K50" i="47"/>
  <c r="L50" i="47"/>
  <c r="M50" i="47"/>
  <c r="N50" i="47"/>
  <c r="O50" i="47"/>
  <c r="P50" i="47"/>
  <c r="Q50" i="47"/>
  <c r="R50" i="47"/>
  <c r="S50" i="47"/>
  <c r="T50" i="47"/>
  <c r="U50" i="47"/>
  <c r="V50" i="47"/>
  <c r="W50" i="47"/>
  <c r="X50" i="47"/>
  <c r="Y50" i="47"/>
  <c r="Z50" i="47"/>
  <c r="AA50" i="47"/>
  <c r="AB50" i="47"/>
  <c r="AC50" i="47"/>
  <c r="AD50" i="47"/>
  <c r="E51" i="47"/>
  <c r="F51" i="47"/>
  <c r="G51" i="47"/>
  <c r="H51" i="47"/>
  <c r="I51" i="47"/>
  <c r="J51" i="47"/>
  <c r="K51" i="47"/>
  <c r="L51" i="47"/>
  <c r="M51" i="47"/>
  <c r="N51" i="47"/>
  <c r="O51" i="47"/>
  <c r="P51" i="47"/>
  <c r="Q51" i="47"/>
  <c r="R51" i="47"/>
  <c r="S51" i="47"/>
  <c r="T51" i="47"/>
  <c r="U51" i="47"/>
  <c r="V51" i="47"/>
  <c r="W51" i="47"/>
  <c r="X51" i="47"/>
  <c r="Y51" i="47"/>
  <c r="Z51" i="47"/>
  <c r="AA51" i="47"/>
  <c r="AB51" i="47"/>
  <c r="AC51" i="47"/>
  <c r="AD51" i="47"/>
  <c r="E52" i="47"/>
  <c r="F52" i="47"/>
  <c r="G52" i="47"/>
  <c r="H52" i="47"/>
  <c r="I52" i="47"/>
  <c r="J52" i="47"/>
  <c r="K52" i="47"/>
  <c r="L52" i="47"/>
  <c r="M52" i="47"/>
  <c r="N52" i="47"/>
  <c r="O52" i="47"/>
  <c r="P52" i="47"/>
  <c r="Q52" i="47"/>
  <c r="R52" i="47"/>
  <c r="S52" i="47"/>
  <c r="T52" i="47"/>
  <c r="U52" i="47"/>
  <c r="V52" i="47"/>
  <c r="W52" i="47"/>
  <c r="X52" i="47"/>
  <c r="Y52" i="47"/>
  <c r="Z52" i="47"/>
  <c r="AA52" i="47"/>
  <c r="AB52" i="47"/>
  <c r="AC52" i="47"/>
  <c r="AD52" i="47"/>
  <c r="E53" i="47"/>
  <c r="F53" i="47"/>
  <c r="G53" i="47"/>
  <c r="H53" i="47"/>
  <c r="I53" i="47"/>
  <c r="J53" i="47"/>
  <c r="K53" i="47"/>
  <c r="L53" i="47"/>
  <c r="M53" i="47"/>
  <c r="N53" i="47"/>
  <c r="O53" i="47"/>
  <c r="P53" i="47"/>
  <c r="Q53" i="47"/>
  <c r="R53" i="47"/>
  <c r="S53" i="47"/>
  <c r="T53" i="47"/>
  <c r="U53" i="47"/>
  <c r="V53" i="47"/>
  <c r="W53" i="47"/>
  <c r="X53" i="47"/>
  <c r="Y53" i="47"/>
  <c r="Z53" i="47"/>
  <c r="AA53" i="47"/>
  <c r="AB53" i="47"/>
  <c r="AC53" i="47"/>
  <c r="AD53" i="47"/>
  <c r="E54" i="47"/>
  <c r="F54" i="47"/>
  <c r="G54" i="47"/>
  <c r="H54" i="47"/>
  <c r="I54" i="47"/>
  <c r="J54" i="47"/>
  <c r="K54" i="47"/>
  <c r="L54" i="47"/>
  <c r="M54" i="47"/>
  <c r="N54" i="47"/>
  <c r="O54" i="47"/>
  <c r="P54" i="47"/>
  <c r="Q54" i="47"/>
  <c r="R54" i="47"/>
  <c r="S54" i="47"/>
  <c r="T54" i="47"/>
  <c r="U54" i="47"/>
  <c r="V54" i="47"/>
  <c r="W54" i="47"/>
  <c r="X54" i="47"/>
  <c r="Y54" i="47"/>
  <c r="Z54" i="47"/>
  <c r="AA54" i="47"/>
  <c r="AB54" i="47"/>
  <c r="AC54" i="47"/>
  <c r="AD54" i="47"/>
  <c r="E55" i="47"/>
  <c r="F55" i="47"/>
  <c r="G55" i="47"/>
  <c r="H55" i="47"/>
  <c r="I55" i="47"/>
  <c r="J55" i="47"/>
  <c r="K55" i="47"/>
  <c r="L55" i="47"/>
  <c r="M55" i="47"/>
  <c r="N55" i="47"/>
  <c r="O55" i="47"/>
  <c r="P55" i="47"/>
  <c r="Q55" i="47"/>
  <c r="R55" i="47"/>
  <c r="S55" i="47"/>
  <c r="T55" i="47"/>
  <c r="U55" i="47"/>
  <c r="V55" i="47"/>
  <c r="W55" i="47"/>
  <c r="X55" i="47"/>
  <c r="Y55" i="47"/>
  <c r="Z55" i="47"/>
  <c r="AA55" i="47"/>
  <c r="AB55" i="47"/>
  <c r="AC55" i="47"/>
  <c r="AD55" i="47"/>
  <c r="E56" i="47"/>
  <c r="F56" i="47"/>
  <c r="G56" i="47"/>
  <c r="H56" i="47"/>
  <c r="I56" i="47"/>
  <c r="J56" i="47"/>
  <c r="K56" i="47"/>
  <c r="L56" i="47"/>
  <c r="M56" i="47"/>
  <c r="N56" i="47"/>
  <c r="O56" i="47"/>
  <c r="P56" i="47"/>
  <c r="Q56" i="47"/>
  <c r="R56" i="47"/>
  <c r="S56" i="47"/>
  <c r="T56" i="47"/>
  <c r="U56" i="47"/>
  <c r="V56" i="47"/>
  <c r="W56" i="47"/>
  <c r="X56" i="47"/>
  <c r="Y56" i="47"/>
  <c r="Z56" i="47"/>
  <c r="AA56" i="47"/>
  <c r="AB56" i="47"/>
  <c r="AC56" i="47"/>
  <c r="AD56" i="47"/>
  <c r="E57" i="47"/>
  <c r="F57" i="47"/>
  <c r="G57" i="47"/>
  <c r="H57" i="47"/>
  <c r="I57" i="47"/>
  <c r="J57" i="47"/>
  <c r="K57" i="47"/>
  <c r="L57" i="47"/>
  <c r="M57" i="47"/>
  <c r="N57" i="47"/>
  <c r="O57" i="47"/>
  <c r="P57" i="47"/>
  <c r="Q57" i="47"/>
  <c r="R57" i="47"/>
  <c r="S57" i="47"/>
  <c r="T57" i="47"/>
  <c r="U57" i="47"/>
  <c r="V57" i="47"/>
  <c r="W57" i="47"/>
  <c r="X57" i="47"/>
  <c r="Y57" i="47"/>
  <c r="Z57" i="47"/>
  <c r="AA57" i="47"/>
  <c r="AB57" i="47"/>
  <c r="AC57" i="47"/>
  <c r="AD57" i="47"/>
  <c r="E58" i="47"/>
  <c r="F58" i="47"/>
  <c r="G58" i="47"/>
  <c r="H58" i="47"/>
  <c r="I58" i="47"/>
  <c r="J58" i="47"/>
  <c r="K58" i="47"/>
  <c r="L58" i="47"/>
  <c r="M58" i="47"/>
  <c r="N58" i="47"/>
  <c r="O58" i="47"/>
  <c r="P58" i="47"/>
  <c r="Q58" i="47"/>
  <c r="R58" i="47"/>
  <c r="S58" i="47"/>
  <c r="T58" i="47"/>
  <c r="U58" i="47"/>
  <c r="V58" i="47"/>
  <c r="W58" i="47"/>
  <c r="X58" i="47"/>
  <c r="Y58" i="47"/>
  <c r="Z58" i="47"/>
  <c r="AA58" i="47"/>
  <c r="AB58" i="47"/>
  <c r="AC58" i="47"/>
  <c r="AD58" i="47"/>
  <c r="E59" i="47"/>
  <c r="F59" i="47"/>
  <c r="G59" i="47"/>
  <c r="H59" i="47"/>
  <c r="I59" i="47"/>
  <c r="J59" i="47"/>
  <c r="K59" i="47"/>
  <c r="L59" i="47"/>
  <c r="M59" i="47"/>
  <c r="N59" i="47"/>
  <c r="O59" i="47"/>
  <c r="P59" i="47"/>
  <c r="Q59" i="47"/>
  <c r="R59" i="47"/>
  <c r="S59" i="47"/>
  <c r="T59" i="47"/>
  <c r="U59" i="47"/>
  <c r="V59" i="47"/>
  <c r="W59" i="47"/>
  <c r="X59" i="47"/>
  <c r="Y59" i="47"/>
  <c r="Z59" i="47"/>
  <c r="AA59" i="47"/>
  <c r="AB59" i="47"/>
  <c r="AC59" i="47"/>
  <c r="AD59" i="47"/>
  <c r="E60" i="47"/>
  <c r="F60" i="47"/>
  <c r="G60" i="47"/>
  <c r="H60" i="47"/>
  <c r="I60" i="47"/>
  <c r="J60" i="47"/>
  <c r="K60" i="47"/>
  <c r="L60" i="47"/>
  <c r="M60" i="47"/>
  <c r="N60" i="47"/>
  <c r="O60" i="47"/>
  <c r="P60" i="47"/>
  <c r="Q60" i="47"/>
  <c r="R60" i="47"/>
  <c r="S60" i="47"/>
  <c r="T60" i="47"/>
  <c r="U60" i="47"/>
  <c r="V60" i="47"/>
  <c r="W60" i="47"/>
  <c r="X60" i="47"/>
  <c r="Y60" i="47"/>
  <c r="Z60" i="47"/>
  <c r="AA60" i="47"/>
  <c r="AB60" i="47"/>
  <c r="AC60" i="47"/>
  <c r="AD60" i="47"/>
  <c r="E61" i="47"/>
  <c r="F61" i="47"/>
  <c r="G61" i="47"/>
  <c r="H61" i="47"/>
  <c r="I61" i="47"/>
  <c r="J61" i="47"/>
  <c r="K61" i="47"/>
  <c r="L61" i="47"/>
  <c r="M61" i="47"/>
  <c r="N61" i="47"/>
  <c r="O61" i="47"/>
  <c r="P61" i="47"/>
  <c r="Q61" i="47"/>
  <c r="R61" i="47"/>
  <c r="S61" i="47"/>
  <c r="T61" i="47"/>
  <c r="U61" i="47"/>
  <c r="V61" i="47"/>
  <c r="W61" i="47"/>
  <c r="X61" i="47"/>
  <c r="Y61" i="47"/>
  <c r="Z61" i="47"/>
  <c r="AA61" i="47"/>
  <c r="AB61" i="47"/>
  <c r="AC61" i="47"/>
  <c r="AD61" i="47"/>
  <c r="E62" i="47"/>
  <c r="F62" i="47"/>
  <c r="G62" i="47"/>
  <c r="H62" i="47"/>
  <c r="I62" i="47"/>
  <c r="J62" i="47"/>
  <c r="K62" i="47"/>
  <c r="L62" i="47"/>
  <c r="M62" i="47"/>
  <c r="N62" i="47"/>
  <c r="O62" i="47"/>
  <c r="P62" i="47"/>
  <c r="Q62" i="47"/>
  <c r="R62" i="47"/>
  <c r="S62" i="47"/>
  <c r="T62" i="47"/>
  <c r="U62" i="47"/>
  <c r="V62" i="47"/>
  <c r="W62" i="47"/>
  <c r="X62" i="47"/>
  <c r="Y62" i="47"/>
  <c r="Z62" i="47"/>
  <c r="AA62" i="47"/>
  <c r="AB62" i="47"/>
  <c r="AC62" i="47"/>
  <c r="AD62" i="47"/>
  <c r="C47" i="47"/>
  <c r="D47" i="47"/>
  <c r="C48" i="47"/>
  <c r="D48" i="47"/>
  <c r="C49" i="47"/>
  <c r="D49" i="47"/>
  <c r="C50" i="47"/>
  <c r="D50" i="47"/>
  <c r="C51" i="47"/>
  <c r="D51" i="47"/>
  <c r="C52" i="47"/>
  <c r="D52" i="47"/>
  <c r="C53" i="47"/>
  <c r="D53" i="47"/>
  <c r="C54" i="47"/>
  <c r="D54" i="47"/>
  <c r="C55" i="47"/>
  <c r="D55" i="47"/>
  <c r="C56" i="47"/>
  <c r="D56" i="47"/>
  <c r="C57" i="47"/>
  <c r="D57" i="47"/>
  <c r="C58" i="47"/>
  <c r="D58" i="47"/>
  <c r="C59" i="47"/>
  <c r="D59" i="47"/>
  <c r="C60" i="47"/>
  <c r="D60" i="47"/>
  <c r="C61" i="47"/>
  <c r="D61" i="47"/>
  <c r="C62" i="47"/>
  <c r="D62" i="47"/>
  <c r="C46" i="47"/>
  <c r="D46" i="47"/>
  <c r="D27" i="47"/>
  <c r="E27" i="47"/>
  <c r="F27" i="47"/>
  <c r="G27" i="47"/>
  <c r="H27" i="47"/>
  <c r="I27" i="47"/>
  <c r="J27" i="47"/>
  <c r="K27" i="47"/>
  <c r="L27" i="47"/>
  <c r="M27" i="47"/>
  <c r="N27" i="47"/>
  <c r="O27" i="47"/>
  <c r="P27" i="47"/>
  <c r="Q27" i="47"/>
  <c r="R27" i="47"/>
  <c r="S27" i="47"/>
  <c r="T27" i="47"/>
  <c r="U27" i="47"/>
  <c r="V27" i="47"/>
  <c r="W27" i="47"/>
  <c r="X27" i="47"/>
  <c r="Y27" i="47"/>
  <c r="Z27" i="47"/>
  <c r="AA27" i="47"/>
  <c r="AB27" i="47"/>
  <c r="AC27" i="47"/>
  <c r="AD27" i="47"/>
  <c r="AE27" i="47"/>
  <c r="D28" i="47"/>
  <c r="E28" i="47"/>
  <c r="F28" i="47"/>
  <c r="G28" i="47"/>
  <c r="H28" i="47"/>
  <c r="I28" i="47"/>
  <c r="J28" i="47"/>
  <c r="K28" i="47"/>
  <c r="L28" i="47"/>
  <c r="M28" i="47"/>
  <c r="N28" i="47"/>
  <c r="O28" i="47"/>
  <c r="P28" i="47"/>
  <c r="Q28" i="47"/>
  <c r="R28" i="47"/>
  <c r="S28" i="47"/>
  <c r="T28" i="47"/>
  <c r="U28" i="47"/>
  <c r="V28" i="47"/>
  <c r="W28" i="47"/>
  <c r="X28" i="47"/>
  <c r="Y28" i="47"/>
  <c r="Z28" i="47"/>
  <c r="AA28" i="47"/>
  <c r="AB28" i="47"/>
  <c r="AC28" i="47"/>
  <c r="AD28" i="47"/>
  <c r="AE28" i="47"/>
  <c r="D29" i="47"/>
  <c r="E29" i="47"/>
  <c r="F29" i="47"/>
  <c r="G29" i="47"/>
  <c r="H29" i="47"/>
  <c r="I29" i="47"/>
  <c r="J29" i="47"/>
  <c r="K29" i="47"/>
  <c r="L29" i="47"/>
  <c r="M29" i="47"/>
  <c r="N29" i="47"/>
  <c r="O29" i="47"/>
  <c r="P29" i="47"/>
  <c r="Q29" i="47"/>
  <c r="R29" i="47"/>
  <c r="S29" i="47"/>
  <c r="T29" i="47"/>
  <c r="U29" i="47"/>
  <c r="V29" i="47"/>
  <c r="W29" i="47"/>
  <c r="X29" i="47"/>
  <c r="Y29" i="47"/>
  <c r="Z29" i="47"/>
  <c r="AA29" i="47"/>
  <c r="AB29" i="47"/>
  <c r="AC29" i="47"/>
  <c r="AD29" i="47"/>
  <c r="AE29" i="47"/>
  <c r="D30" i="47"/>
  <c r="E30" i="47"/>
  <c r="F30" i="47"/>
  <c r="G30" i="47"/>
  <c r="H30" i="47"/>
  <c r="I30" i="47"/>
  <c r="J30" i="47"/>
  <c r="K30" i="47"/>
  <c r="L30" i="47"/>
  <c r="M30" i="47"/>
  <c r="N30" i="47"/>
  <c r="O30" i="47"/>
  <c r="P30" i="47"/>
  <c r="Q30" i="47"/>
  <c r="R30" i="47"/>
  <c r="S30" i="47"/>
  <c r="T30" i="47"/>
  <c r="U30" i="47"/>
  <c r="V30" i="47"/>
  <c r="W30" i="47"/>
  <c r="X30" i="47"/>
  <c r="Y30" i="47"/>
  <c r="Z30" i="47"/>
  <c r="AA30" i="47"/>
  <c r="AB30" i="47"/>
  <c r="AC30" i="47"/>
  <c r="AD30" i="47"/>
  <c r="AE30" i="47"/>
  <c r="D31" i="47"/>
  <c r="E31" i="47"/>
  <c r="F31" i="47"/>
  <c r="G31" i="47"/>
  <c r="H31" i="47"/>
  <c r="I31" i="47"/>
  <c r="J31" i="47"/>
  <c r="K31" i="47"/>
  <c r="L31" i="47"/>
  <c r="M31" i="47"/>
  <c r="N31" i="47"/>
  <c r="O31" i="47"/>
  <c r="P31" i="47"/>
  <c r="Q31" i="47"/>
  <c r="R31" i="47"/>
  <c r="S31" i="47"/>
  <c r="T31" i="47"/>
  <c r="U31" i="47"/>
  <c r="V31" i="47"/>
  <c r="W31" i="47"/>
  <c r="X31" i="47"/>
  <c r="Y31" i="47"/>
  <c r="Z31" i="47"/>
  <c r="AA31" i="47"/>
  <c r="AB31" i="47"/>
  <c r="AC31" i="47"/>
  <c r="AD31" i="47"/>
  <c r="AE31" i="47"/>
  <c r="D32" i="47"/>
  <c r="E32" i="47"/>
  <c r="F32" i="47"/>
  <c r="G32" i="47"/>
  <c r="H32" i="47"/>
  <c r="I32" i="47"/>
  <c r="J32" i="47"/>
  <c r="K32" i="47"/>
  <c r="L32" i="47"/>
  <c r="M32" i="47"/>
  <c r="N32" i="47"/>
  <c r="O32" i="47"/>
  <c r="P32" i="47"/>
  <c r="Q32" i="47"/>
  <c r="R32" i="47"/>
  <c r="S32" i="47"/>
  <c r="T32" i="47"/>
  <c r="U32" i="47"/>
  <c r="V32" i="47"/>
  <c r="W32" i="47"/>
  <c r="X32" i="47"/>
  <c r="Y32" i="47"/>
  <c r="Z32" i="47"/>
  <c r="AA32" i="47"/>
  <c r="AB32" i="47"/>
  <c r="AC32" i="47"/>
  <c r="AD32" i="47"/>
  <c r="AE32" i="47"/>
  <c r="D33" i="47"/>
  <c r="E33" i="47"/>
  <c r="F33" i="47"/>
  <c r="G33" i="47"/>
  <c r="H33" i="47"/>
  <c r="I33" i="47"/>
  <c r="J33" i="47"/>
  <c r="K33" i="47"/>
  <c r="L33" i="47"/>
  <c r="M33" i="47"/>
  <c r="N33" i="47"/>
  <c r="O33" i="47"/>
  <c r="P33" i="47"/>
  <c r="Q33" i="47"/>
  <c r="R33" i="47"/>
  <c r="S33" i="47"/>
  <c r="T33" i="47"/>
  <c r="U33" i="47"/>
  <c r="V33" i="47"/>
  <c r="W33" i="47"/>
  <c r="X33" i="47"/>
  <c r="Y33" i="47"/>
  <c r="Z33" i="47"/>
  <c r="AA33" i="47"/>
  <c r="AB33" i="47"/>
  <c r="AC33" i="47"/>
  <c r="AD33" i="47"/>
  <c r="AE33" i="47"/>
  <c r="D34" i="47"/>
  <c r="E34" i="47"/>
  <c r="F34" i="47"/>
  <c r="G34" i="47"/>
  <c r="H34" i="47"/>
  <c r="I34" i="47"/>
  <c r="J34" i="47"/>
  <c r="K34" i="47"/>
  <c r="L34" i="47"/>
  <c r="M34" i="47"/>
  <c r="N34" i="47"/>
  <c r="O34" i="47"/>
  <c r="P34" i="47"/>
  <c r="Q34" i="47"/>
  <c r="R34" i="47"/>
  <c r="S34" i="47"/>
  <c r="T34" i="47"/>
  <c r="U34" i="47"/>
  <c r="V34" i="47"/>
  <c r="W34" i="47"/>
  <c r="X34" i="47"/>
  <c r="Y34" i="47"/>
  <c r="Z34" i="47"/>
  <c r="AA34" i="47"/>
  <c r="AB34" i="47"/>
  <c r="AC34" i="47"/>
  <c r="AD34" i="47"/>
  <c r="AE34" i="47"/>
  <c r="D35" i="47"/>
  <c r="E35" i="47"/>
  <c r="F35" i="47"/>
  <c r="G35" i="47"/>
  <c r="H35" i="47"/>
  <c r="I35" i="47"/>
  <c r="J35" i="47"/>
  <c r="K35" i="47"/>
  <c r="L35" i="47"/>
  <c r="M35" i="47"/>
  <c r="N35" i="47"/>
  <c r="O35" i="47"/>
  <c r="P35" i="47"/>
  <c r="Q35" i="47"/>
  <c r="R35" i="47"/>
  <c r="S35" i="47"/>
  <c r="T35" i="47"/>
  <c r="U35" i="47"/>
  <c r="V35" i="47"/>
  <c r="W35" i="47"/>
  <c r="X35" i="47"/>
  <c r="Y35" i="47"/>
  <c r="Z35" i="47"/>
  <c r="AA35" i="47"/>
  <c r="AB35" i="47"/>
  <c r="AC35" i="47"/>
  <c r="AD35" i="47"/>
  <c r="AE35" i="47"/>
  <c r="D36" i="47"/>
  <c r="E36" i="47"/>
  <c r="F36" i="47"/>
  <c r="G36" i="47"/>
  <c r="H36" i="47"/>
  <c r="I36" i="47"/>
  <c r="J36" i="47"/>
  <c r="K36" i="47"/>
  <c r="L36" i="47"/>
  <c r="M36" i="47"/>
  <c r="N36" i="47"/>
  <c r="O36" i="47"/>
  <c r="P36" i="47"/>
  <c r="Q36" i="47"/>
  <c r="R36" i="47"/>
  <c r="S36" i="47"/>
  <c r="T36" i="47"/>
  <c r="U36" i="47"/>
  <c r="V36" i="47"/>
  <c r="W36" i="47"/>
  <c r="X36" i="47"/>
  <c r="Y36" i="47"/>
  <c r="Z36" i="47"/>
  <c r="AA36" i="47"/>
  <c r="AB36" i="47"/>
  <c r="AC36" i="47"/>
  <c r="AD36" i="47"/>
  <c r="AE36" i="47"/>
  <c r="D37" i="47"/>
  <c r="E37" i="47"/>
  <c r="F37" i="47"/>
  <c r="G37" i="47"/>
  <c r="H37" i="47"/>
  <c r="I37" i="47"/>
  <c r="J37" i="47"/>
  <c r="K37" i="47"/>
  <c r="L37" i="47"/>
  <c r="M37" i="47"/>
  <c r="N37" i="47"/>
  <c r="O37" i="47"/>
  <c r="P37" i="47"/>
  <c r="Q37" i="47"/>
  <c r="R37" i="47"/>
  <c r="S37" i="47"/>
  <c r="T37" i="47"/>
  <c r="U37" i="47"/>
  <c r="V37" i="47"/>
  <c r="W37" i="47"/>
  <c r="X37" i="47"/>
  <c r="Y37" i="47"/>
  <c r="Z37" i="47"/>
  <c r="AA37" i="47"/>
  <c r="AB37" i="47"/>
  <c r="AC37" i="47"/>
  <c r="AD37" i="47"/>
  <c r="AE37" i="47"/>
  <c r="D38" i="47"/>
  <c r="E38" i="47"/>
  <c r="F38" i="47"/>
  <c r="G38" i="47"/>
  <c r="H38" i="47"/>
  <c r="I38" i="47"/>
  <c r="J38" i="47"/>
  <c r="K38" i="47"/>
  <c r="L38" i="47"/>
  <c r="M38" i="47"/>
  <c r="N38" i="47"/>
  <c r="O38" i="47"/>
  <c r="P38" i="47"/>
  <c r="Q38" i="47"/>
  <c r="R38" i="47"/>
  <c r="S38" i="47"/>
  <c r="T38" i="47"/>
  <c r="U38" i="47"/>
  <c r="V38" i="47"/>
  <c r="W38" i="47"/>
  <c r="X38" i="47"/>
  <c r="Y38" i="47"/>
  <c r="Z38" i="47"/>
  <c r="AA38" i="47"/>
  <c r="AB38" i="47"/>
  <c r="AC38" i="47"/>
  <c r="AD38" i="47"/>
  <c r="AE38" i="47"/>
  <c r="D39" i="47"/>
  <c r="E39" i="47"/>
  <c r="F39" i="47"/>
  <c r="G39" i="47"/>
  <c r="H39" i="47"/>
  <c r="I39" i="47"/>
  <c r="J39" i="47"/>
  <c r="K39" i="47"/>
  <c r="L39" i="47"/>
  <c r="M39" i="47"/>
  <c r="N39" i="47"/>
  <c r="O39" i="47"/>
  <c r="P39" i="47"/>
  <c r="Q39" i="47"/>
  <c r="R39" i="47"/>
  <c r="S39" i="47"/>
  <c r="T39" i="47"/>
  <c r="U39" i="47"/>
  <c r="V39" i="47"/>
  <c r="W39" i="47"/>
  <c r="X39" i="47"/>
  <c r="Y39" i="47"/>
  <c r="Z39" i="47"/>
  <c r="AA39" i="47"/>
  <c r="AB39" i="47"/>
  <c r="AC39" i="47"/>
  <c r="AD39" i="47"/>
  <c r="AE39" i="47"/>
  <c r="D40" i="47"/>
  <c r="E40" i="47"/>
  <c r="F40" i="47"/>
  <c r="G40" i="47"/>
  <c r="H40" i="47"/>
  <c r="I40" i="47"/>
  <c r="J40" i="47"/>
  <c r="K40" i="47"/>
  <c r="L40" i="47"/>
  <c r="M40" i="47"/>
  <c r="N40" i="47"/>
  <c r="O40" i="47"/>
  <c r="P40" i="47"/>
  <c r="Q40" i="47"/>
  <c r="R40" i="47"/>
  <c r="S40" i="47"/>
  <c r="T40" i="47"/>
  <c r="U40" i="47"/>
  <c r="V40" i="47"/>
  <c r="W40" i="47"/>
  <c r="X40" i="47"/>
  <c r="Y40" i="47"/>
  <c r="Z40" i="47"/>
  <c r="AA40" i="47"/>
  <c r="AB40" i="47"/>
  <c r="AC40" i="47"/>
  <c r="AD40" i="47"/>
  <c r="AE40" i="47"/>
  <c r="D41" i="47"/>
  <c r="E41" i="47"/>
  <c r="F41" i="47"/>
  <c r="G41" i="47"/>
  <c r="H41" i="47"/>
  <c r="I41" i="47"/>
  <c r="J41" i="47"/>
  <c r="K41" i="47"/>
  <c r="L41" i="47"/>
  <c r="M41" i="47"/>
  <c r="N41" i="47"/>
  <c r="O41" i="47"/>
  <c r="P41" i="47"/>
  <c r="Q41" i="47"/>
  <c r="R41" i="47"/>
  <c r="S41" i="47"/>
  <c r="T41" i="47"/>
  <c r="U41" i="47"/>
  <c r="V41" i="47"/>
  <c r="W41" i="47"/>
  <c r="X41" i="47"/>
  <c r="Y41" i="47"/>
  <c r="Z41" i="47"/>
  <c r="AA41" i="47"/>
  <c r="AB41" i="47"/>
  <c r="AC41" i="47"/>
  <c r="AD41" i="47"/>
  <c r="AE41" i="47"/>
  <c r="D42" i="47"/>
  <c r="E42" i="47"/>
  <c r="F42" i="47"/>
  <c r="G42" i="47"/>
  <c r="H42" i="47"/>
  <c r="I42" i="47"/>
  <c r="J42" i="47"/>
  <c r="K42" i="47"/>
  <c r="L42" i="47"/>
  <c r="M42" i="47"/>
  <c r="N42" i="47"/>
  <c r="O42" i="47"/>
  <c r="P42" i="47"/>
  <c r="Q42" i="47"/>
  <c r="R42" i="47"/>
  <c r="S42" i="47"/>
  <c r="T42" i="47"/>
  <c r="U42" i="47"/>
  <c r="V42" i="47"/>
  <c r="W42" i="47"/>
  <c r="X42" i="47"/>
  <c r="Y42" i="47"/>
  <c r="Z42" i="47"/>
  <c r="AA42" i="47"/>
  <c r="AB42" i="47"/>
  <c r="AC42" i="47"/>
  <c r="AD42" i="47"/>
  <c r="AE42" i="47"/>
  <c r="D43" i="47"/>
  <c r="E43" i="47"/>
  <c r="F43" i="47"/>
  <c r="G43" i="47"/>
  <c r="H43" i="47"/>
  <c r="I43" i="47"/>
  <c r="J43" i="47"/>
  <c r="K43" i="47"/>
  <c r="L43" i="47"/>
  <c r="M43" i="47"/>
  <c r="N43" i="47"/>
  <c r="O43" i="47"/>
  <c r="P43" i="47"/>
  <c r="Q43" i="47"/>
  <c r="R43" i="47"/>
  <c r="S43" i="47"/>
  <c r="T43" i="47"/>
  <c r="U43" i="47"/>
  <c r="V43" i="47"/>
  <c r="W43" i="47"/>
  <c r="X43" i="47"/>
  <c r="Y43" i="47"/>
  <c r="Z43" i="47"/>
  <c r="AA43" i="47"/>
  <c r="AB43" i="47"/>
  <c r="AC43" i="47"/>
  <c r="AD43" i="47"/>
  <c r="AE43" i="47"/>
  <c r="C28" i="47"/>
  <c r="C29" i="47"/>
  <c r="C30" i="47"/>
  <c r="C31" i="47"/>
  <c r="C32" i="47"/>
  <c r="C33" i="47"/>
  <c r="C34" i="47"/>
  <c r="C35" i="47"/>
  <c r="C36" i="47"/>
  <c r="C37" i="47"/>
  <c r="C38" i="47"/>
  <c r="C39" i="47"/>
  <c r="C40" i="47"/>
  <c r="C41" i="47"/>
  <c r="C42" i="47"/>
  <c r="C43" i="47"/>
  <c r="C27" i="47"/>
  <c r="AE13" i="47"/>
  <c r="AE14" i="47"/>
  <c r="AE15" i="47"/>
  <c r="AE16" i="47"/>
  <c r="AE17" i="47"/>
  <c r="AE18" i="47"/>
  <c r="AE19" i="47"/>
  <c r="AE20" i="47"/>
  <c r="AE21" i="47"/>
  <c r="AE22" i="47"/>
  <c r="AE23" i="47"/>
  <c r="AE24" i="47"/>
  <c r="AE9" i="47"/>
  <c r="AE10" i="47"/>
  <c r="AE11" i="47"/>
  <c r="AE12" i="47"/>
  <c r="AE8" i="47"/>
  <c r="D22" i="47"/>
  <c r="E22" i="47"/>
  <c r="F22" i="47"/>
  <c r="G22" i="47"/>
  <c r="H22" i="47"/>
  <c r="H23" i="47" s="1"/>
  <c r="I22" i="47"/>
  <c r="I23" i="47" s="1"/>
  <c r="J22" i="47"/>
  <c r="J23" i="47" s="1"/>
  <c r="K22" i="47"/>
  <c r="K23" i="47" s="1"/>
  <c r="L22" i="47"/>
  <c r="M22" i="47"/>
  <c r="N22" i="47"/>
  <c r="O22" i="47"/>
  <c r="P22" i="47"/>
  <c r="P23" i="47" s="1"/>
  <c r="Q22" i="47"/>
  <c r="Q23" i="47" s="1"/>
  <c r="R22" i="47"/>
  <c r="R23" i="47" s="1"/>
  <c r="S22" i="47"/>
  <c r="S23" i="47" s="1"/>
  <c r="T22" i="47"/>
  <c r="U22" i="47"/>
  <c r="V22" i="47"/>
  <c r="W22" i="47"/>
  <c r="X22" i="47"/>
  <c r="X23" i="47" s="1"/>
  <c r="Y22" i="47"/>
  <c r="Y23" i="47" s="1"/>
  <c r="Z22" i="47"/>
  <c r="Z23" i="47" s="1"/>
  <c r="AA22" i="47"/>
  <c r="AA23" i="47" s="1"/>
  <c r="AB22" i="47"/>
  <c r="AC22" i="47"/>
  <c r="AD22" i="47"/>
  <c r="D23" i="47"/>
  <c r="E23" i="47"/>
  <c r="F23" i="47"/>
  <c r="G23" i="47"/>
  <c r="L23" i="47"/>
  <c r="M23" i="47"/>
  <c r="N23" i="47"/>
  <c r="O23" i="47"/>
  <c r="T23" i="47"/>
  <c r="U23" i="47"/>
  <c r="V23" i="47"/>
  <c r="W23" i="47"/>
  <c r="AB23" i="47"/>
  <c r="AC23" i="47"/>
  <c r="AD23" i="47"/>
  <c r="C23" i="47"/>
  <c r="C22" i="47"/>
  <c r="D15" i="47"/>
  <c r="E15" i="47"/>
  <c r="F15" i="47"/>
  <c r="G15" i="47"/>
  <c r="H15" i="47"/>
  <c r="I15" i="47"/>
  <c r="J15" i="47"/>
  <c r="K15" i="47"/>
  <c r="L15" i="47"/>
  <c r="M15" i="47"/>
  <c r="N15" i="47"/>
  <c r="O15" i="47"/>
  <c r="P15" i="47"/>
  <c r="Q15" i="47"/>
  <c r="R15" i="47"/>
  <c r="S15" i="47"/>
  <c r="T15" i="47"/>
  <c r="U15" i="47"/>
  <c r="V15" i="47"/>
  <c r="W15" i="47"/>
  <c r="X15" i="47"/>
  <c r="Y15" i="47"/>
  <c r="Z15" i="47"/>
  <c r="AA15" i="47"/>
  <c r="AB15" i="47"/>
  <c r="AC15" i="47"/>
  <c r="AD15" i="47"/>
  <c r="C15" i="47"/>
  <c r="AE49" i="4"/>
  <c r="AE50" i="4"/>
  <c r="AE51" i="4"/>
  <c r="AE52" i="4"/>
  <c r="AE53" i="4"/>
  <c r="AE54" i="4"/>
  <c r="AE55" i="4"/>
  <c r="AE57" i="4"/>
  <c r="AE58" i="4"/>
  <c r="AE59" i="4"/>
  <c r="AE60" i="4"/>
  <c r="AE61" i="4"/>
  <c r="AE62" i="4"/>
  <c r="AE65" i="4"/>
  <c r="AE48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S48" i="4"/>
  <c r="T48" i="4"/>
  <c r="U48" i="4"/>
  <c r="V48" i="4"/>
  <c r="W48" i="4"/>
  <c r="X48" i="4"/>
  <c r="Y48" i="4"/>
  <c r="Z48" i="4"/>
  <c r="AA48" i="4"/>
  <c r="AB48" i="4"/>
  <c r="AC48" i="4"/>
  <c r="AD48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S49" i="4"/>
  <c r="T49" i="4"/>
  <c r="U49" i="4"/>
  <c r="V49" i="4"/>
  <c r="W49" i="4"/>
  <c r="X49" i="4"/>
  <c r="Y49" i="4"/>
  <c r="Z49" i="4"/>
  <c r="AA49" i="4"/>
  <c r="AB49" i="4"/>
  <c r="AC49" i="4"/>
  <c r="AD49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S50" i="4"/>
  <c r="T50" i="4"/>
  <c r="U50" i="4"/>
  <c r="V50" i="4"/>
  <c r="W50" i="4"/>
  <c r="X50" i="4"/>
  <c r="Y50" i="4"/>
  <c r="Z50" i="4"/>
  <c r="AA50" i="4"/>
  <c r="AB50" i="4"/>
  <c r="AC50" i="4"/>
  <c r="AD50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S51" i="4"/>
  <c r="T51" i="4"/>
  <c r="U51" i="4"/>
  <c r="V51" i="4"/>
  <c r="W51" i="4"/>
  <c r="X51" i="4"/>
  <c r="Y51" i="4"/>
  <c r="Z51" i="4"/>
  <c r="AA51" i="4"/>
  <c r="AB51" i="4"/>
  <c r="AC51" i="4"/>
  <c r="AD51" i="4"/>
  <c r="E52" i="4"/>
  <c r="F52" i="4"/>
  <c r="G52" i="4"/>
  <c r="H52" i="4"/>
  <c r="I52" i="4"/>
  <c r="J52" i="4"/>
  <c r="K52" i="4"/>
  <c r="L52" i="4"/>
  <c r="M52" i="4"/>
  <c r="N52" i="4"/>
  <c r="O52" i="4"/>
  <c r="P52" i="4"/>
  <c r="Q52" i="4"/>
  <c r="R52" i="4"/>
  <c r="S52" i="4"/>
  <c r="T52" i="4"/>
  <c r="U52" i="4"/>
  <c r="V52" i="4"/>
  <c r="W52" i="4"/>
  <c r="X52" i="4"/>
  <c r="Y52" i="4"/>
  <c r="Z52" i="4"/>
  <c r="AA52" i="4"/>
  <c r="AB52" i="4"/>
  <c r="AC52" i="4"/>
  <c r="AD52" i="4"/>
  <c r="E53" i="4"/>
  <c r="F53" i="4"/>
  <c r="G53" i="4"/>
  <c r="H53" i="4"/>
  <c r="I53" i="4"/>
  <c r="J53" i="4"/>
  <c r="K53" i="4"/>
  <c r="L53" i="4"/>
  <c r="M53" i="4"/>
  <c r="N53" i="4"/>
  <c r="O53" i="4"/>
  <c r="P53" i="4"/>
  <c r="Q53" i="4"/>
  <c r="R53" i="4"/>
  <c r="S53" i="4"/>
  <c r="T53" i="4"/>
  <c r="U53" i="4"/>
  <c r="V53" i="4"/>
  <c r="W53" i="4"/>
  <c r="X53" i="4"/>
  <c r="Y53" i="4"/>
  <c r="Z53" i="4"/>
  <c r="AA53" i="4"/>
  <c r="AB53" i="4"/>
  <c r="AC53" i="4"/>
  <c r="AD53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S54" i="4"/>
  <c r="T54" i="4"/>
  <c r="U54" i="4"/>
  <c r="V54" i="4"/>
  <c r="W54" i="4"/>
  <c r="X54" i="4"/>
  <c r="Y54" i="4"/>
  <c r="Z54" i="4"/>
  <c r="AA54" i="4"/>
  <c r="AB54" i="4"/>
  <c r="AC54" i="4"/>
  <c r="AD54" i="4"/>
  <c r="E55" i="4"/>
  <c r="F55" i="4"/>
  <c r="G55" i="4"/>
  <c r="H55" i="4"/>
  <c r="I55" i="4"/>
  <c r="J55" i="4"/>
  <c r="K55" i="4"/>
  <c r="L55" i="4"/>
  <c r="M55" i="4"/>
  <c r="N55" i="4"/>
  <c r="O55" i="4"/>
  <c r="P55" i="4"/>
  <c r="Q55" i="4"/>
  <c r="R55" i="4"/>
  <c r="S55" i="4"/>
  <c r="T55" i="4"/>
  <c r="U55" i="4"/>
  <c r="V55" i="4"/>
  <c r="W55" i="4"/>
  <c r="X55" i="4"/>
  <c r="Y55" i="4"/>
  <c r="Z55" i="4"/>
  <c r="AA55" i="4"/>
  <c r="AB55" i="4"/>
  <c r="AC55" i="4"/>
  <c r="AD55" i="4"/>
  <c r="E57" i="4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S57" i="4"/>
  <c r="T57" i="4"/>
  <c r="U57" i="4"/>
  <c r="V57" i="4"/>
  <c r="W57" i="4"/>
  <c r="X57" i="4"/>
  <c r="Y57" i="4"/>
  <c r="Z57" i="4"/>
  <c r="AA57" i="4"/>
  <c r="AB57" i="4"/>
  <c r="AC57" i="4"/>
  <c r="AD57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S58" i="4"/>
  <c r="T58" i="4"/>
  <c r="U58" i="4"/>
  <c r="V58" i="4"/>
  <c r="W58" i="4"/>
  <c r="X58" i="4"/>
  <c r="Y58" i="4"/>
  <c r="Z58" i="4"/>
  <c r="AA58" i="4"/>
  <c r="AB58" i="4"/>
  <c r="AC58" i="4"/>
  <c r="AD58" i="4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S59" i="4"/>
  <c r="T59" i="4"/>
  <c r="U59" i="4"/>
  <c r="V59" i="4"/>
  <c r="W59" i="4"/>
  <c r="X59" i="4"/>
  <c r="Y59" i="4"/>
  <c r="Z59" i="4"/>
  <c r="AA59" i="4"/>
  <c r="AB59" i="4"/>
  <c r="AC59" i="4"/>
  <c r="AD59" i="4"/>
  <c r="E60" i="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S60" i="4"/>
  <c r="T60" i="4"/>
  <c r="U60" i="4"/>
  <c r="V60" i="4"/>
  <c r="W60" i="4"/>
  <c r="X60" i="4"/>
  <c r="Y60" i="4"/>
  <c r="Z60" i="4"/>
  <c r="AA60" i="4"/>
  <c r="AB60" i="4"/>
  <c r="AC60" i="4"/>
  <c r="AD60" i="4"/>
  <c r="E61" i="4"/>
  <c r="F61" i="4"/>
  <c r="G61" i="4"/>
  <c r="H61" i="4"/>
  <c r="I61" i="4"/>
  <c r="J61" i="4"/>
  <c r="K61" i="4"/>
  <c r="L61" i="4"/>
  <c r="M61" i="4"/>
  <c r="N61" i="4"/>
  <c r="O61" i="4"/>
  <c r="P61" i="4"/>
  <c r="Q61" i="4"/>
  <c r="R61" i="4"/>
  <c r="S61" i="4"/>
  <c r="T61" i="4"/>
  <c r="U61" i="4"/>
  <c r="V61" i="4"/>
  <c r="W61" i="4"/>
  <c r="X61" i="4"/>
  <c r="Y61" i="4"/>
  <c r="Z61" i="4"/>
  <c r="AA61" i="4"/>
  <c r="AB61" i="4"/>
  <c r="AC61" i="4"/>
  <c r="AD61" i="4"/>
  <c r="E62" i="4"/>
  <c r="F62" i="4"/>
  <c r="G62" i="4"/>
  <c r="H62" i="4"/>
  <c r="I62" i="4"/>
  <c r="J62" i="4"/>
  <c r="K62" i="4"/>
  <c r="L62" i="4"/>
  <c r="M62" i="4"/>
  <c r="N62" i="4"/>
  <c r="O62" i="4"/>
  <c r="P62" i="4"/>
  <c r="Q62" i="4"/>
  <c r="R62" i="4"/>
  <c r="S62" i="4"/>
  <c r="T62" i="4"/>
  <c r="U62" i="4"/>
  <c r="V62" i="4"/>
  <c r="W62" i="4"/>
  <c r="X62" i="4"/>
  <c r="Y62" i="4"/>
  <c r="Z62" i="4"/>
  <c r="AA62" i="4"/>
  <c r="AB62" i="4"/>
  <c r="AC62" i="4"/>
  <c r="AD62" i="4"/>
  <c r="H63" i="4"/>
  <c r="E65" i="4"/>
  <c r="F65" i="4"/>
  <c r="G65" i="4"/>
  <c r="H65" i="4"/>
  <c r="I65" i="4"/>
  <c r="J65" i="4"/>
  <c r="K65" i="4"/>
  <c r="L65" i="4"/>
  <c r="M65" i="4"/>
  <c r="N65" i="4"/>
  <c r="O65" i="4"/>
  <c r="P65" i="4"/>
  <c r="Q65" i="4"/>
  <c r="R65" i="4"/>
  <c r="S65" i="4"/>
  <c r="T65" i="4"/>
  <c r="U65" i="4"/>
  <c r="V65" i="4"/>
  <c r="W65" i="4"/>
  <c r="X65" i="4"/>
  <c r="Y65" i="4"/>
  <c r="Z65" i="4"/>
  <c r="AA65" i="4"/>
  <c r="AB65" i="4"/>
  <c r="AC65" i="4"/>
  <c r="AD65" i="4"/>
  <c r="D49" i="4"/>
  <c r="D50" i="4"/>
  <c r="D51" i="4"/>
  <c r="D52" i="4"/>
  <c r="D53" i="4"/>
  <c r="D54" i="4"/>
  <c r="D55" i="4"/>
  <c r="D57" i="4"/>
  <c r="D58" i="4"/>
  <c r="D59" i="4"/>
  <c r="D60" i="4"/>
  <c r="D61" i="4"/>
  <c r="D62" i="4"/>
  <c r="D65" i="4"/>
  <c r="D4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Z28" i="4"/>
  <c r="AA28" i="4"/>
  <c r="AB28" i="4"/>
  <c r="AC28" i="4"/>
  <c r="AD28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W29" i="4"/>
  <c r="X29" i="4"/>
  <c r="Y29" i="4"/>
  <c r="Z29" i="4"/>
  <c r="AA29" i="4"/>
  <c r="AB29" i="4"/>
  <c r="AC29" i="4"/>
  <c r="AD29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Z30" i="4"/>
  <c r="AA30" i="4"/>
  <c r="AB30" i="4"/>
  <c r="AC30" i="4"/>
  <c r="AD30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V31" i="4"/>
  <c r="W31" i="4"/>
  <c r="X31" i="4"/>
  <c r="Y31" i="4"/>
  <c r="Z31" i="4"/>
  <c r="AA31" i="4"/>
  <c r="AB31" i="4"/>
  <c r="AC31" i="4"/>
  <c r="AD31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V32" i="4"/>
  <c r="W32" i="4"/>
  <c r="X32" i="4"/>
  <c r="Y32" i="4"/>
  <c r="Z32" i="4"/>
  <c r="AA32" i="4"/>
  <c r="AB32" i="4"/>
  <c r="AC32" i="4"/>
  <c r="AD32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V33" i="4"/>
  <c r="W33" i="4"/>
  <c r="X33" i="4"/>
  <c r="Y33" i="4"/>
  <c r="Z33" i="4"/>
  <c r="AA33" i="4"/>
  <c r="AB33" i="4"/>
  <c r="AC33" i="4"/>
  <c r="AD33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U34" i="4"/>
  <c r="V34" i="4"/>
  <c r="W34" i="4"/>
  <c r="X34" i="4"/>
  <c r="Y34" i="4"/>
  <c r="Z34" i="4"/>
  <c r="AA34" i="4"/>
  <c r="AB34" i="4"/>
  <c r="AC34" i="4"/>
  <c r="AD34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T35" i="4"/>
  <c r="U35" i="4"/>
  <c r="V35" i="4"/>
  <c r="W35" i="4"/>
  <c r="X35" i="4"/>
  <c r="Y35" i="4"/>
  <c r="Z35" i="4"/>
  <c r="AA35" i="4"/>
  <c r="AB35" i="4"/>
  <c r="AC35" i="4"/>
  <c r="AD35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T37" i="4"/>
  <c r="U37" i="4"/>
  <c r="V37" i="4"/>
  <c r="W37" i="4"/>
  <c r="X37" i="4"/>
  <c r="Y37" i="4"/>
  <c r="Z37" i="4"/>
  <c r="AA37" i="4"/>
  <c r="AB37" i="4"/>
  <c r="AC37" i="4"/>
  <c r="AD37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T38" i="4"/>
  <c r="U38" i="4"/>
  <c r="V38" i="4"/>
  <c r="W38" i="4"/>
  <c r="X38" i="4"/>
  <c r="Y38" i="4"/>
  <c r="Z38" i="4"/>
  <c r="AA38" i="4"/>
  <c r="AB38" i="4"/>
  <c r="AC38" i="4"/>
  <c r="AD38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T39" i="4"/>
  <c r="U39" i="4"/>
  <c r="V39" i="4"/>
  <c r="W39" i="4"/>
  <c r="X39" i="4"/>
  <c r="Y39" i="4"/>
  <c r="Z39" i="4"/>
  <c r="AA39" i="4"/>
  <c r="AB39" i="4"/>
  <c r="AC39" i="4"/>
  <c r="AD39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S40" i="4"/>
  <c r="T40" i="4"/>
  <c r="U40" i="4"/>
  <c r="V40" i="4"/>
  <c r="W40" i="4"/>
  <c r="X40" i="4"/>
  <c r="Y40" i="4"/>
  <c r="Z40" i="4"/>
  <c r="AA40" i="4"/>
  <c r="AB40" i="4"/>
  <c r="AC40" i="4"/>
  <c r="AD40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T41" i="4"/>
  <c r="U41" i="4"/>
  <c r="V41" i="4"/>
  <c r="W41" i="4"/>
  <c r="X41" i="4"/>
  <c r="Y41" i="4"/>
  <c r="Z41" i="4"/>
  <c r="AA41" i="4"/>
  <c r="AB41" i="4"/>
  <c r="AC41" i="4"/>
  <c r="AD41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S42" i="4"/>
  <c r="T42" i="4"/>
  <c r="U42" i="4"/>
  <c r="V42" i="4"/>
  <c r="W42" i="4"/>
  <c r="X42" i="4"/>
  <c r="Y42" i="4"/>
  <c r="Z42" i="4"/>
  <c r="AA42" i="4"/>
  <c r="AB42" i="4"/>
  <c r="AC42" i="4"/>
  <c r="AD42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S45" i="4"/>
  <c r="T45" i="4"/>
  <c r="U45" i="4"/>
  <c r="V45" i="4"/>
  <c r="W45" i="4"/>
  <c r="X45" i="4"/>
  <c r="Y45" i="4"/>
  <c r="Z45" i="4"/>
  <c r="AA45" i="4"/>
  <c r="AB45" i="4"/>
  <c r="AC45" i="4"/>
  <c r="AD45" i="4"/>
  <c r="C29" i="4"/>
  <c r="C30" i="4"/>
  <c r="C31" i="4"/>
  <c r="C32" i="4"/>
  <c r="C33" i="4"/>
  <c r="C34" i="4"/>
  <c r="C35" i="4"/>
  <c r="C37" i="4"/>
  <c r="C38" i="4"/>
  <c r="C39" i="4"/>
  <c r="C40" i="4"/>
  <c r="C41" i="4"/>
  <c r="C42" i="4"/>
  <c r="C45" i="4"/>
  <c r="C28" i="4"/>
  <c r="AE9" i="4"/>
  <c r="AE10" i="4"/>
  <c r="AE11" i="4"/>
  <c r="AE12" i="4"/>
  <c r="AE13" i="4"/>
  <c r="AE14" i="4"/>
  <c r="AE15" i="4"/>
  <c r="AE17" i="4"/>
  <c r="AE37" i="4" s="1"/>
  <c r="AE18" i="4"/>
  <c r="AE19" i="4"/>
  <c r="AE20" i="4"/>
  <c r="AE21" i="4"/>
  <c r="AE22" i="4"/>
  <c r="AE25" i="4"/>
  <c r="AE34" i="4" s="1"/>
  <c r="AE8" i="4"/>
  <c r="AE28" i="4" s="1"/>
  <c r="D23" i="4"/>
  <c r="E23" i="4"/>
  <c r="E24" i="4" s="1"/>
  <c r="F23" i="4"/>
  <c r="F24" i="4" s="1"/>
  <c r="G23" i="4"/>
  <c r="G43" i="4" s="1"/>
  <c r="H23" i="4"/>
  <c r="H43" i="4" s="1"/>
  <c r="I23" i="4"/>
  <c r="I24" i="4" s="1"/>
  <c r="I44" i="4" s="1"/>
  <c r="J23" i="4"/>
  <c r="J24" i="4" s="1"/>
  <c r="J64" i="4" s="1"/>
  <c r="K23" i="4"/>
  <c r="K24" i="4" s="1"/>
  <c r="K64" i="4" s="1"/>
  <c r="L23" i="4"/>
  <c r="L63" i="4" s="1"/>
  <c r="M23" i="4"/>
  <c r="N23" i="4"/>
  <c r="O63" i="4" s="1"/>
  <c r="O23" i="4"/>
  <c r="O43" i="4" s="1"/>
  <c r="P23" i="4"/>
  <c r="P43" i="4" s="1"/>
  <c r="Q23" i="4"/>
  <c r="Q43" i="4" s="1"/>
  <c r="R23" i="4"/>
  <c r="R24" i="4" s="1"/>
  <c r="S23" i="4"/>
  <c r="S24" i="4" s="1"/>
  <c r="S64" i="4" s="1"/>
  <c r="T23" i="4"/>
  <c r="T63" i="4" s="1"/>
  <c r="U23" i="4"/>
  <c r="U24" i="4" s="1"/>
  <c r="V23" i="4"/>
  <c r="W63" i="4" s="1"/>
  <c r="W23" i="4"/>
  <c r="W43" i="4" s="1"/>
  <c r="X23" i="4"/>
  <c r="X43" i="4" s="1"/>
  <c r="Y23" i="4"/>
  <c r="Y24" i="4" s="1"/>
  <c r="Z23" i="4"/>
  <c r="Z24" i="4" s="1"/>
  <c r="Z64" i="4" s="1"/>
  <c r="AA23" i="4"/>
  <c r="AA24" i="4" s="1"/>
  <c r="AA64" i="4" s="1"/>
  <c r="AB23" i="4"/>
  <c r="AB24" i="4" s="1"/>
  <c r="AC23" i="4"/>
  <c r="AC24" i="4" s="1"/>
  <c r="AD23" i="4"/>
  <c r="AD24" i="4" s="1"/>
  <c r="G24" i="4"/>
  <c r="G44" i="4" s="1"/>
  <c r="H24" i="4"/>
  <c r="H64" i="4" s="1"/>
  <c r="O24" i="4"/>
  <c r="P24" i="4"/>
  <c r="P64" i="4" s="1"/>
  <c r="Q24" i="4"/>
  <c r="X24" i="4"/>
  <c r="X44" i="4" s="1"/>
  <c r="C23" i="4"/>
  <c r="F43" i="4" l="1"/>
  <c r="V24" i="4"/>
  <c r="V44" i="4" s="1"/>
  <c r="M63" i="4"/>
  <c r="AE38" i="4"/>
  <c r="AE29" i="4"/>
  <c r="O64" i="4"/>
  <c r="N24" i="4"/>
  <c r="N44" i="4" s="1"/>
  <c r="R64" i="4"/>
  <c r="AD43" i="4"/>
  <c r="J44" i="4"/>
  <c r="Q64" i="4"/>
  <c r="AE63" i="4"/>
  <c r="AE39" i="4"/>
  <c r="AE30" i="4"/>
  <c r="P44" i="4"/>
  <c r="N43" i="4"/>
  <c r="P63" i="4"/>
  <c r="AE23" i="4"/>
  <c r="AE43" i="4" s="1"/>
  <c r="O44" i="4"/>
  <c r="D63" i="4"/>
  <c r="W24" i="4"/>
  <c r="W44" i="4" s="1"/>
  <c r="L24" i="4"/>
  <c r="L44" i="4" s="1"/>
  <c r="I64" i="4"/>
  <c r="C24" i="4"/>
  <c r="C44" i="4" s="1"/>
  <c r="Z44" i="4"/>
  <c r="AE41" i="4"/>
  <c r="AE32" i="4"/>
  <c r="R44" i="4"/>
  <c r="V43" i="4"/>
  <c r="M24" i="4"/>
  <c r="M44" i="4" s="1"/>
  <c r="T24" i="4"/>
  <c r="T44" i="4" s="1"/>
  <c r="AE40" i="4"/>
  <c r="AE31" i="4"/>
  <c r="Q44" i="4"/>
  <c r="X63" i="4"/>
  <c r="Y64" i="4"/>
  <c r="Y44" i="4"/>
  <c r="AC44" i="4"/>
  <c r="AC64" i="4"/>
  <c r="U44" i="4"/>
  <c r="E44" i="4"/>
  <c r="F44" i="4"/>
  <c r="F64" i="4"/>
  <c r="AB44" i="4"/>
  <c r="AB64" i="4"/>
  <c r="K43" i="4"/>
  <c r="C43" i="4"/>
  <c r="AE45" i="4"/>
  <c r="AA44" i="4"/>
  <c r="S44" i="4"/>
  <c r="K44" i="4"/>
  <c r="AE35" i="4"/>
  <c r="G64" i="4"/>
  <c r="Y63" i="4"/>
  <c r="Q63" i="4"/>
  <c r="I63" i="4"/>
  <c r="AD64" i="4"/>
  <c r="V64" i="4"/>
  <c r="AC43" i="4"/>
  <c r="U43" i="4"/>
  <c r="M43" i="4"/>
  <c r="E43" i="4"/>
  <c r="G63" i="4"/>
  <c r="H44" i="4"/>
  <c r="AB43" i="4"/>
  <c r="T43" i="4"/>
  <c r="L43" i="4"/>
  <c r="D43" i="4"/>
  <c r="AD63" i="4"/>
  <c r="V63" i="4"/>
  <c r="N63" i="4"/>
  <c r="F63" i="4"/>
  <c r="AA43" i="4"/>
  <c r="AE42" i="4"/>
  <c r="AC63" i="4"/>
  <c r="U63" i="4"/>
  <c r="E63" i="4"/>
  <c r="AD44" i="4"/>
  <c r="Z43" i="4"/>
  <c r="R43" i="4"/>
  <c r="J43" i="4"/>
  <c r="AB63" i="4"/>
  <c r="AE33" i="4"/>
  <c r="Y43" i="4"/>
  <c r="I43" i="4"/>
  <c r="AA63" i="4"/>
  <c r="S63" i="4"/>
  <c r="K63" i="4"/>
  <c r="S43" i="4"/>
  <c r="D24" i="4"/>
  <c r="Z63" i="4"/>
  <c r="R63" i="4"/>
  <c r="J63" i="4"/>
  <c r="W64" i="4" l="1"/>
  <c r="X64" i="4"/>
  <c r="N64" i="4"/>
  <c r="L64" i="4"/>
  <c r="AE64" i="4"/>
  <c r="M64" i="4"/>
  <c r="T64" i="4"/>
  <c r="U64" i="4"/>
  <c r="D44" i="4"/>
  <c r="D64" i="4"/>
  <c r="E64" i="4"/>
  <c r="AE24" i="4"/>
  <c r="AE44" i="4" s="1"/>
  <c r="D16" i="4" l="1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AA16" i="4"/>
  <c r="AB16" i="4"/>
  <c r="AC16" i="4"/>
  <c r="AD16" i="4"/>
  <c r="C16" i="4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B10" i="3"/>
  <c r="B11" i="3"/>
  <c r="O36" i="4" l="1"/>
  <c r="O56" i="4"/>
  <c r="V36" i="4"/>
  <c r="V56" i="4"/>
  <c r="E36" i="4"/>
  <c r="E56" i="4"/>
  <c r="W56" i="4"/>
  <c r="W36" i="4"/>
  <c r="C36" i="4"/>
  <c r="AE16" i="4"/>
  <c r="AE36" i="4" s="1"/>
  <c r="F36" i="4"/>
  <c r="F56" i="4"/>
  <c r="M36" i="4"/>
  <c r="M56" i="4"/>
  <c r="L36" i="4"/>
  <c r="L56" i="4"/>
  <c r="R56" i="4"/>
  <c r="R36" i="4"/>
  <c r="N36" i="4"/>
  <c r="N56" i="4"/>
  <c r="U36" i="4"/>
  <c r="U56" i="4"/>
  <c r="T36" i="4"/>
  <c r="T56" i="4"/>
  <c r="Y56" i="4"/>
  <c r="Y36" i="4"/>
  <c r="G36" i="4"/>
  <c r="G56" i="4"/>
  <c r="AE56" i="4"/>
  <c r="AD36" i="4"/>
  <c r="AD56" i="4"/>
  <c r="AC36" i="4"/>
  <c r="AC56" i="4"/>
  <c r="AB36" i="4"/>
  <c r="AB56" i="4"/>
  <c r="D36" i="4"/>
  <c r="D56" i="4"/>
  <c r="AA56" i="4"/>
  <c r="AA36" i="4"/>
  <c r="S56" i="4"/>
  <c r="S36" i="4"/>
  <c r="K56" i="4"/>
  <c r="K36" i="4"/>
  <c r="Z56" i="4"/>
  <c r="Z36" i="4"/>
  <c r="J56" i="4"/>
  <c r="J36" i="4"/>
  <c r="Q56" i="4"/>
  <c r="Q36" i="4"/>
  <c r="I56" i="4"/>
  <c r="I36" i="4"/>
  <c r="X56" i="4"/>
  <c r="X36" i="4"/>
  <c r="P56" i="4"/>
  <c r="P36" i="4"/>
  <c r="H56" i="4"/>
  <c r="H36" i="4"/>
  <c r="AD22" i="46"/>
  <c r="AD23" i="46"/>
  <c r="AD21" i="46"/>
  <c r="D21" i="46"/>
  <c r="E21" i="46"/>
  <c r="F21" i="46"/>
  <c r="G21" i="46"/>
  <c r="H21" i="46"/>
  <c r="I21" i="46"/>
  <c r="J21" i="46"/>
  <c r="K21" i="46"/>
  <c r="L21" i="46"/>
  <c r="M21" i="46"/>
  <c r="N21" i="46"/>
  <c r="O21" i="46"/>
  <c r="P21" i="46"/>
  <c r="Q21" i="46"/>
  <c r="R21" i="46"/>
  <c r="S21" i="46"/>
  <c r="T21" i="46"/>
  <c r="U21" i="46"/>
  <c r="V21" i="46"/>
  <c r="W21" i="46"/>
  <c r="X21" i="46"/>
  <c r="Y21" i="46"/>
  <c r="Z21" i="46"/>
  <c r="AA21" i="46"/>
  <c r="AB21" i="46"/>
  <c r="AC21" i="46"/>
  <c r="D22" i="46"/>
  <c r="E22" i="46"/>
  <c r="F22" i="46"/>
  <c r="G22" i="46"/>
  <c r="H22" i="46"/>
  <c r="I22" i="46"/>
  <c r="J22" i="46"/>
  <c r="K22" i="46"/>
  <c r="L22" i="46"/>
  <c r="M22" i="46"/>
  <c r="N22" i="46"/>
  <c r="O22" i="46"/>
  <c r="P22" i="46"/>
  <c r="Q22" i="46"/>
  <c r="R22" i="46"/>
  <c r="S22" i="46"/>
  <c r="T22" i="46"/>
  <c r="U22" i="46"/>
  <c r="V22" i="46"/>
  <c r="W22" i="46"/>
  <c r="X22" i="46"/>
  <c r="Y22" i="46"/>
  <c r="Z22" i="46"/>
  <c r="AA22" i="46"/>
  <c r="AB22" i="46"/>
  <c r="AC22" i="46"/>
  <c r="D23" i="46"/>
  <c r="E23" i="46"/>
  <c r="F23" i="46"/>
  <c r="G23" i="46"/>
  <c r="H23" i="46"/>
  <c r="I23" i="46"/>
  <c r="J23" i="46"/>
  <c r="K23" i="46"/>
  <c r="L23" i="46"/>
  <c r="M23" i="46"/>
  <c r="N23" i="46"/>
  <c r="O23" i="46"/>
  <c r="P23" i="46"/>
  <c r="Q23" i="46"/>
  <c r="R23" i="46"/>
  <c r="S23" i="46"/>
  <c r="T23" i="46"/>
  <c r="U23" i="46"/>
  <c r="V23" i="46"/>
  <c r="W23" i="46"/>
  <c r="X23" i="46"/>
  <c r="Y23" i="46"/>
  <c r="Z23" i="46"/>
  <c r="AA23" i="46"/>
  <c r="AB23" i="46"/>
  <c r="AC23" i="46"/>
  <c r="C22" i="46"/>
  <c r="C23" i="46"/>
  <c r="C21" i="46"/>
  <c r="N15" i="46"/>
  <c r="O15" i="46"/>
  <c r="P15" i="46"/>
  <c r="Q15" i="46"/>
  <c r="R15" i="46"/>
  <c r="S15" i="46"/>
  <c r="T15" i="46"/>
  <c r="U15" i="46"/>
  <c r="V15" i="46"/>
  <c r="W15" i="46"/>
  <c r="X15" i="46"/>
  <c r="Y15" i="46"/>
  <c r="Z15" i="46"/>
  <c r="AA15" i="46"/>
  <c r="AB15" i="46"/>
  <c r="AC15" i="46"/>
  <c r="AD15" i="46"/>
  <c r="N16" i="46"/>
  <c r="O16" i="46"/>
  <c r="P16" i="46"/>
  <c r="Q16" i="46"/>
  <c r="R16" i="46"/>
  <c r="S16" i="46"/>
  <c r="T16" i="46"/>
  <c r="U16" i="46"/>
  <c r="V16" i="46"/>
  <c r="W16" i="46"/>
  <c r="X16" i="46"/>
  <c r="Y16" i="46"/>
  <c r="Z16" i="46"/>
  <c r="AA16" i="46"/>
  <c r="AB16" i="46"/>
  <c r="AC16" i="46"/>
  <c r="AD16" i="46"/>
  <c r="N17" i="46"/>
  <c r="O17" i="46"/>
  <c r="P17" i="46"/>
  <c r="Q17" i="46"/>
  <c r="R17" i="46"/>
  <c r="S17" i="46"/>
  <c r="T17" i="46"/>
  <c r="U17" i="46"/>
  <c r="V17" i="46"/>
  <c r="W17" i="46"/>
  <c r="X17" i="46"/>
  <c r="Y17" i="46"/>
  <c r="Z17" i="46"/>
  <c r="AA17" i="46"/>
  <c r="AB17" i="46"/>
  <c r="AC17" i="46"/>
  <c r="AD17" i="46"/>
  <c r="C15" i="46"/>
  <c r="D15" i="46"/>
  <c r="E15" i="46"/>
  <c r="F15" i="46"/>
  <c r="G15" i="46"/>
  <c r="H15" i="46"/>
  <c r="I15" i="46"/>
  <c r="J15" i="46"/>
  <c r="K15" i="46"/>
  <c r="L15" i="46"/>
  <c r="M15" i="46"/>
  <c r="C16" i="46"/>
  <c r="D16" i="46"/>
  <c r="E16" i="46"/>
  <c r="F16" i="46"/>
  <c r="G16" i="46"/>
  <c r="H16" i="46"/>
  <c r="I16" i="46"/>
  <c r="J16" i="46"/>
  <c r="K16" i="46"/>
  <c r="L16" i="46"/>
  <c r="M16" i="46"/>
  <c r="C17" i="46"/>
  <c r="D17" i="46"/>
  <c r="E17" i="46"/>
  <c r="F17" i="46"/>
  <c r="G17" i="46"/>
  <c r="H17" i="46"/>
  <c r="I17" i="46"/>
  <c r="J17" i="46"/>
  <c r="K17" i="46"/>
  <c r="L17" i="46"/>
  <c r="M17" i="46"/>
  <c r="B16" i="46"/>
  <c r="B17" i="46"/>
  <c r="B15" i="46"/>
  <c r="AD10" i="46"/>
  <c r="AD11" i="46"/>
  <c r="AD9" i="46"/>
  <c r="C11" i="46"/>
  <c r="D11" i="46"/>
  <c r="E11" i="46"/>
  <c r="F11" i="46"/>
  <c r="G11" i="46"/>
  <c r="H11" i="46"/>
  <c r="I11" i="46"/>
  <c r="J11" i="46"/>
  <c r="K11" i="46"/>
  <c r="L11" i="46"/>
  <c r="M11" i="46"/>
  <c r="N11" i="46"/>
  <c r="O11" i="46"/>
  <c r="P11" i="46"/>
  <c r="Q11" i="46"/>
  <c r="R11" i="46"/>
  <c r="S11" i="46"/>
  <c r="T11" i="46"/>
  <c r="U11" i="46"/>
  <c r="V11" i="46"/>
  <c r="W11" i="46"/>
  <c r="X11" i="46"/>
  <c r="Y11" i="46"/>
  <c r="Z11" i="46"/>
  <c r="AA11" i="46"/>
  <c r="AB11" i="46"/>
  <c r="AC11" i="46"/>
  <c r="B11" i="46"/>
  <c r="AD22" i="1"/>
  <c r="AD23" i="1"/>
  <c r="AD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C22" i="1"/>
  <c r="C23" i="1"/>
  <c r="C21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B16" i="1"/>
  <c r="B17" i="1"/>
  <c r="B15" i="1"/>
  <c r="AD10" i="1"/>
  <c r="AD11" i="1"/>
  <c r="AD9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B11" i="1"/>
  <c r="AD23" i="51"/>
  <c r="B16" i="51" l="1"/>
  <c r="B9" i="27"/>
  <c r="B9" i="42"/>
  <c r="B9" i="24"/>
  <c r="B9" i="3"/>
</calcChain>
</file>

<file path=xl/sharedStrings.xml><?xml version="1.0" encoding="utf-8"?>
<sst xmlns="http://schemas.openxmlformats.org/spreadsheetml/2006/main" count="1742" uniqueCount="347">
  <si>
    <t>ÍNDICE</t>
  </si>
  <si>
    <t>D 2 FRACCIONES DEL HTS PARA EXPORTACIÓN Y SU DESCRIPCIÓN. AUTOPARTES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</si>
  <si>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</si>
  <si>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</si>
  <si>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</si>
  <si>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</si>
  <si>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</si>
  <si>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</si>
  <si>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</si>
  <si>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</si>
  <si>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</si>
  <si>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</si>
  <si>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</si>
  <si>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</si>
  <si>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</si>
  <si>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</si>
  <si>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</si>
  <si>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</si>
  <si>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</si>
  <si>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</si>
  <si>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</si>
  <si>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NOTAS ACLARATORIAS DE LOS CUADROS EN GENERAL</t>
  </si>
  <si>
    <r>
      <t xml:space="preserve">A) </t>
    </r>
    <r>
      <rPr>
        <b/>
        <sz val="8"/>
        <rFont val="Times New Roman"/>
        <family val="1"/>
      </rPr>
      <t>De la Industria Automotriz:</t>
    </r>
    <r>
      <rPr>
        <sz val="10"/>
        <rFont val="Times New Roman"/>
        <family val="1"/>
      </rPr>
      <t xml:space="preserve"> Se refiere a la Industria de autopartes y de vehículos. </t>
    </r>
  </si>
  <si>
    <t>"Office of Aerospace and Automotive Industries' Automotive Team' ",  para las industrias de autopartes y vehículos, respectivamente</t>
  </si>
  <si>
    <r>
      <t xml:space="preserve">C) De los totales por países y por segmentos: </t>
    </r>
    <r>
      <rPr>
        <sz val="10"/>
        <rFont val="Times New Roman"/>
        <family val="1"/>
      </rPr>
      <t xml:space="preserve">Dado que el nivel de desagragación es de 6 dígitos se puede dar el caso de que </t>
    </r>
  </si>
  <si>
    <t>ciertas subpartidas formen parte de  2 o más segmentos, como no es posible asignarle una participación a un segmento en específico se cae en una</t>
  </si>
  <si>
    <t>doble contabilidad que no es posible corregirla al momento de poner los totales por segmentos.</t>
  </si>
  <si>
    <t xml:space="preserve">para importaciones como para exportaciones (por lo tanto puede que no coincidan los países), adicionalmente a </t>
  </si>
  <si>
    <t>tener las regiones América Latina y el Caribe y Centroamérica, además de Argentina, Brasil, Costa Rica, Guatemala, El Salvador,</t>
  </si>
  <si>
    <t xml:space="preserve">Honduras, Nicaragua.  Cuando se da el caso de que los principales países incluyen a los </t>
  </si>
  <si>
    <t xml:space="preserve">listados recientemente, para el caso de los latinoamericanos se les ubicará en la parte final de los cuadros, y para los no latino- </t>
  </si>
  <si>
    <t xml:space="preserve">americanos permitirá la inclusión de algun otro(s) país(es) ya que la plaza de China, Hong Kong o República Dominicana estará ocupada </t>
  </si>
  <si>
    <t>desde el principio.</t>
  </si>
  <si>
    <t xml:space="preserve">América Latina y el Caribe, se define como una suma de 43 países* y a Centroamérica como una suma de seis Países </t>
  </si>
  <si>
    <t xml:space="preserve"> (Costa Rica, El Salvador, Guatemala, Honduras, Nicaraguay Panamá) y por separado.</t>
  </si>
  <si>
    <t>*Los 43 países que conforman América Latina y el Caribe son:</t>
  </si>
  <si>
    <t>Anguila</t>
  </si>
  <si>
    <t>Colombia</t>
  </si>
  <si>
    <t>Haití</t>
  </si>
  <si>
    <t>Paraguay</t>
  </si>
  <si>
    <t>Antigua y Barbuda</t>
  </si>
  <si>
    <t>Costa Rica</t>
  </si>
  <si>
    <t>Honduras</t>
  </si>
  <si>
    <t>Perú</t>
  </si>
  <si>
    <t>Antillas Neerlandesas</t>
  </si>
  <si>
    <t>Cuba</t>
  </si>
  <si>
    <t>Islas Caimán</t>
  </si>
  <si>
    <t>Dominican Republic</t>
  </si>
  <si>
    <t>Argentina</t>
  </si>
  <si>
    <t>Dominica</t>
  </si>
  <si>
    <t>Islas Turcos y Caicos</t>
  </si>
  <si>
    <t>Saint Kitts y Nevis</t>
  </si>
  <si>
    <t>Aruba</t>
  </si>
  <si>
    <t>Ecuador</t>
  </si>
  <si>
    <t>Islas Virgenes Británicas</t>
  </si>
  <si>
    <t>Santa Lucía</t>
  </si>
  <si>
    <t>Bahamas</t>
  </si>
  <si>
    <t>El Salvador</t>
  </si>
  <si>
    <t>Jamaica</t>
  </si>
  <si>
    <t>San Vicente y las Granadinas</t>
  </si>
  <si>
    <t>Barbados</t>
  </si>
  <si>
    <t>Grenada</t>
  </si>
  <si>
    <t>Martinica</t>
  </si>
  <si>
    <t>Suriname</t>
  </si>
  <si>
    <t>Belice</t>
  </si>
  <si>
    <t>Guadalupe</t>
  </si>
  <si>
    <t>Mexico</t>
  </si>
  <si>
    <t>Trinidad y Tabago</t>
  </si>
  <si>
    <t>Bolivia</t>
  </si>
  <si>
    <t>Guatemala</t>
  </si>
  <si>
    <t>Montserrat</t>
  </si>
  <si>
    <t>Uruguay</t>
  </si>
  <si>
    <t>Brazil</t>
  </si>
  <si>
    <t>Guyana</t>
  </si>
  <si>
    <t>Nicaragua</t>
  </si>
  <si>
    <t>Venezuela</t>
  </si>
  <si>
    <t>Chile</t>
  </si>
  <si>
    <t>Guyana Francesa</t>
  </si>
  <si>
    <t>Panamá</t>
  </si>
  <si>
    <t>Centroamérica y a los páises Argentina, Brasil, Costa Rica, Guatenala, El Salvador, Honduras y Nicaragua.</t>
  </si>
  <si>
    <t>aparece en el encabezado de esa columna el período "1995-2010", por ejemplo, sí Nicaragua no tiene datos de 1996 a 1998,</t>
  </si>
  <si>
    <t xml:space="preserve">sino hasta 1999, esta TCPA "1993-2006" será más bien para "1999-2010". O bien, sí hubiera un dato en 1996 y otro, </t>
  </si>
  <si>
    <t xml:space="preserve">el más reciente, en 2002, la TCPA sería de 1996 a 2003; no importando si hubiera entre ellos periodos sin dato. Se decidió </t>
  </si>
  <si>
    <t>hacer esto debido a motivos de espacio y sencillez de los cuadros.</t>
  </si>
  <si>
    <t>INDICE</t>
  </si>
  <si>
    <t>NOTAS</t>
  </si>
  <si>
    <t>num</t>
  </si>
  <si>
    <t>6dig</t>
  </si>
  <si>
    <t>Descripción</t>
  </si>
  <si>
    <t>Grupo</t>
  </si>
  <si>
    <t>Segmento</t>
  </si>
  <si>
    <t>Líquidos Para Frenos Hidr疼licos Y Demás Líquidos</t>
  </si>
  <si>
    <t>Miscellaneous Parts</t>
  </si>
  <si>
    <t>Autopartes</t>
  </si>
  <si>
    <t>Preparaciones Anticongelantes Y Líquidos Preparado</t>
  </si>
  <si>
    <t>Con Accesorios</t>
  </si>
  <si>
    <t>Chassis and Drivetrain Parts</t>
  </si>
  <si>
    <t>Tubes, Pipes And Hoses, Of Vulcanized Rubber, Exce</t>
  </si>
  <si>
    <t>Conveyor Belt Vulcanize Rub, Trapezoidal Cross Sec</t>
  </si>
  <si>
    <t>Engines and Parts</t>
  </si>
  <si>
    <t>De Los Tipos Utilizados En Automiles De Turismo,</t>
  </si>
  <si>
    <t>Automotive Tires and Tubes</t>
  </si>
  <si>
    <t>De Los Tipos Utilizados En Autobuses Y Camiones</t>
  </si>
  <si>
    <t>Retreaded Tires, Of Rubber</t>
  </si>
  <si>
    <t>De Los Tipos Utilizados En Automiles De Turismo</t>
  </si>
  <si>
    <t>De Los Tipos Utilizados En Autobuses O Camiones</t>
  </si>
  <si>
    <t>Los Demás</t>
  </si>
  <si>
    <t>Neumáticos (Llantas Neumáticas) Usados</t>
  </si>
  <si>
    <t>Juntas O Empaquetaduras</t>
  </si>
  <si>
    <t>Las Demás</t>
  </si>
  <si>
    <t>Guarniciones Para Frenos</t>
  </si>
  <si>
    <t>De Dimensiones Y Formatos Que Permitan Su Empleo E</t>
  </si>
  <si>
    <t>Bodies and Parts</t>
  </si>
  <si>
    <t>Espejos Retrovisores Para Vehículos</t>
  </si>
  <si>
    <t>Tuercas</t>
  </si>
  <si>
    <t>Ballestas Y Sus Hojas</t>
  </si>
  <si>
    <t>Muelles (Resortes) Helicoidales</t>
  </si>
  <si>
    <t>Cerraduras Del Tipo De Las Utilizadas En Vehículos</t>
  </si>
  <si>
    <t>Bisagras De Cualquier Clase, Incluidos Los Pernios</t>
  </si>
  <si>
    <t>Las Demás Guarniciones, Herrajes Y Art兤ulos Simil</t>
  </si>
  <si>
    <t>De Cilindrada Superior A1000Cm3</t>
  </si>
  <si>
    <t>Motores De Los Tipos Utilizados Para La Propulsi</t>
  </si>
  <si>
    <t>Identificables Como Destinadas, Exclusiva O Princi</t>
  </si>
  <si>
    <t>Bombas De Carburante, Aceite O Refrigerante, Para</t>
  </si>
  <si>
    <t>De Bombas</t>
  </si>
  <si>
    <t>Compresores De Los Tipos Utilizados En Los Equipos</t>
  </si>
  <si>
    <t>Electrical and Electric Components</t>
  </si>
  <si>
    <t>De Los Tipos Utilizados En Vehículos Automiles P</t>
  </si>
  <si>
    <t>Sin Equipo De Enfriamiento</t>
  </si>
  <si>
    <t>Partes</t>
  </si>
  <si>
    <t>Para Filtrar Lubricantes O Carburantes En Los Moto</t>
  </si>
  <si>
    <t>Filtros De Entrada De Aire Para Motores De Encendi</t>
  </si>
  <si>
    <t>Concebidos Para Montarlos Sobre Vehículos De Carre</t>
  </si>
  <si>
    <t>De Máquinas O Aparatos De La Partida8425</t>
  </si>
  <si>
    <t>Rodamientos De Bolas</t>
  </si>
  <si>
    <t>Rodamientos De Rodillos Cicos, Incluidos Los Ens</t>
  </si>
  <si>
    <t>Rodamientos De Agujas</t>
  </si>
  <si>
    <t>Rodamientos De Rodillos Cil匤dricos</t>
  </si>
  <si>
    <t>Arboles De Transmisi, Incluidos Los De Levas Y L</t>
  </si>
  <si>
    <t>De Potencia Superior A750W Pero Inferior O Igual</t>
  </si>
  <si>
    <t>De Plomo, De Los Tipos Utilizados Para Arranque De</t>
  </si>
  <si>
    <t>De N厲uel-Cadmio</t>
  </si>
  <si>
    <t>Buj僘s De Encendido</t>
  </si>
  <si>
    <t>Magnetos; Dinamomagnetos; Volantes Magn騁icos</t>
  </si>
  <si>
    <t>Distribuidores; Bobinas De Encendido</t>
  </si>
  <si>
    <t>Motores De Arranque, Aunque Funcionen Tambi駭 Como</t>
  </si>
  <si>
    <t>Los Demás Generadores</t>
  </si>
  <si>
    <t>Los Demás Aparatos Y Dispositivos</t>
  </si>
  <si>
    <t>Los Demás Aparatos De Alumbrado O Selizaci Vis</t>
  </si>
  <si>
    <t>Aparatos De Selizaci Ac俍tica</t>
  </si>
  <si>
    <t>Limpiaparabrisas Y Eliminadores De Escarcha O Vaho</t>
  </si>
  <si>
    <t>Tape Players, Cassette Type, Sound Reproducing</t>
  </si>
  <si>
    <t>Los Demás Reproductores De Casetes (Tocacasetes)</t>
  </si>
  <si>
    <t>Aparatos Emisores Con Aparato Receptor Incorporad</t>
  </si>
  <si>
    <t>Combinados Con Grabador O Reproductor De Sonido</t>
  </si>
  <si>
    <t>Los Demás Aparatos</t>
  </si>
  <si>
    <t>Para Una Tensi Inferior O Igual A60V</t>
  </si>
  <si>
    <t>Faros O Unidades ｫSelladosｻ</t>
  </si>
  <si>
    <t>Halenos, De Volframio (Tungsteno)</t>
  </si>
  <si>
    <t>Juegos De Cables Para Buj僘s De Encendido Y Demás</t>
  </si>
  <si>
    <t>De Vehículos De La Partida8703</t>
  </si>
  <si>
    <t>Parachoques (Paragolpes, Defensas) Y Sus Partes</t>
  </si>
  <si>
    <t>Cinturones De Seguridad</t>
  </si>
  <si>
    <t>Guarniciones De Frenos Montadas</t>
  </si>
  <si>
    <t>Cajas De Cambio</t>
  </si>
  <si>
    <t>Ejes Con Diferencial, Incluso Provistos Con Otros</t>
  </si>
  <si>
    <t>Ejes Portadores Y Sus Partes</t>
  </si>
  <si>
    <t>Ruedas, Sus Partes Y Accesorios</t>
  </si>
  <si>
    <t>Amortiguadores De Suspensi</t>
  </si>
  <si>
    <t>Radiadores</t>
  </si>
  <si>
    <t>Silenciadores Y Tubos (Cas) De Escape</t>
  </si>
  <si>
    <t>Embragues Y Sus Partes</t>
  </si>
  <si>
    <t>Volantes, Columnas Y Cajas De Direcci</t>
  </si>
  <si>
    <t xml:space="preserve"> </t>
  </si>
  <si>
    <t>Cuentarrevoluciones, Contadores De Producci, Tax</t>
  </si>
  <si>
    <t>Veloc匇etros Y Tacetros; Estroboscopios</t>
  </si>
  <si>
    <t>Partes Y Accesorios</t>
  </si>
  <si>
    <t>Relojes De Tablero De Instrumentos Y Relojes Simil</t>
  </si>
  <si>
    <t>Asientos De Los Tipos Utilizados En Vehículos Auto</t>
  </si>
  <si>
    <t>Muebles De Madera De Los Tipos Utilizados En Cocin</t>
  </si>
  <si>
    <t>Muebles De Madera De Los Tipos Utilizados En Dormi</t>
  </si>
  <si>
    <t>Maquinaria,partesocomponentespara</t>
  </si>
  <si>
    <t>Tractores De Carretera Para Semirremolques</t>
  </si>
  <si>
    <t>Road Tractors, New</t>
  </si>
  <si>
    <t>Autos</t>
  </si>
  <si>
    <t>Con Motor De ﾉmbolo (Pist) De Encendido Por Comp</t>
  </si>
  <si>
    <t>Buses &amp; Passenger Vans with 10 or More Seats</t>
  </si>
  <si>
    <t>De Cilindrada Superior A1000Cm3 Pero Inferior O</t>
  </si>
  <si>
    <t>Passenger Vehicles and Light Trucks</t>
  </si>
  <si>
    <t>De Cilindrada Superior A1500Cm3 Pero Inferior O</t>
  </si>
  <si>
    <t>Motor Homes</t>
  </si>
  <si>
    <t>De Cilindrada Superior A3000Cm3</t>
  </si>
  <si>
    <t>Ambulances, Hearses, Prison Vans</t>
  </si>
  <si>
    <t>De Cilindrada Inferior O Igual A1500Cm3</t>
  </si>
  <si>
    <t>De Cilindrada Superior A2500Cm3</t>
  </si>
  <si>
    <t>De Peso Total Con Carga MáximaInferior O Igual A</t>
  </si>
  <si>
    <t>De Peso Total Con Carga MáximaSuperior A5T Pero</t>
  </si>
  <si>
    <t>Medium &amp; Heavy Straight Trucks</t>
  </si>
  <si>
    <t>De Peso Total Con Carga MáximaSuperior A20T</t>
  </si>
  <si>
    <t>De Peso Total Con Carga MáximaSuperior A5T</t>
  </si>
  <si>
    <t>Chasis De Vehículos Automiles De Las Partidas87</t>
  </si>
  <si>
    <t>Chassis with Engines, Commercial Vehicles</t>
  </si>
  <si>
    <t>Segmento Autopartes</t>
  </si>
  <si>
    <t>Segmento Automotriz</t>
  </si>
  <si>
    <t>Cuadro 1</t>
  </si>
  <si>
    <t>Valor (millones de dólares)</t>
  </si>
  <si>
    <t>Automotriz</t>
  </si>
  <si>
    <t>Total</t>
  </si>
  <si>
    <t>Participación (porcentaje)</t>
  </si>
  <si>
    <t xml:space="preserve">Tasa de crecimiento </t>
  </si>
  <si>
    <t>--</t>
  </si>
  <si>
    <t>Cuadro 3</t>
  </si>
  <si>
    <t>Vehículos</t>
  </si>
  <si>
    <t>Cuadro 4</t>
  </si>
  <si>
    <t>América Latina y el Caribe</t>
  </si>
  <si>
    <t>Centroamérica</t>
  </si>
  <si>
    <t xml:space="preserve">   Costa Rica</t>
  </si>
  <si>
    <t xml:space="preserve">   El Salvador</t>
  </si>
  <si>
    <t xml:space="preserve">   Guatemala </t>
  </si>
  <si>
    <t xml:space="preserve">   Honduras</t>
  </si>
  <si>
    <t xml:space="preserve">   Nicaragua</t>
  </si>
  <si>
    <t>Subtotal</t>
  </si>
  <si>
    <t>Resto</t>
  </si>
  <si>
    <t>Cuadro 6</t>
  </si>
  <si>
    <t>Cuadro 8</t>
  </si>
  <si>
    <t>Cuadro 10</t>
  </si>
  <si>
    <t>Cuadro 12</t>
  </si>
  <si>
    <t>Cuadro 14</t>
  </si>
  <si>
    <t>Cuadro 16</t>
  </si>
  <si>
    <t>Cuadro 17</t>
  </si>
  <si>
    <t>Cuadro 19</t>
  </si>
  <si>
    <t xml:space="preserve">E) Los países constituyentes de América Latina y el Caribe: </t>
  </si>
  <si>
    <t>F) De los cuadros de Balanza Comercial: se incluyeron ademas de las regiones de América Latina y le Caribe y</t>
  </si>
  <si>
    <r>
      <t>H) De las Tasas de Crecimiento Promedio Anual (TCPA):</t>
    </r>
    <r>
      <rPr>
        <sz val="10"/>
        <rFont val="Times New Roman"/>
        <family val="1"/>
      </rPr>
      <t xml:space="preserve"> están calculadas para los datos existentes, es decir, aunque</t>
    </r>
  </si>
  <si>
    <t>D 1 FRACCIONES DEL HTS PARA EXPORTACIÓN Y SU DESCRIPCIÓN. TOTAL DE LA CADENA.</t>
  </si>
  <si>
    <t>D 3 FRACCIONES DEL HTS PARA EXPORTACIÓN Y SU DESCRIPCIÓN. AUTOMOTRIZ</t>
  </si>
  <si>
    <t>El segmento Automotriz se define en la hoja "D2" del presente archivo.</t>
  </si>
  <si>
    <t>El segmento Autopartes se define en la hoja "D3" del presente archivo.</t>
  </si>
  <si>
    <t>El Total de la cadena automotriz-autopartes se define en la hoja "D1" del presente archivo.</t>
  </si>
  <si>
    <t>Estados Unidos</t>
  </si>
  <si>
    <t>Canadá</t>
  </si>
  <si>
    <t>Alemania</t>
  </si>
  <si>
    <t>China</t>
  </si>
  <si>
    <t xml:space="preserve">Esta clasificación la realizan  "Office of Transportation and Machinery" y </t>
  </si>
  <si>
    <t>Puede consultarse en: https://www.trade.gov/td/otm/assets/auto/APcodes.pdf</t>
  </si>
  <si>
    <t>De Níquel-Cadmio</t>
  </si>
  <si>
    <t>Bujías De Encendido</t>
  </si>
  <si>
    <t>De Níquel-Hierro</t>
  </si>
  <si>
    <t>Los demás aparatos</t>
  </si>
  <si>
    <t>Cuadro 20</t>
  </si>
  <si>
    <t>Cuadro 22</t>
  </si>
  <si>
    <t>A20</t>
  </si>
  <si>
    <t>A21</t>
  </si>
  <si>
    <t>A22</t>
  </si>
  <si>
    <t>A23</t>
  </si>
  <si>
    <t>A24</t>
  </si>
  <si>
    <t>A25</t>
  </si>
  <si>
    <t>Cuadro 23</t>
  </si>
  <si>
    <t>Cuadro 25</t>
  </si>
  <si>
    <t>Cuadro 2</t>
  </si>
  <si>
    <t>Japón</t>
  </si>
  <si>
    <t>Cuadro 5</t>
  </si>
  <si>
    <t>Cuadro 13</t>
  </si>
  <si>
    <t>Cuadro 15</t>
  </si>
  <si>
    <t>Cuadro 18</t>
  </si>
  <si>
    <t>Cuadro 21</t>
  </si>
  <si>
    <t>Cuadro 7</t>
  </si>
  <si>
    <t>Cuadro 9</t>
  </si>
  <si>
    <t>Tasa de crecimiento</t>
  </si>
  <si>
    <t>Cuadro 11</t>
  </si>
  <si>
    <t>Cuadro 24</t>
  </si>
  <si>
    <t>Clasificación 2020</t>
  </si>
  <si>
    <t xml:space="preserve">A 2020 la clasificación ha disminuido cinco subpartidas: 871899, 940340, 940350, 940390  y 980200.  Dichas subpartidas, en el comercio total, siguen reportando cifras pero estas ya no se consideran </t>
  </si>
  <si>
    <t>para la Industria Automotriz. Para el cálculo a 2019 no se tomaron en cuenta dichas subpartidas, para los años anteriores se tomó en cuenta la clasificación anterior que sí las incluye.</t>
  </si>
  <si>
    <t>MÉXICO: CADENA AUTOPARTES - AUTOMOTRIZ</t>
  </si>
  <si>
    <t>B) De los segmentos de la "Cadena Autopartes-Automotriz":</t>
  </si>
  <si>
    <t>Cadena de Valor Autopartes - Automotriz</t>
  </si>
  <si>
    <r>
      <t>G) Del concepto de "Subpartidas"</t>
    </r>
    <r>
      <rPr>
        <sz val="10"/>
        <rFont val="Times New Roman"/>
        <family val="1"/>
      </rPr>
      <t>: Se refiere al nivel de desagregación a 6 dígitos del Sistema Armonizado</t>
    </r>
  </si>
  <si>
    <t>Fuente: elaboración propia con base en Comtrade (2023).</t>
  </si>
  <si>
    <t>MÉXICO: EXPORTACIONES TOTALES DE LA CADENA AUTOPARTES - AUTOMOTRIZ POR SEGMENTO (1995-2022)</t>
  </si>
  <si>
    <t>1995-2022</t>
  </si>
  <si>
    <t>MÉXICO: IMPORTACIONES TOTALES DE LA CADENA AUTOPARTES - AUTOMOTRIZ POR SEGMENTO (1995-2022)</t>
  </si>
  <si>
    <t>Fuente: elaboración propia con base en Comtrade (2022).</t>
  </si>
  <si>
    <t>MÉXICO: BALANZA COMERCIAL DE LA CADENA  AUTOPARTES - AUTOMOTRIZ POR SEGMENTO (1995-2022)</t>
  </si>
  <si>
    <t>Japon</t>
  </si>
  <si>
    <t>Países bajos</t>
  </si>
  <si>
    <t xml:space="preserve">Corea del sur </t>
  </si>
  <si>
    <t xml:space="preserve">   Brasil</t>
  </si>
  <si>
    <t>MÉXICO: EXPORTACIONES TOTALES DEL SEGMENTO AUTOPARTES POR PAÍS (1995-2022)</t>
  </si>
  <si>
    <t>MÉXICO: IMPORTACIONES TOTALES DEL SEGMENTO AUTOPARTES POR PAÍS (1995-2022)</t>
  </si>
  <si>
    <t>Corea del sur</t>
  </si>
  <si>
    <t>MÉXICO: EXPORTACIONES TOTALES DEL SEGMENTO AUTOMOTRIZ POR PAÍS (1995-2022)</t>
  </si>
  <si>
    <t xml:space="preserve">   Colombia</t>
  </si>
  <si>
    <t>MÉXICO: IMPORTACIONES TOTALES DEL SEGMENTO AUTOMOTRIZ POR PAÍS (1995-2022)</t>
  </si>
  <si>
    <t>India</t>
  </si>
  <si>
    <t>MÉXICO: EXPORTACIONES DE LAS PRINCIPALES SUBPARTIDAS DE LA CADENA  AUTOPARTES - AUTOMOTRIZ DE ACUERDO A 2022 (1995-2022)</t>
  </si>
  <si>
    <t>MÉXICO: IMPORTACIONES DE LAS PRINCIPALES SUBPARTIDAS DE LA CADENA  AUTOPARTES - AUTOMOTRIZ DE ACUERDO A 2022  (1995- 2022)</t>
  </si>
  <si>
    <t>MÉXICO: EXPORTACIONES DE LAS PRINCIPALES SUBPARTIDAS DEL SEGMENTO AUTOPARTES  DE ACUERDO A 2022 (1995- 2022)</t>
  </si>
  <si>
    <t>MÉXICO: IMPORTACIÓN DE LAS PRINCIPALES SUBPARTIDAS DEL SEGMENTO AUTOPARTES DE ACUERDO A 2022 (1995- 2022)</t>
  </si>
  <si>
    <t>MÉXICO: EXPORTACIONES DE LAS PRINCIPALES SUBPARTIDAS DEL SEGMENTO AUTOMOTRIZ DE ACUERDO A 2022 (1995- 2022)</t>
  </si>
  <si>
    <t>MÉXICO: IMPORTACIONES DE LAS PRINCIPALES SUBPARTIDAS DEL SEGMENTO AUTOMOTRIZ DE ACUERDO 2022  (1995- 2022)</t>
  </si>
  <si>
    <t>MEXICO: EXPORTACIONES HACIA ESTADOS UNIDOS DE LA CADENA  AUTOPARTES - AUTOMOTRIZ POR SEGMENTO (1995-2022)</t>
  </si>
  <si>
    <t>MEXICO: IMPORTACIONES DESDE ESTADOS UNIDOS DE LA CADENA  AUTOPARTES - AUTOMOTRIZ POR SEGMENTO (1995-2022)</t>
  </si>
  <si>
    <t>MEXICO: BALANZA COMERCIAL CON ESTADOS UNIDOS DE LA CADENA  AUTOPARTES - AUTOMOTRIZ POR SEGMENTO 1995-2022</t>
  </si>
  <si>
    <t>MEXICO: EXPORTACIONES HACIA CHINA DE LA CADENA  AUTOPARTES - AUTOMOTRIZ POR SEGMENTO 1995-2022</t>
  </si>
  <si>
    <t>MEXICO: IMPORTACIONES DESDE CHINA DE LA CADENA  AUTOPARTES - AUTOMOTRIZ POR SEGMENTO (1995-2022)</t>
  </si>
  <si>
    <t>MÉXICO: BALANZA COMERCIAL CON CHINA DE LA CADENA  AUTOPARTES - AUTOMOTRIZ POR SEGMENTO 1995-2022</t>
  </si>
  <si>
    <t>MEXICO: EXPORTACIONES HACIA AMÉRICA LATINA Y EL CARIBE DE LA CADENA  AUTOPARTES - AUTOMOTRIZ POR SEGMENTO 1995-2022</t>
  </si>
  <si>
    <t>MEXICO: IMPORTACIONES DESDE AMÉRICA LATINA Y EL CARIBE DE LA CADENA  AUTOPARTES - AUTOMOTRIZ POR SEGMENTO (1995-2022)</t>
  </si>
  <si>
    <t>MÉXICO: BALANZA COMERCIAL CON AMÉRICA LATINA Y EL CARIBE DE LA CADENA  AUTOPARTES - AUTOMOTRIZ POR SEGMENTO 1995-2022</t>
  </si>
  <si>
    <t>MEXICO: EXPORTACIONES HACIA CENTROAMÉRICA DE LA CADENA  AUTOPARTES - AUTOMOTRIZ POR SEGMENTO 1995-2022</t>
  </si>
  <si>
    <t>MEXICO: IMPORTACIONES DESDE CENTROAMÉRICA DE LA CADENA  AUTOPARTES - AUTOMOTRIZ POR SEGMENTO (1995-2022)</t>
  </si>
  <si>
    <t>MÉXICO: BALANZA COMERCIAL CON CENTROAMÉRICA DE LA CADENA  AUTOPARTES - AUTOMOTRIZ POR SEGMENTO 1995-2022</t>
  </si>
  <si>
    <t>DESCRIPCIONES. SEGMENTOS DE LA CADENA AUTOPARTES - AUTOMOTRIZ</t>
  </si>
  <si>
    <t>ANEXO ESTADÍSTICO</t>
  </si>
  <si>
    <t>EXPORTACIONES E IMPORTACIONES DE LOS SEGMENTOS DE LA CADENA AUTOPARTES - AUTOMOTRIZ 1995-2022</t>
  </si>
  <si>
    <t>MÉXICO: EXPORTACIONES TOTALES DE LA CADENA AUTOPARTES - AUTOMOTRIZ POR SEGMENTO 1995-2022.</t>
  </si>
  <si>
    <t>MÉXICO: IMPORTACIONES TOTALES DE LA CADENA AUTOPARTES - AUTOMOTRIZ POR SEGMENTO 1995-2022.</t>
  </si>
  <si>
    <t>MÉXICO: BALANZA COMERCIAL DE LA CADENA AUTOPARTES - AUTOMOTRIZ POR SEGMENTO 1995-2022.</t>
  </si>
  <si>
    <t>MÉXICO: EXPORTACIONES TOTALES DEL SEGMENTO AUTOPARTES POR PAÍS 1995-2022.</t>
  </si>
  <si>
    <t>MÉXICO: IMPORTACIONES TOTALES DEL SEGMENTO AUTOPARTES POR PAÍS 1995-2022.</t>
  </si>
  <si>
    <t>MÉXICO: EXPORTACIONES TOTALES DEL SEGMENTO AUTOMOTRIZ POR PAÍS 1995-2022.</t>
  </si>
  <si>
    <t>MÉXICO: IMPORTACIONES TOTALES DEL SEGMENTO AUTOMOTRIZ POR PAÍS 1995-2022.</t>
  </si>
  <si>
    <t>MÉXICO: EXPORTACIONES DE LAS PRINCIPALES SUBPARTIDAS DE LA CADENA AUTOPARTES - AUTOMOTRIZ 1995- 2022.</t>
  </si>
  <si>
    <t>MÉXICO: IMPORTACIONES DE LAS PRINCIPALES SUBPARTIDAS DE LA CADENA AUTOPARTES - AUTOMOTRIZ 1995- 2022.</t>
  </si>
  <si>
    <t>MÉXICO: EXPORTACIONES DE LAS PRINCIPALES SUBPARTIDAS DEL SEGMENTO AUTOPARTES 1995- 2022.</t>
  </si>
  <si>
    <t>MÉXICO: IMPORTACIONES DE LAS PRINCIPALES SUBPARTIDAS DEL SEGMENTO AUTOPARTES 1995- 2022.</t>
  </si>
  <si>
    <t>MÉXICO: EXPORTACIONES DE LAS PRINCIPALES SUBPARTIDAS DEL SEGMENTO AUTOMOTRIZ 1995- 2022.</t>
  </si>
  <si>
    <t>MÉXICO: IMPORTACIONES DE LAS PRINCIPALES SUBPARTIDAS DEL SEGMENTO AUTOMOTRIZ 1995- 2022.</t>
  </si>
  <si>
    <t>MEXICO: EXPORTACIONES HACIA ESTADOS UNIDOS DE LA CADENA AUTOPARTES - AUTOMOTRIZ POR SEGMENTO 1995-2022.</t>
  </si>
  <si>
    <t>MEXICO: IMPORTACIONES HACIA ESTADOS UNIDOS DE LA CADENA AUTOPARTES - AUTOMOTRIZ POR SEGMENTO 1995-2022.</t>
  </si>
  <si>
    <t>MEXICO: BALANZA COMERCIAL CON ESTADOS UNIDOS DE LA CADENA AUTOPARTES - AUTOMOTRIZ POR SEGMENTO 1995-2022.</t>
  </si>
  <si>
    <t>MEXICO: EXPORTACIONES CON DESTINO CHINA DE LA CADENA AUTOPARTES - AUTOMOTRIZ POR SEGMENTO 1995-2022.</t>
  </si>
  <si>
    <t>MEXICO: IMPORTACIONES PROVENIENTES DE CHINA DE LA CADENA AUTOPARTES - AUTOMOTRIZ POR SEGMENTO 1995-2022.</t>
  </si>
  <si>
    <t>MÉXICO: BALANZA COMERCIAL CON CHINA DE LA CADENA AUTOPARTES - AUTOMOTRIZ POR SEGMENTO 1995-2022.</t>
  </si>
  <si>
    <t>MEXICO: EXPORTACIONES HACIA AMÉRICA LATINA Y EL CARIBE DE LA CADENA AUTOPARTES - AUTOMOTRIZ POR SEGMENTO 1995-2022.</t>
  </si>
  <si>
    <t>MEXICO: IMPORTACIONES DESDE AMÉRICA LATINA Y EL CARIBE DE LA CADENA AUTOPARTES - AUTOMOTRIZ POR SEGMENTO 1995-2022.</t>
  </si>
  <si>
    <t>MÉXICO: BALANZA COMERCIAL CON AMÉRICA LATINA Y EL CARIBE DE LA CADENA AUTOPARTES - AUTOMOTRIZ POR SEGMENTO 1995-2022.</t>
  </si>
  <si>
    <t>MEXICO: EXPORTACIONES HACIA CENTROAMÉRICA DE LA CADENA AUTOPARTES - AUTOMOTRIZ POR SEGMENTO 1995-2022.</t>
  </si>
  <si>
    <t>MEXICO: IMPORTACIONES DESDE CENTROAMÉRICA DE LA CADENA AUTOPARTES - AUTOMOTRIZ POR SEGMENTO 1995-2022.</t>
  </si>
  <si>
    <t>MÉXICO: BALANZA COMERCIAL CON CENTROAMÉRICA DE LA CADENA AUTOPARTES - AUTOMOTRIZ POR SEGMENTO 1995-2022.</t>
  </si>
  <si>
    <t xml:space="preserve">D) De la selección de los Países: se tomaron los principales 4 países de acuerdo a su valor en 2022, tanto  </t>
  </si>
  <si>
    <t>A todos los países se les indica el lugar que les corresponde de acuerdo al año 2022.</t>
  </si>
  <si>
    <t>I) De la fuente: con base en Comtrade (2023).</t>
  </si>
  <si>
    <r>
      <t xml:space="preserve">Fuente: Office of Transportation and Machinery (2019).  </t>
    </r>
    <r>
      <rPr>
        <i/>
        <sz val="11"/>
        <color theme="1"/>
        <rFont val="Times New Roman"/>
        <family val="1"/>
      </rPr>
      <t>Automotive Parts Product Listings</t>
    </r>
    <r>
      <rPr>
        <sz val="11"/>
        <color theme="1"/>
        <rFont val="Times New Roman"/>
        <family val="1"/>
      </rPr>
      <t xml:space="preserve">. https://legacy.trade.gov/td/otm/assets/auto/APcodes.pdf  </t>
    </r>
  </si>
  <si>
    <t xml:space="preserve">   Panamá</t>
  </si>
  <si>
    <t>Total del mundo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</si>
</sst>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"/>
    <numFmt numFmtId="165" formatCode="0.0"/>
    <numFmt numFmtId="166" formatCode="_-* #,##0_-;\-* #,##0_-;_-* &quot;-&quot;??_-;_-@_-"/>
  </numFmts>
  <fonts count="37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color indexed="12"/>
      <name val="Times New Roman"/>
      <family val="1"/>
    </font>
    <font>
      <u/>
      <sz val="5"/>
      <color indexed="12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name val="MS Sans Serif"/>
      <family val="2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8"/>
      <name val="Verdana"/>
      <family val="2"/>
    </font>
    <font>
      <sz val="10"/>
      <name val="MS Sans Serif"/>
      <family val="2"/>
    </font>
    <font>
      <u/>
      <sz val="5"/>
      <color indexed="12"/>
      <name val="Arial"/>
      <family val="2"/>
    </font>
    <font>
      <u/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4"/>
      <color rgb="FF0000FF"/>
      <name val="Times New Roman"/>
      <family val="1"/>
    </font>
    <font>
      <u/>
      <sz val="10"/>
      <color rgb="FF0000FF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u/>
      <sz val="13"/>
      <color indexed="12"/>
      <name val="Arial"/>
      <family val="2"/>
    </font>
    <font>
      <u/>
      <sz val="14"/>
      <color indexed="12"/>
      <name val="Times New Roman"/>
      <family val="1"/>
    </font>
    <font>
      <sz val="11"/>
      <color indexed="10"/>
      <name val="Times New Roman"/>
      <family val="1"/>
    </font>
    <font>
      <u/>
      <sz val="12"/>
      <color indexed="12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i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</borders>
  <cellStyleXfs count="880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20" fillId="0" borderId="0"/>
    <xf numFmtId="0" fontId="12" fillId="0" borderId="0"/>
    <xf numFmtId="0" fontId="20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138">
    <xf numFmtId="0" fontId="0" fillId="0" borderId="0" xfId="0"/>
    <xf numFmtId="0" fontId="0" fillId="2" borderId="0" xfId="0" applyFill="1"/>
    <xf numFmtId="0" fontId="6" fillId="2" borderId="0" xfId="847" applyFont="1" applyFill="1"/>
    <xf numFmtId="0" fontId="6" fillId="2" borderId="1" xfId="847" applyFont="1" applyFill="1" applyBorder="1" applyAlignment="1">
      <alignment horizontal="center"/>
    </xf>
    <xf numFmtId="0" fontId="6" fillId="2" borderId="1" xfId="847" applyFont="1" applyFill="1" applyBorder="1"/>
    <xf numFmtId="0" fontId="6" fillId="2" borderId="0" xfId="0" applyFont="1" applyFill="1"/>
    <xf numFmtId="0" fontId="6" fillId="2" borderId="2" xfId="847" applyFont="1" applyFill="1" applyBorder="1" applyAlignment="1">
      <alignment horizontal="center"/>
    </xf>
    <xf numFmtId="0" fontId="6" fillId="2" borderId="0" xfId="575" applyFont="1" applyFill="1" applyAlignment="1">
      <alignment horizontal="left"/>
    </xf>
    <xf numFmtId="3" fontId="6" fillId="2" borderId="0" xfId="847" applyNumberFormat="1" applyFont="1" applyFill="1" applyAlignment="1">
      <alignment horizontal="right" indent="1"/>
    </xf>
    <xf numFmtId="0" fontId="6" fillId="2" borderId="0" xfId="0" applyFont="1" applyFill="1" applyAlignment="1">
      <alignment horizontal="left"/>
    </xf>
    <xf numFmtId="0" fontId="0" fillId="2" borderId="3" xfId="0" applyFill="1" applyBorder="1"/>
    <xf numFmtId="0" fontId="6" fillId="2" borderId="0" xfId="848" applyFont="1" applyFill="1" applyAlignment="1">
      <alignment horizontal="left"/>
    </xf>
    <xf numFmtId="0" fontId="3" fillId="2" borderId="0" xfId="575" applyFill="1"/>
    <xf numFmtId="0" fontId="6" fillId="2" borderId="0" xfId="575" applyFont="1" applyFill="1"/>
    <xf numFmtId="3" fontId="6" fillId="2" borderId="0" xfId="847" applyNumberFormat="1" applyFont="1" applyFill="1" applyAlignment="1">
      <alignment horizontal="center"/>
    </xf>
    <xf numFmtId="2" fontId="6" fillId="2" borderId="0" xfId="847" applyNumberFormat="1" applyFont="1" applyFill="1" applyAlignment="1">
      <alignment horizontal="right" indent="1"/>
    </xf>
    <xf numFmtId="0" fontId="6" fillId="2" borderId="0" xfId="575" applyFont="1" applyFill="1" applyAlignment="1">
      <alignment horizontal="left" wrapText="1"/>
    </xf>
    <xf numFmtId="0" fontId="6" fillId="2" borderId="0" xfId="848" applyFont="1" applyFill="1" applyAlignment="1">
      <alignment horizontal="center"/>
    </xf>
    <xf numFmtId="165" fontId="6" fillId="2" borderId="0" xfId="847" quotePrefix="1" applyNumberFormat="1" applyFont="1" applyFill="1" applyAlignment="1">
      <alignment horizontal="right" indent="1"/>
    </xf>
    <xf numFmtId="165" fontId="6" fillId="2" borderId="0" xfId="847" applyNumberFormat="1" applyFont="1" applyFill="1" applyAlignment="1">
      <alignment horizontal="right" indent="1"/>
    </xf>
    <xf numFmtId="0" fontId="6" fillId="2" borderId="1" xfId="575" applyFont="1" applyFill="1" applyBorder="1" applyAlignment="1">
      <alignment horizontal="left"/>
    </xf>
    <xf numFmtId="0" fontId="6" fillId="2" borderId="0" xfId="0" applyFont="1" applyFill="1" applyAlignment="1">
      <alignment horizontal="left" wrapText="1"/>
    </xf>
    <xf numFmtId="0" fontId="6" fillId="2" borderId="1" xfId="0" applyFont="1" applyFill="1" applyBorder="1" applyAlignment="1">
      <alignment horizontal="left"/>
    </xf>
    <xf numFmtId="164" fontId="6" fillId="2" borderId="0" xfId="847" quotePrefix="1" applyNumberFormat="1" applyFont="1" applyFill="1" applyAlignment="1">
      <alignment horizontal="right" indent="1"/>
    </xf>
    <xf numFmtId="164" fontId="6" fillId="2" borderId="0" xfId="847" applyNumberFormat="1" applyFont="1" applyFill="1" applyAlignment="1">
      <alignment horizontal="right" indent="1"/>
    </xf>
    <xf numFmtId="0" fontId="6" fillId="2" borderId="0" xfId="0" applyFont="1" applyFill="1" applyAlignment="1">
      <alignment horizontal="center"/>
    </xf>
    <xf numFmtId="3" fontId="6" fillId="2" borderId="0" xfId="0" applyNumberFormat="1" applyFont="1" applyFill="1" applyAlignment="1">
      <alignment horizontal="center"/>
    </xf>
    <xf numFmtId="166" fontId="6" fillId="2" borderId="0" xfId="42" applyNumberFormat="1" applyFont="1" applyFill="1" applyAlignment="1">
      <alignment horizontal="right"/>
    </xf>
    <xf numFmtId="166" fontId="6" fillId="2" borderId="1" xfId="42" applyNumberFormat="1" applyFont="1" applyFill="1" applyBorder="1" applyAlignment="1">
      <alignment horizontal="right"/>
    </xf>
    <xf numFmtId="2" fontId="6" fillId="2" borderId="0" xfId="847" applyNumberFormat="1" applyFont="1" applyFill="1" applyAlignment="1">
      <alignment horizontal="center"/>
    </xf>
    <xf numFmtId="166" fontId="6" fillId="2" borderId="0" xfId="42" applyNumberFormat="1" applyFont="1" applyFill="1" applyAlignment="1">
      <alignment horizontal="right" indent="1"/>
    </xf>
    <xf numFmtId="0" fontId="0" fillId="2" borderId="0" xfId="0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0" xfId="575" applyFont="1" applyFill="1" applyAlignment="1">
      <alignment horizontal="center"/>
    </xf>
    <xf numFmtId="165" fontId="6" fillId="2" borderId="0" xfId="847" applyNumberFormat="1" applyFont="1" applyFill="1" applyAlignment="1">
      <alignment horizontal="center"/>
    </xf>
    <xf numFmtId="3" fontId="13" fillId="2" borderId="0" xfId="55" applyNumberFormat="1" applyFont="1" applyFill="1" applyAlignment="1">
      <alignment horizontal="center"/>
    </xf>
    <xf numFmtId="3" fontId="13" fillId="2" borderId="0" xfId="733" applyNumberFormat="1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0" fillId="2" borderId="0" xfId="0" quotePrefix="1" applyFill="1" applyAlignment="1">
      <alignment horizontal="center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justify" vertical="center" wrapText="1"/>
    </xf>
    <xf numFmtId="0" fontId="7" fillId="2" borderId="0" xfId="0" applyFont="1" applyFill="1"/>
    <xf numFmtId="0" fontId="8" fillId="2" borderId="0" xfId="1" applyFont="1" applyFill="1" applyBorder="1" applyAlignment="1" applyProtection="1"/>
    <xf numFmtId="0" fontId="22" fillId="2" borderId="0" xfId="0" applyFont="1" applyFill="1" applyAlignment="1">
      <alignment horizontal="center"/>
    </xf>
    <xf numFmtId="0" fontId="19" fillId="2" borderId="0" xfId="1" applyFont="1" applyFill="1" applyAlignment="1" applyProtection="1"/>
    <xf numFmtId="0" fontId="23" fillId="2" borderId="0" xfId="1" applyFont="1" applyFill="1" applyAlignment="1" applyProtection="1">
      <alignment horizontal="center" vertical="center" wrapText="1"/>
    </xf>
    <xf numFmtId="0" fontId="23" fillId="2" borderId="0" xfId="1" applyFont="1" applyFill="1" applyAlignment="1" applyProtection="1"/>
    <xf numFmtId="3" fontId="6" fillId="2" borderId="0" xfId="42" applyNumberFormat="1" applyFont="1" applyFill="1" applyBorder="1" applyAlignment="1">
      <alignment horizontal="center"/>
    </xf>
    <xf numFmtId="3" fontId="6" fillId="2" borderId="0" xfId="42" applyNumberFormat="1" applyFont="1" applyFill="1" applyBorder="1" applyAlignment="1">
      <alignment horizontal="right"/>
    </xf>
    <xf numFmtId="3" fontId="13" fillId="2" borderId="0" xfId="42" applyNumberFormat="1" applyFont="1" applyFill="1" applyAlignment="1">
      <alignment horizontal="right"/>
    </xf>
    <xf numFmtId="3" fontId="13" fillId="2" borderId="0" xfId="42" applyNumberFormat="1" applyFont="1" applyFill="1" applyBorder="1" applyAlignment="1">
      <alignment horizontal="right"/>
    </xf>
    <xf numFmtId="3" fontId="21" fillId="2" borderId="0" xfId="55" applyNumberFormat="1" applyFont="1" applyFill="1" applyAlignment="1">
      <alignment horizontal="right"/>
    </xf>
    <xf numFmtId="3" fontId="6" fillId="2" borderId="0" xfId="847" applyNumberFormat="1" applyFont="1" applyFill="1" applyAlignment="1">
      <alignment horizontal="right"/>
    </xf>
    <xf numFmtId="3" fontId="21" fillId="2" borderId="0" xfId="668" applyNumberFormat="1" applyFont="1" applyFill="1" applyAlignment="1">
      <alignment horizontal="center"/>
    </xf>
    <xf numFmtId="3" fontId="21" fillId="2" borderId="0" xfId="694" applyNumberFormat="1" applyFont="1" applyFill="1" applyAlignment="1">
      <alignment horizontal="center"/>
    </xf>
    <xf numFmtId="3" fontId="21" fillId="2" borderId="0" xfId="681" applyNumberFormat="1" applyFont="1" applyFill="1" applyAlignment="1">
      <alignment horizontal="center"/>
    </xf>
    <xf numFmtId="3" fontId="6" fillId="2" borderId="0" xfId="0" applyNumberFormat="1" applyFont="1" applyFill="1" applyAlignment="1">
      <alignment horizontal="right"/>
    </xf>
    <xf numFmtId="3" fontId="21" fillId="2" borderId="0" xfId="735" applyNumberFormat="1" applyFont="1" applyFill="1" applyAlignment="1">
      <alignment horizontal="right"/>
    </xf>
    <xf numFmtId="3" fontId="21" fillId="2" borderId="0" xfId="748" applyNumberFormat="1" applyFont="1" applyFill="1" applyAlignment="1">
      <alignment horizontal="right"/>
    </xf>
    <xf numFmtId="0" fontId="20" fillId="0" borderId="0" xfId="493"/>
    <xf numFmtId="0" fontId="7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justify" vertical="center" wrapText="1"/>
    </xf>
    <xf numFmtId="3" fontId="25" fillId="0" borderId="0" xfId="0" applyNumberFormat="1" applyFont="1" applyAlignment="1">
      <alignment horizontal="right" vertical="center" wrapText="1"/>
    </xf>
    <xf numFmtId="1" fontId="6" fillId="2" borderId="0" xfId="847" applyNumberFormat="1" applyFont="1" applyFill="1" applyAlignment="1">
      <alignment horizontal="center"/>
    </xf>
    <xf numFmtId="0" fontId="6" fillId="2" borderId="0" xfId="847" applyFont="1" applyFill="1" applyAlignment="1">
      <alignment horizontal="center"/>
    </xf>
    <xf numFmtId="3" fontId="13" fillId="2" borderId="0" xfId="511" applyNumberFormat="1" applyFont="1" applyFill="1" applyAlignment="1">
      <alignment horizontal="right"/>
    </xf>
    <xf numFmtId="3" fontId="13" fillId="2" borderId="0" xfId="512" applyNumberFormat="1" applyFont="1" applyFill="1" applyAlignment="1">
      <alignment horizontal="right"/>
    </xf>
    <xf numFmtId="3" fontId="13" fillId="2" borderId="0" xfId="513" applyNumberFormat="1" applyFont="1" applyFill="1" applyAlignment="1">
      <alignment horizontal="right"/>
    </xf>
    <xf numFmtId="3" fontId="13" fillId="2" borderId="0" xfId="538" applyNumberFormat="1" applyFont="1" applyFill="1" applyAlignment="1">
      <alignment horizontal="right"/>
    </xf>
    <xf numFmtId="3" fontId="13" fillId="2" borderId="0" xfId="542" applyNumberFormat="1" applyFont="1" applyFill="1" applyAlignment="1">
      <alignment horizontal="right"/>
    </xf>
    <xf numFmtId="3" fontId="13" fillId="2" borderId="0" xfId="545" applyNumberFormat="1" applyFont="1" applyFill="1" applyAlignment="1">
      <alignment horizontal="right"/>
    </xf>
    <xf numFmtId="3" fontId="13" fillId="2" borderId="0" xfId="546" applyNumberFormat="1" applyFont="1" applyFill="1" applyAlignment="1">
      <alignment horizontal="right"/>
    </xf>
    <xf numFmtId="3" fontId="13" fillId="2" borderId="0" xfId="547" applyNumberFormat="1" applyFont="1" applyFill="1" applyAlignment="1">
      <alignment horizontal="right"/>
    </xf>
    <xf numFmtId="3" fontId="13" fillId="2" borderId="0" xfId="548" applyNumberFormat="1" applyFont="1" applyFill="1" applyAlignment="1">
      <alignment horizontal="right"/>
    </xf>
    <xf numFmtId="3" fontId="13" fillId="2" borderId="0" xfId="549" applyNumberFormat="1" applyFont="1" applyFill="1" applyAlignment="1">
      <alignment horizontal="right"/>
    </xf>
    <xf numFmtId="3" fontId="13" fillId="2" borderId="0" xfId="550" applyNumberFormat="1" applyFont="1" applyFill="1" applyAlignment="1">
      <alignment horizontal="right"/>
    </xf>
    <xf numFmtId="3" fontId="6" fillId="2" borderId="1" xfId="847" applyNumberFormat="1" applyFont="1" applyFill="1" applyBorder="1"/>
    <xf numFmtId="0" fontId="23" fillId="2" borderId="0" xfId="1" applyFont="1" applyFill="1" applyAlignment="1" applyProtection="1">
      <alignment horizontal="left" vertical="center"/>
    </xf>
    <xf numFmtId="0" fontId="7" fillId="2" borderId="0" xfId="1" applyFont="1" applyFill="1" applyAlignment="1" applyProtection="1">
      <alignment horizontal="center" vertical="center" wrapText="1"/>
    </xf>
    <xf numFmtId="0" fontId="26" fillId="2" borderId="0" xfId="1" applyFont="1" applyFill="1" applyAlignment="1" applyProtection="1">
      <alignment horizontal="center" vertical="center" wrapText="1"/>
    </xf>
    <xf numFmtId="0" fontId="8" fillId="2" borderId="0" xfId="1" applyFont="1" applyFill="1" applyAlignment="1" applyProtection="1">
      <alignment horizontal="center" vertical="center" wrapText="1"/>
    </xf>
    <xf numFmtId="0" fontId="6" fillId="2" borderId="0" xfId="0" applyFont="1" applyFill="1" applyAlignment="1">
      <alignment horizontal="left" indent="1"/>
    </xf>
    <xf numFmtId="0" fontId="26" fillId="2" borderId="0" xfId="1" applyFont="1" applyFill="1" applyAlignment="1" applyProtection="1">
      <alignment horizontal="center"/>
    </xf>
    <xf numFmtId="0" fontId="26" fillId="2" borderId="0" xfId="1" applyFont="1" applyFill="1" applyAlignment="1" applyProtection="1">
      <alignment horizontal="center" vertical="center"/>
    </xf>
    <xf numFmtId="0" fontId="27" fillId="2" borderId="0" xfId="1" applyFont="1" applyFill="1" applyAlignment="1" applyProtection="1">
      <alignment horizontal="center"/>
    </xf>
    <xf numFmtId="0" fontId="3" fillId="2" borderId="3" xfId="575" applyFill="1" applyBorder="1"/>
    <xf numFmtId="0" fontId="3" fillId="2" borderId="0" xfId="575" applyFill="1" applyAlignment="1">
      <alignment horizontal="center"/>
    </xf>
    <xf numFmtId="3" fontId="0" fillId="2" borderId="0" xfId="0" applyNumberFormat="1" applyFill="1" applyAlignment="1">
      <alignment horizontal="center"/>
    </xf>
    <xf numFmtId="164" fontId="28" fillId="2" borderId="0" xfId="849" applyNumberFormat="1" applyFont="1" applyFill="1" applyAlignment="1">
      <alignment horizontal="center"/>
    </xf>
    <xf numFmtId="0" fontId="6" fillId="2" borderId="1" xfId="575" applyFont="1" applyFill="1" applyBorder="1" applyAlignment="1">
      <alignment horizontal="center"/>
    </xf>
    <xf numFmtId="0" fontId="3" fillId="2" borderId="0" xfId="575" quotePrefix="1" applyFill="1" applyAlignment="1">
      <alignment horizontal="center"/>
    </xf>
    <xf numFmtId="0" fontId="6" fillId="2" borderId="0" xfId="575" applyFont="1" applyFill="1" applyAlignment="1">
      <alignment horizontal="center" wrapText="1"/>
    </xf>
    <xf numFmtId="0" fontId="6" fillId="2" borderId="5" xfId="847" applyFont="1" applyFill="1" applyBorder="1" applyAlignment="1">
      <alignment horizontal="center"/>
    </xf>
    <xf numFmtId="3" fontId="21" fillId="2" borderId="0" xfId="850" applyNumberFormat="1" applyFont="1" applyFill="1" applyAlignment="1">
      <alignment horizontal="right"/>
    </xf>
    <xf numFmtId="3" fontId="6" fillId="2" borderId="0" xfId="575" applyNumberFormat="1" applyFont="1" applyFill="1" applyAlignment="1">
      <alignment horizontal="right"/>
    </xf>
    <xf numFmtId="3" fontId="21" fillId="2" borderId="0" xfId="851" applyNumberFormat="1" applyFont="1" applyFill="1" applyAlignment="1">
      <alignment horizontal="right"/>
    </xf>
    <xf numFmtId="3" fontId="13" fillId="2" borderId="0" xfId="852" applyNumberFormat="1" applyFont="1" applyFill="1" applyAlignment="1">
      <alignment horizontal="right"/>
    </xf>
    <xf numFmtId="3" fontId="25" fillId="0" borderId="0" xfId="575" applyNumberFormat="1" applyFont="1" applyAlignment="1">
      <alignment horizontal="right" vertical="center" wrapText="1"/>
    </xf>
    <xf numFmtId="3" fontId="21" fillId="2" borderId="0" xfId="853" applyNumberFormat="1" applyFont="1" applyFill="1" applyAlignment="1">
      <alignment horizontal="right"/>
    </xf>
    <xf numFmtId="3" fontId="13" fillId="2" borderId="0" xfId="854" applyNumberFormat="1" applyFont="1" applyFill="1" applyAlignment="1">
      <alignment horizontal="right"/>
    </xf>
    <xf numFmtId="3" fontId="13" fillId="2" borderId="0" xfId="855" applyNumberFormat="1" applyFont="1" applyFill="1" applyAlignment="1">
      <alignment horizontal="right"/>
    </xf>
    <xf numFmtId="3" fontId="13" fillId="2" borderId="0" xfId="856" applyNumberFormat="1" applyFont="1" applyFill="1" applyAlignment="1">
      <alignment horizontal="right"/>
    </xf>
    <xf numFmtId="3" fontId="13" fillId="2" borderId="0" xfId="857" applyNumberFormat="1" applyFont="1" applyFill="1" applyAlignment="1">
      <alignment horizontal="right"/>
    </xf>
    <xf numFmtId="3" fontId="13" fillId="2" borderId="0" xfId="858" applyNumberFormat="1" applyFont="1" applyFill="1" applyAlignment="1">
      <alignment horizontal="right"/>
    </xf>
    <xf numFmtId="3" fontId="13" fillId="2" borderId="0" xfId="859" applyNumberFormat="1" applyFont="1" applyFill="1" applyAlignment="1">
      <alignment horizontal="right"/>
    </xf>
    <xf numFmtId="3" fontId="13" fillId="2" borderId="0" xfId="860" applyNumberFormat="1" applyFont="1" applyFill="1" applyAlignment="1">
      <alignment horizontal="right"/>
    </xf>
    <xf numFmtId="3" fontId="13" fillId="2" borderId="0" xfId="861" applyNumberFormat="1" applyFont="1" applyFill="1" applyAlignment="1">
      <alignment horizontal="right"/>
    </xf>
    <xf numFmtId="3" fontId="13" fillId="2" borderId="0" xfId="862" applyNumberFormat="1" applyFont="1" applyFill="1" applyAlignment="1">
      <alignment horizontal="right"/>
    </xf>
    <xf numFmtId="3" fontId="13" fillId="2" borderId="0" xfId="863" applyNumberFormat="1" applyFont="1" applyFill="1" applyAlignment="1">
      <alignment horizontal="right"/>
    </xf>
    <xf numFmtId="0" fontId="30" fillId="2" borderId="0" xfId="1" applyFont="1" applyFill="1" applyBorder="1" applyAlignment="1" applyProtection="1"/>
    <xf numFmtId="0" fontId="31" fillId="2" borderId="0" xfId="1" applyFont="1" applyFill="1" applyBorder="1" applyAlignment="1" applyProtection="1"/>
    <xf numFmtId="3" fontId="29" fillId="2" borderId="0" xfId="851" applyNumberFormat="1" applyFont="1" applyFill="1" applyAlignment="1">
      <alignment horizontal="right"/>
    </xf>
    <xf numFmtId="3" fontId="13" fillId="2" borderId="0" xfId="867" applyNumberFormat="1" applyFont="1" applyFill="1" applyAlignment="1">
      <alignment horizontal="right"/>
    </xf>
    <xf numFmtId="3" fontId="13" fillId="2" borderId="0" xfId="870" applyNumberFormat="1" applyFont="1" applyFill="1" applyAlignment="1">
      <alignment horizontal="right"/>
    </xf>
    <xf numFmtId="3" fontId="13" fillId="2" borderId="0" xfId="871" applyNumberFormat="1" applyFont="1" applyFill="1" applyAlignment="1">
      <alignment horizontal="right"/>
    </xf>
    <xf numFmtId="3" fontId="13" fillId="2" borderId="0" xfId="872" applyNumberFormat="1" applyFont="1" applyFill="1" applyAlignment="1">
      <alignment horizontal="right"/>
    </xf>
    <xf numFmtId="3" fontId="13" fillId="2" borderId="0" xfId="873" applyNumberFormat="1" applyFont="1" applyFill="1" applyAlignment="1">
      <alignment horizontal="right"/>
    </xf>
    <xf numFmtId="3" fontId="13" fillId="2" borderId="0" xfId="874" applyNumberFormat="1" applyFont="1" applyFill="1" applyAlignment="1">
      <alignment horizontal="right"/>
    </xf>
    <xf numFmtId="3" fontId="13" fillId="2" borderId="0" xfId="875" applyNumberFormat="1" applyFont="1" applyFill="1" applyAlignment="1">
      <alignment horizontal="right"/>
    </xf>
    <xf numFmtId="3" fontId="6" fillId="2" borderId="0" xfId="575" applyNumberFormat="1" applyFont="1" applyFill="1" applyAlignment="1">
      <alignment horizontal="center"/>
    </xf>
    <xf numFmtId="0" fontId="6" fillId="2" borderId="0" xfId="848" quotePrefix="1" applyFont="1" applyFill="1" applyAlignment="1">
      <alignment horizontal="center"/>
    </xf>
    <xf numFmtId="0" fontId="32" fillId="2" borderId="0" xfId="575" applyFont="1" applyFill="1"/>
    <xf numFmtId="0" fontId="24" fillId="2" borderId="0" xfId="575" applyFont="1" applyFill="1" applyAlignment="1">
      <alignment horizontal="center"/>
    </xf>
    <xf numFmtId="0" fontId="10" fillId="2" borderId="0" xfId="575" applyFont="1" applyFill="1"/>
    <xf numFmtId="0" fontId="7" fillId="2" borderId="0" xfId="575" applyFont="1" applyFill="1" applyAlignment="1">
      <alignment horizontal="center" vertical="center"/>
    </xf>
    <xf numFmtId="0" fontId="11" fillId="2" borderId="0" xfId="575" applyFont="1" applyFill="1" applyAlignment="1">
      <alignment horizontal="center" vertical="center"/>
    </xf>
    <xf numFmtId="0" fontId="7" fillId="2" borderId="0" xfId="575" applyFont="1" applyFill="1" applyAlignment="1">
      <alignment horizontal="center" vertical="center" wrapText="1"/>
    </xf>
    <xf numFmtId="0" fontId="33" fillId="0" borderId="0" xfId="1" applyFont="1" applyAlignment="1" applyProtection="1"/>
    <xf numFmtId="0" fontId="34" fillId="0" borderId="0" xfId="493" applyFont="1"/>
    <xf numFmtId="0" fontId="35" fillId="0" borderId="0" xfId="493" applyFont="1"/>
    <xf numFmtId="0" fontId="34" fillId="0" borderId="0" xfId="493" applyFont="1" applyAlignment="1">
      <alignment horizontal="left"/>
    </xf>
    <xf numFmtId="0" fontId="3" fillId="2" borderId="0" xfId="575" quotePrefix="1" applyFill="1" applyAlignment="1">
      <alignment horizontal="right"/>
    </xf>
    <xf numFmtId="0" fontId="22" fillId="2" borderId="0" xfId="0" applyFont="1" applyFill="1" applyAlignment="1">
      <alignment horizontal="center"/>
    </xf>
    <xf numFmtId="0" fontId="6" fillId="2" borderId="4" xfId="847" applyFont="1" applyFill="1" applyBorder="1" applyAlignment="1">
      <alignment horizontal="center"/>
    </xf>
    <xf numFmtId="0" fontId="6" fillId="2" borderId="5" xfId="848" applyFont="1" applyFill="1" applyBorder="1" applyAlignment="1">
      <alignment horizontal="center"/>
    </xf>
    <xf numFmtId="0" fontId="6" fillId="2" borderId="0" xfId="847" applyFont="1" applyFill="1" applyAlignment="1">
      <alignment horizontal="center"/>
    </xf>
    <xf numFmtId="3" fontId="6" fillId="2" borderId="5" xfId="848" applyNumberFormat="1" applyFont="1" applyFill="1" applyBorder="1" applyAlignment="1">
      <alignment horizontal="center"/>
    </xf>
  </cellXfs>
  <cellStyles count="880">
    <cellStyle name="Hipervínculo" xfId="1" builtinId="8"/>
    <cellStyle name="Hipervínculo 2" xfId="2" xr:uid="{00000000-0005-0000-0000-000001000000}"/>
    <cellStyle name="Hipervínculo 2 10" xfId="3" xr:uid="{00000000-0005-0000-0000-000002000000}"/>
    <cellStyle name="Hipervínculo 2 11" xfId="4" xr:uid="{00000000-0005-0000-0000-000003000000}"/>
    <cellStyle name="Hipervínculo 2 12" xfId="5" xr:uid="{00000000-0005-0000-0000-000004000000}"/>
    <cellStyle name="Hipervínculo 2 13" xfId="6" xr:uid="{00000000-0005-0000-0000-000005000000}"/>
    <cellStyle name="Hipervínculo 2 14" xfId="7" xr:uid="{00000000-0005-0000-0000-000006000000}"/>
    <cellStyle name="Hipervínculo 2 15" xfId="8" xr:uid="{00000000-0005-0000-0000-000007000000}"/>
    <cellStyle name="Hipervínculo 2 16" xfId="9" xr:uid="{00000000-0005-0000-0000-000008000000}"/>
    <cellStyle name="Hipervínculo 2 17" xfId="10" xr:uid="{00000000-0005-0000-0000-000009000000}"/>
    <cellStyle name="Hipervínculo 2 18" xfId="11" xr:uid="{00000000-0005-0000-0000-00000A000000}"/>
    <cellStyle name="Hipervínculo 2 19" xfId="12" xr:uid="{00000000-0005-0000-0000-00000B000000}"/>
    <cellStyle name="Hipervínculo 2 2" xfId="13" xr:uid="{00000000-0005-0000-0000-00000C000000}"/>
    <cellStyle name="Hipervínculo 2 20" xfId="14" xr:uid="{00000000-0005-0000-0000-00000D000000}"/>
    <cellStyle name="Hipervínculo 2 3" xfId="15" xr:uid="{00000000-0005-0000-0000-00000E000000}"/>
    <cellStyle name="Hipervínculo 2 4" xfId="16" xr:uid="{00000000-0005-0000-0000-00000F000000}"/>
    <cellStyle name="Hipervínculo 2 5" xfId="17" xr:uid="{00000000-0005-0000-0000-000010000000}"/>
    <cellStyle name="Hipervínculo 2 6" xfId="18" xr:uid="{00000000-0005-0000-0000-000011000000}"/>
    <cellStyle name="Hipervínculo 2 7" xfId="19" xr:uid="{00000000-0005-0000-0000-000012000000}"/>
    <cellStyle name="Hipervínculo 2 8" xfId="20" xr:uid="{00000000-0005-0000-0000-000013000000}"/>
    <cellStyle name="Hipervínculo 2 9" xfId="21" xr:uid="{00000000-0005-0000-0000-000014000000}"/>
    <cellStyle name="Hipervínculo 3" xfId="22" xr:uid="{00000000-0005-0000-0000-000015000000}"/>
    <cellStyle name="Hipervínculo 3 10" xfId="23" xr:uid="{00000000-0005-0000-0000-000016000000}"/>
    <cellStyle name="Hipervínculo 3 11" xfId="24" xr:uid="{00000000-0005-0000-0000-000017000000}"/>
    <cellStyle name="Hipervínculo 3 12" xfId="25" xr:uid="{00000000-0005-0000-0000-000018000000}"/>
    <cellStyle name="Hipervínculo 3 13" xfId="26" xr:uid="{00000000-0005-0000-0000-000019000000}"/>
    <cellStyle name="Hipervínculo 3 14" xfId="27" xr:uid="{00000000-0005-0000-0000-00001A000000}"/>
    <cellStyle name="Hipervínculo 3 15" xfId="28" xr:uid="{00000000-0005-0000-0000-00001B000000}"/>
    <cellStyle name="Hipervínculo 3 16" xfId="29" xr:uid="{00000000-0005-0000-0000-00001C000000}"/>
    <cellStyle name="Hipervínculo 3 17" xfId="30" xr:uid="{00000000-0005-0000-0000-00001D000000}"/>
    <cellStyle name="Hipervínculo 3 18" xfId="31" xr:uid="{00000000-0005-0000-0000-00001E000000}"/>
    <cellStyle name="Hipervínculo 3 19" xfId="32" xr:uid="{00000000-0005-0000-0000-00001F000000}"/>
    <cellStyle name="Hipervínculo 3 2" xfId="33" xr:uid="{00000000-0005-0000-0000-000020000000}"/>
    <cellStyle name="Hipervínculo 3 20" xfId="34" xr:uid="{00000000-0005-0000-0000-000021000000}"/>
    <cellStyle name="Hipervínculo 3 3" xfId="35" xr:uid="{00000000-0005-0000-0000-000022000000}"/>
    <cellStyle name="Hipervínculo 3 4" xfId="36" xr:uid="{00000000-0005-0000-0000-000023000000}"/>
    <cellStyle name="Hipervínculo 3 5" xfId="37" xr:uid="{00000000-0005-0000-0000-000024000000}"/>
    <cellStyle name="Hipervínculo 3 6" xfId="38" xr:uid="{00000000-0005-0000-0000-000025000000}"/>
    <cellStyle name="Hipervínculo 3 7" xfId="39" xr:uid="{00000000-0005-0000-0000-000026000000}"/>
    <cellStyle name="Hipervínculo 3 8" xfId="40" xr:uid="{00000000-0005-0000-0000-000027000000}"/>
    <cellStyle name="Hipervínculo 3 9" xfId="41" xr:uid="{00000000-0005-0000-0000-000028000000}"/>
    <cellStyle name="Millares" xfId="42" builtinId="3"/>
    <cellStyle name="Millares 10" xfId="43" xr:uid="{00000000-0005-0000-0000-00002A000000}"/>
    <cellStyle name="Millares 2" xfId="44" xr:uid="{00000000-0005-0000-0000-00002B000000}"/>
    <cellStyle name="Millares 2 2" xfId="45" xr:uid="{00000000-0005-0000-0000-00002C000000}"/>
    <cellStyle name="Millares 2 3" xfId="46" xr:uid="{00000000-0005-0000-0000-00002D000000}"/>
    <cellStyle name="Millares 2 4" xfId="47" xr:uid="{00000000-0005-0000-0000-00002E000000}"/>
    <cellStyle name="Millares 3" xfId="48" xr:uid="{00000000-0005-0000-0000-00002F000000}"/>
    <cellStyle name="Millares 4" xfId="49" xr:uid="{00000000-0005-0000-0000-000030000000}"/>
    <cellStyle name="Millares 5" xfId="50" xr:uid="{00000000-0005-0000-0000-000031000000}"/>
    <cellStyle name="Millares 6" xfId="51" xr:uid="{00000000-0005-0000-0000-000032000000}"/>
    <cellStyle name="Millares 7" xfId="52" xr:uid="{00000000-0005-0000-0000-000033000000}"/>
    <cellStyle name="Millares 8" xfId="53" xr:uid="{00000000-0005-0000-0000-000034000000}"/>
    <cellStyle name="Millares 9" xfId="54" xr:uid="{00000000-0005-0000-0000-000035000000}"/>
    <cellStyle name="Normal" xfId="0" builtinId="0"/>
    <cellStyle name="Normal 10" xfId="55" xr:uid="{00000000-0005-0000-0000-000037000000}"/>
    <cellStyle name="Normal 10 2" xfId="56" xr:uid="{00000000-0005-0000-0000-000038000000}"/>
    <cellStyle name="Normal 10 3" xfId="851" xr:uid="{00000000-0005-0000-0000-000039000000}"/>
    <cellStyle name="Normal 10 4" xfId="877" xr:uid="{00000000-0005-0000-0000-00003A000000}"/>
    <cellStyle name="Normal 100" xfId="57" xr:uid="{00000000-0005-0000-0000-00003B000000}"/>
    <cellStyle name="Normal 100 2" xfId="58" xr:uid="{00000000-0005-0000-0000-00003C000000}"/>
    <cellStyle name="Normal 100 3" xfId="59" xr:uid="{00000000-0005-0000-0000-00003D000000}"/>
    <cellStyle name="Normal 100 4" xfId="60" xr:uid="{00000000-0005-0000-0000-00003E000000}"/>
    <cellStyle name="Normal 100 5" xfId="61" xr:uid="{00000000-0005-0000-0000-00003F000000}"/>
    <cellStyle name="Normal 100 6" xfId="62" xr:uid="{00000000-0005-0000-0000-000040000000}"/>
    <cellStyle name="Normal 100 7" xfId="63" xr:uid="{00000000-0005-0000-0000-000041000000}"/>
    <cellStyle name="Normal 101" xfId="64" xr:uid="{00000000-0005-0000-0000-000042000000}"/>
    <cellStyle name="Normal 101 2" xfId="65" xr:uid="{00000000-0005-0000-0000-000043000000}"/>
    <cellStyle name="Normal 101 3" xfId="66" xr:uid="{00000000-0005-0000-0000-000044000000}"/>
    <cellStyle name="Normal 101 4" xfId="67" xr:uid="{00000000-0005-0000-0000-000045000000}"/>
    <cellStyle name="Normal 101 5" xfId="68" xr:uid="{00000000-0005-0000-0000-000046000000}"/>
    <cellStyle name="Normal 101 6" xfId="878" xr:uid="{00000000-0005-0000-0000-000047000000}"/>
    <cellStyle name="Normal 102" xfId="69" xr:uid="{00000000-0005-0000-0000-000048000000}"/>
    <cellStyle name="Normal 102 2" xfId="70" xr:uid="{00000000-0005-0000-0000-000049000000}"/>
    <cellStyle name="Normal 102 3" xfId="71" xr:uid="{00000000-0005-0000-0000-00004A000000}"/>
    <cellStyle name="Normal 102 4" xfId="72" xr:uid="{00000000-0005-0000-0000-00004B000000}"/>
    <cellStyle name="Normal 102 5" xfId="73" xr:uid="{00000000-0005-0000-0000-00004C000000}"/>
    <cellStyle name="Normal 102 6" xfId="879" xr:uid="{00000000-0005-0000-0000-00004D000000}"/>
    <cellStyle name="Normal 103" xfId="74" xr:uid="{00000000-0005-0000-0000-00004E000000}"/>
    <cellStyle name="Normal 103 2" xfId="75" xr:uid="{00000000-0005-0000-0000-00004F000000}"/>
    <cellStyle name="Normal 103 3" xfId="76" xr:uid="{00000000-0005-0000-0000-000050000000}"/>
    <cellStyle name="Normal 104" xfId="77" xr:uid="{00000000-0005-0000-0000-000051000000}"/>
    <cellStyle name="Normal 104 2" xfId="78" xr:uid="{00000000-0005-0000-0000-000052000000}"/>
    <cellStyle name="Normal 104 3" xfId="79" xr:uid="{00000000-0005-0000-0000-000053000000}"/>
    <cellStyle name="Normal 105" xfId="80" xr:uid="{00000000-0005-0000-0000-000054000000}"/>
    <cellStyle name="Normal 105 2" xfId="81" xr:uid="{00000000-0005-0000-0000-000055000000}"/>
    <cellStyle name="Normal 105 3" xfId="864" xr:uid="{00000000-0005-0000-0000-000056000000}"/>
    <cellStyle name="Normal 106" xfId="82" xr:uid="{00000000-0005-0000-0000-000057000000}"/>
    <cellStyle name="Normal 106 2" xfId="83" xr:uid="{00000000-0005-0000-0000-000058000000}"/>
    <cellStyle name="Normal 106 3" xfId="865" xr:uid="{00000000-0005-0000-0000-000059000000}"/>
    <cellStyle name="Normal 107" xfId="84" xr:uid="{00000000-0005-0000-0000-00005A000000}"/>
    <cellStyle name="Normal 107 2" xfId="85" xr:uid="{00000000-0005-0000-0000-00005B000000}"/>
    <cellStyle name="Normal 108" xfId="86" xr:uid="{00000000-0005-0000-0000-00005C000000}"/>
    <cellStyle name="Normal 108 2" xfId="87" xr:uid="{00000000-0005-0000-0000-00005D000000}"/>
    <cellStyle name="Normal 109" xfId="88" xr:uid="{00000000-0005-0000-0000-00005E000000}"/>
    <cellStyle name="Normal 109 2" xfId="89" xr:uid="{00000000-0005-0000-0000-00005F000000}"/>
    <cellStyle name="Normal 11" xfId="90" xr:uid="{00000000-0005-0000-0000-000060000000}"/>
    <cellStyle name="Normal 11 2" xfId="91" xr:uid="{00000000-0005-0000-0000-000061000000}"/>
    <cellStyle name="Normal 110" xfId="92" xr:uid="{00000000-0005-0000-0000-000062000000}"/>
    <cellStyle name="Normal 110 2" xfId="93" xr:uid="{00000000-0005-0000-0000-000063000000}"/>
    <cellStyle name="Normal 111" xfId="94" xr:uid="{00000000-0005-0000-0000-000064000000}"/>
    <cellStyle name="Normal 111 2" xfId="95" xr:uid="{00000000-0005-0000-0000-000065000000}"/>
    <cellStyle name="Normal 112" xfId="96" xr:uid="{00000000-0005-0000-0000-000066000000}"/>
    <cellStyle name="Normal 112 2" xfId="97" xr:uid="{00000000-0005-0000-0000-000067000000}"/>
    <cellStyle name="Normal 113" xfId="98" xr:uid="{00000000-0005-0000-0000-000068000000}"/>
    <cellStyle name="Normal 113 2" xfId="99" xr:uid="{00000000-0005-0000-0000-000069000000}"/>
    <cellStyle name="Normal 115" xfId="100" xr:uid="{00000000-0005-0000-0000-00006A000000}"/>
    <cellStyle name="Normal 115 2" xfId="101" xr:uid="{00000000-0005-0000-0000-00006B000000}"/>
    <cellStyle name="Normal 116 2" xfId="102" xr:uid="{00000000-0005-0000-0000-00006C000000}"/>
    <cellStyle name="Normal 117" xfId="103" xr:uid="{00000000-0005-0000-0000-00006D000000}"/>
    <cellStyle name="Normal 117 2" xfId="104" xr:uid="{00000000-0005-0000-0000-00006E000000}"/>
    <cellStyle name="Normal 118" xfId="105" xr:uid="{00000000-0005-0000-0000-00006F000000}"/>
    <cellStyle name="Normal 118 2" xfId="106" xr:uid="{00000000-0005-0000-0000-000070000000}"/>
    <cellStyle name="Normal 12" xfId="107" xr:uid="{00000000-0005-0000-0000-000071000000}"/>
    <cellStyle name="Normal 12 2" xfId="108" xr:uid="{00000000-0005-0000-0000-000072000000}"/>
    <cellStyle name="Normal 120" xfId="109" xr:uid="{00000000-0005-0000-0000-000073000000}"/>
    <cellStyle name="Normal 120 2" xfId="110" xr:uid="{00000000-0005-0000-0000-000074000000}"/>
    <cellStyle name="Normal 13" xfId="111" xr:uid="{00000000-0005-0000-0000-000075000000}"/>
    <cellStyle name="Normal 13 2" xfId="112" xr:uid="{00000000-0005-0000-0000-000076000000}"/>
    <cellStyle name="Normal 14" xfId="113" xr:uid="{00000000-0005-0000-0000-000077000000}"/>
    <cellStyle name="Normal 14 2" xfId="114" xr:uid="{00000000-0005-0000-0000-000078000000}"/>
    <cellStyle name="Normal 15" xfId="115" xr:uid="{00000000-0005-0000-0000-000079000000}"/>
    <cellStyle name="Normal 15 2" xfId="116" xr:uid="{00000000-0005-0000-0000-00007A000000}"/>
    <cellStyle name="Normal 16" xfId="117" xr:uid="{00000000-0005-0000-0000-00007B000000}"/>
    <cellStyle name="Normal 16 2" xfId="118" xr:uid="{00000000-0005-0000-0000-00007C000000}"/>
    <cellStyle name="Normal 17" xfId="119" xr:uid="{00000000-0005-0000-0000-00007D000000}"/>
    <cellStyle name="Normal 17 2" xfId="120" xr:uid="{00000000-0005-0000-0000-00007E000000}"/>
    <cellStyle name="Normal 18" xfId="121" xr:uid="{00000000-0005-0000-0000-00007F000000}"/>
    <cellStyle name="Normal 18 2" xfId="122" xr:uid="{00000000-0005-0000-0000-000080000000}"/>
    <cellStyle name="Normal 19" xfId="123" xr:uid="{00000000-0005-0000-0000-000081000000}"/>
    <cellStyle name="Normal 2" xfId="124" xr:uid="{00000000-0005-0000-0000-000082000000}"/>
    <cellStyle name="Normal 2 10" xfId="125" xr:uid="{00000000-0005-0000-0000-000083000000}"/>
    <cellStyle name="Normal 2 11" xfId="126" xr:uid="{00000000-0005-0000-0000-000084000000}"/>
    <cellStyle name="Normal 2 12" xfId="127" xr:uid="{00000000-0005-0000-0000-000085000000}"/>
    <cellStyle name="Normal 2 13" xfId="128" xr:uid="{00000000-0005-0000-0000-000086000000}"/>
    <cellStyle name="Normal 2 14" xfId="129" xr:uid="{00000000-0005-0000-0000-000087000000}"/>
    <cellStyle name="Normal 2 15" xfId="130" xr:uid="{00000000-0005-0000-0000-000088000000}"/>
    <cellStyle name="Normal 2 16" xfId="131" xr:uid="{00000000-0005-0000-0000-000089000000}"/>
    <cellStyle name="Normal 2 17" xfId="132" xr:uid="{00000000-0005-0000-0000-00008A000000}"/>
    <cellStyle name="Normal 2 18" xfId="133" xr:uid="{00000000-0005-0000-0000-00008B000000}"/>
    <cellStyle name="Normal 2 19" xfId="134" xr:uid="{00000000-0005-0000-0000-00008C000000}"/>
    <cellStyle name="Normal 2 2" xfId="135" xr:uid="{00000000-0005-0000-0000-00008D000000}"/>
    <cellStyle name="Normal 2 2 10" xfId="136" xr:uid="{00000000-0005-0000-0000-00008E000000}"/>
    <cellStyle name="Normal 2 2 11" xfId="137" xr:uid="{00000000-0005-0000-0000-00008F000000}"/>
    <cellStyle name="Normal 2 2 12" xfId="138" xr:uid="{00000000-0005-0000-0000-000090000000}"/>
    <cellStyle name="Normal 2 2 13" xfId="139" xr:uid="{00000000-0005-0000-0000-000091000000}"/>
    <cellStyle name="Normal 2 2 14" xfId="140" xr:uid="{00000000-0005-0000-0000-000092000000}"/>
    <cellStyle name="Normal 2 2 15" xfId="141" xr:uid="{00000000-0005-0000-0000-000093000000}"/>
    <cellStyle name="Normal 2 2 16" xfId="142" xr:uid="{00000000-0005-0000-0000-000094000000}"/>
    <cellStyle name="Normal 2 2 17" xfId="143" xr:uid="{00000000-0005-0000-0000-000095000000}"/>
    <cellStyle name="Normal 2 2 18" xfId="144" xr:uid="{00000000-0005-0000-0000-000096000000}"/>
    <cellStyle name="Normal 2 2 19" xfId="145" xr:uid="{00000000-0005-0000-0000-000097000000}"/>
    <cellStyle name="Normal 2 2 2" xfId="146" xr:uid="{00000000-0005-0000-0000-000098000000}"/>
    <cellStyle name="Normal 2 2 2 10" xfId="147" xr:uid="{00000000-0005-0000-0000-000099000000}"/>
    <cellStyle name="Normal 2 2 2 11" xfId="148" xr:uid="{00000000-0005-0000-0000-00009A000000}"/>
    <cellStyle name="Normal 2 2 2 12" xfId="149" xr:uid="{00000000-0005-0000-0000-00009B000000}"/>
    <cellStyle name="Normal 2 2 2 13" xfId="150" xr:uid="{00000000-0005-0000-0000-00009C000000}"/>
    <cellStyle name="Normal 2 2 2 14" xfId="151" xr:uid="{00000000-0005-0000-0000-00009D000000}"/>
    <cellStyle name="Normal 2 2 2 15" xfId="152" xr:uid="{00000000-0005-0000-0000-00009E000000}"/>
    <cellStyle name="Normal 2 2 2 16" xfId="153" xr:uid="{00000000-0005-0000-0000-00009F000000}"/>
    <cellStyle name="Normal 2 2 2 17" xfId="154" xr:uid="{00000000-0005-0000-0000-0000A0000000}"/>
    <cellStyle name="Normal 2 2 2 18" xfId="155" xr:uid="{00000000-0005-0000-0000-0000A1000000}"/>
    <cellStyle name="Normal 2 2 2 19" xfId="156" xr:uid="{00000000-0005-0000-0000-0000A2000000}"/>
    <cellStyle name="Normal 2 2 2 2" xfId="157" xr:uid="{00000000-0005-0000-0000-0000A3000000}"/>
    <cellStyle name="Normal 2 2 2 2 10" xfId="158" xr:uid="{00000000-0005-0000-0000-0000A4000000}"/>
    <cellStyle name="Normal 2 2 2 2 11" xfId="159" xr:uid="{00000000-0005-0000-0000-0000A5000000}"/>
    <cellStyle name="Normal 2 2 2 2 12" xfId="160" xr:uid="{00000000-0005-0000-0000-0000A6000000}"/>
    <cellStyle name="Normal 2 2 2 2 13" xfId="161" xr:uid="{00000000-0005-0000-0000-0000A7000000}"/>
    <cellStyle name="Normal 2 2 2 2 14" xfId="162" xr:uid="{00000000-0005-0000-0000-0000A8000000}"/>
    <cellStyle name="Normal 2 2 2 2 15" xfId="163" xr:uid="{00000000-0005-0000-0000-0000A9000000}"/>
    <cellStyle name="Normal 2 2 2 2 16" xfId="164" xr:uid="{00000000-0005-0000-0000-0000AA000000}"/>
    <cellStyle name="Normal 2 2 2 2 17" xfId="165" xr:uid="{00000000-0005-0000-0000-0000AB000000}"/>
    <cellStyle name="Normal 2 2 2 2 18" xfId="166" xr:uid="{00000000-0005-0000-0000-0000AC000000}"/>
    <cellStyle name="Normal 2 2 2 2 19" xfId="167" xr:uid="{00000000-0005-0000-0000-0000AD000000}"/>
    <cellStyle name="Normal 2 2 2 2 2" xfId="168" xr:uid="{00000000-0005-0000-0000-0000AE000000}"/>
    <cellStyle name="Normal 2 2 2 2 2 10" xfId="169" xr:uid="{00000000-0005-0000-0000-0000AF000000}"/>
    <cellStyle name="Normal 2 2 2 2 2 11" xfId="170" xr:uid="{00000000-0005-0000-0000-0000B0000000}"/>
    <cellStyle name="Normal 2 2 2 2 2 12" xfId="171" xr:uid="{00000000-0005-0000-0000-0000B1000000}"/>
    <cellStyle name="Normal 2 2 2 2 2 13" xfId="172" xr:uid="{00000000-0005-0000-0000-0000B2000000}"/>
    <cellStyle name="Normal 2 2 2 2 2 14" xfId="173" xr:uid="{00000000-0005-0000-0000-0000B3000000}"/>
    <cellStyle name="Normal 2 2 2 2 2 15" xfId="174" xr:uid="{00000000-0005-0000-0000-0000B4000000}"/>
    <cellStyle name="Normal 2 2 2 2 2 16" xfId="175" xr:uid="{00000000-0005-0000-0000-0000B5000000}"/>
    <cellStyle name="Normal 2 2 2 2 2 17" xfId="176" xr:uid="{00000000-0005-0000-0000-0000B6000000}"/>
    <cellStyle name="Normal 2 2 2 2 2 18" xfId="177" xr:uid="{00000000-0005-0000-0000-0000B7000000}"/>
    <cellStyle name="Normal 2 2 2 2 2 19" xfId="178" xr:uid="{00000000-0005-0000-0000-0000B8000000}"/>
    <cellStyle name="Normal 2 2 2 2 2 2" xfId="179" xr:uid="{00000000-0005-0000-0000-0000B9000000}"/>
    <cellStyle name="Normal 2 2 2 2 2 2 10" xfId="180" xr:uid="{00000000-0005-0000-0000-0000BA000000}"/>
    <cellStyle name="Normal 2 2 2 2 2 2 11" xfId="181" xr:uid="{00000000-0005-0000-0000-0000BB000000}"/>
    <cellStyle name="Normal 2 2 2 2 2 2 12" xfId="182" xr:uid="{00000000-0005-0000-0000-0000BC000000}"/>
    <cellStyle name="Normal 2 2 2 2 2 2 13" xfId="183" xr:uid="{00000000-0005-0000-0000-0000BD000000}"/>
    <cellStyle name="Normal 2 2 2 2 2 2 14" xfId="184" xr:uid="{00000000-0005-0000-0000-0000BE000000}"/>
    <cellStyle name="Normal 2 2 2 2 2 2 15" xfId="185" xr:uid="{00000000-0005-0000-0000-0000BF000000}"/>
    <cellStyle name="Normal 2 2 2 2 2 2 16" xfId="186" xr:uid="{00000000-0005-0000-0000-0000C0000000}"/>
    <cellStyle name="Normal 2 2 2 2 2 2 17" xfId="187" xr:uid="{00000000-0005-0000-0000-0000C1000000}"/>
    <cellStyle name="Normal 2 2 2 2 2 2 18" xfId="188" xr:uid="{00000000-0005-0000-0000-0000C2000000}"/>
    <cellStyle name="Normal 2 2 2 2 2 2 19" xfId="189" xr:uid="{00000000-0005-0000-0000-0000C3000000}"/>
    <cellStyle name="Normal 2 2 2 2 2 2 2" xfId="190" xr:uid="{00000000-0005-0000-0000-0000C4000000}"/>
    <cellStyle name="Normal 2 2 2 2 2 2 2 10" xfId="191" xr:uid="{00000000-0005-0000-0000-0000C5000000}"/>
    <cellStyle name="Normal 2 2 2 2 2 2 2 11" xfId="192" xr:uid="{00000000-0005-0000-0000-0000C6000000}"/>
    <cellStyle name="Normal 2 2 2 2 2 2 2 12" xfId="193" xr:uid="{00000000-0005-0000-0000-0000C7000000}"/>
    <cellStyle name="Normal 2 2 2 2 2 2 2 13" xfId="194" xr:uid="{00000000-0005-0000-0000-0000C8000000}"/>
    <cellStyle name="Normal 2 2 2 2 2 2 2 14" xfId="195" xr:uid="{00000000-0005-0000-0000-0000C9000000}"/>
    <cellStyle name="Normal 2 2 2 2 2 2 2 15" xfId="196" xr:uid="{00000000-0005-0000-0000-0000CA000000}"/>
    <cellStyle name="Normal 2 2 2 2 2 2 2 16" xfId="197" xr:uid="{00000000-0005-0000-0000-0000CB000000}"/>
    <cellStyle name="Normal 2 2 2 2 2 2 2 17" xfId="198" xr:uid="{00000000-0005-0000-0000-0000CC000000}"/>
    <cellStyle name="Normal 2 2 2 2 2 2 2 18" xfId="199" xr:uid="{00000000-0005-0000-0000-0000CD000000}"/>
    <cellStyle name="Normal 2 2 2 2 2 2 2 19" xfId="200" xr:uid="{00000000-0005-0000-0000-0000CE000000}"/>
    <cellStyle name="Normal 2 2 2 2 2 2 2 2" xfId="201" xr:uid="{00000000-0005-0000-0000-0000CF000000}"/>
    <cellStyle name="Normal 2 2 2 2 2 2 2 2 10" xfId="202" xr:uid="{00000000-0005-0000-0000-0000D0000000}"/>
    <cellStyle name="Normal 2 2 2 2 2 2 2 2 11" xfId="203" xr:uid="{00000000-0005-0000-0000-0000D1000000}"/>
    <cellStyle name="Normal 2 2 2 2 2 2 2 2 12" xfId="204" xr:uid="{00000000-0005-0000-0000-0000D2000000}"/>
    <cellStyle name="Normal 2 2 2 2 2 2 2 2 13" xfId="205" xr:uid="{00000000-0005-0000-0000-0000D3000000}"/>
    <cellStyle name="Normal 2 2 2 2 2 2 2 2 14" xfId="206" xr:uid="{00000000-0005-0000-0000-0000D4000000}"/>
    <cellStyle name="Normal 2 2 2 2 2 2 2 2 15" xfId="207" xr:uid="{00000000-0005-0000-0000-0000D5000000}"/>
    <cellStyle name="Normal 2 2 2 2 2 2 2 2 2" xfId="208" xr:uid="{00000000-0005-0000-0000-0000D6000000}"/>
    <cellStyle name="Normal 2 2 2 2 2 2 2 2 2 10" xfId="209" xr:uid="{00000000-0005-0000-0000-0000D7000000}"/>
    <cellStyle name="Normal 2 2 2 2 2 2 2 2 2 11" xfId="210" xr:uid="{00000000-0005-0000-0000-0000D8000000}"/>
    <cellStyle name="Normal 2 2 2 2 2 2 2 2 2 12" xfId="211" xr:uid="{00000000-0005-0000-0000-0000D9000000}"/>
    <cellStyle name="Normal 2 2 2 2 2 2 2 2 2 13" xfId="212" xr:uid="{00000000-0005-0000-0000-0000DA000000}"/>
    <cellStyle name="Normal 2 2 2 2 2 2 2 2 2 2" xfId="213" xr:uid="{00000000-0005-0000-0000-0000DB000000}"/>
    <cellStyle name="Normal 2 2 2 2 2 2 2 2 2 2 10" xfId="214" xr:uid="{00000000-0005-0000-0000-0000DC000000}"/>
    <cellStyle name="Normal 2 2 2 2 2 2 2 2 2 2 11" xfId="215" xr:uid="{00000000-0005-0000-0000-0000DD000000}"/>
    <cellStyle name="Normal 2 2 2 2 2 2 2 2 2 2 2" xfId="216" xr:uid="{00000000-0005-0000-0000-0000DE000000}"/>
    <cellStyle name="Normal 2 2 2 2 2 2 2 2 2 2 2 10" xfId="217" xr:uid="{00000000-0005-0000-0000-0000DF000000}"/>
    <cellStyle name="Normal 2 2 2 2 2 2 2 2 2 2 2 11" xfId="218" xr:uid="{00000000-0005-0000-0000-0000E0000000}"/>
    <cellStyle name="Normal 2 2 2 2 2 2 2 2 2 2 2 2" xfId="219" xr:uid="{00000000-0005-0000-0000-0000E1000000}"/>
    <cellStyle name="Normal 2 2 2 2 2 2 2 2 2 2 2 2 2" xfId="220" xr:uid="{00000000-0005-0000-0000-0000E2000000}"/>
    <cellStyle name="Normal 2 2 2 2 2 2 2 2 2 2 2 2 2 2" xfId="221" xr:uid="{00000000-0005-0000-0000-0000E3000000}"/>
    <cellStyle name="Normal 2 2 2 2 2 2 2 2 2 2 2 2 2 2 2" xfId="222" xr:uid="{00000000-0005-0000-0000-0000E4000000}"/>
    <cellStyle name="Normal 2 2 2 2 2 2 2 2 2 2 2 2 2 2 2 2" xfId="223" xr:uid="{00000000-0005-0000-0000-0000E5000000}"/>
    <cellStyle name="Normal 2 2 2 2 2 2 2 2 2 2 2 2 2 2 2 2 2" xfId="224" xr:uid="{00000000-0005-0000-0000-0000E6000000}"/>
    <cellStyle name="Normal 2 2 2 2 2 2 2 2 2 2 2 2 2 2 2 2 2 2" xfId="225" xr:uid="{00000000-0005-0000-0000-0000E7000000}"/>
    <cellStyle name="Normal 2 2 2 2 2 2 2 2 2 2 2 2 2 2 2 2 2 2 2" xfId="226" xr:uid="{00000000-0005-0000-0000-0000E8000000}"/>
    <cellStyle name="Normal 2 2 2 2 2 2 2 2 2 2 2 2 2 2 2 2 2 2 2 2" xfId="227" xr:uid="{00000000-0005-0000-0000-0000E9000000}"/>
    <cellStyle name="Normal 2 2 2 2 2 2 2 2 2 2 2 2 2 2 2 2 2 2 2 3" xfId="228" xr:uid="{00000000-0005-0000-0000-0000EA000000}"/>
    <cellStyle name="Normal 2 2 2 2 2 2 2 2 2 2 2 2 2 2 2 2 2 2 3" xfId="229" xr:uid="{00000000-0005-0000-0000-0000EB000000}"/>
    <cellStyle name="Normal 2 2 2 2 2 2 2 2 2 2 2 2 2 2 2 2 2 3" xfId="230" xr:uid="{00000000-0005-0000-0000-0000EC000000}"/>
    <cellStyle name="Normal 2 2 2 2 2 2 2 2 2 2 2 2 2 2 2 2 2 4" xfId="231" xr:uid="{00000000-0005-0000-0000-0000ED000000}"/>
    <cellStyle name="Normal 2 2 2 2 2 2 2 2 2 2 2 2 2 2 2 2 2 5" xfId="232" xr:uid="{00000000-0005-0000-0000-0000EE000000}"/>
    <cellStyle name="Normal 2 2 2 2 2 2 2 2 2 2 2 2 2 2 2 2 3" xfId="233" xr:uid="{00000000-0005-0000-0000-0000EF000000}"/>
    <cellStyle name="Normal 2 2 2 2 2 2 2 2 2 2 2 2 2 2 2 2 4" xfId="234" xr:uid="{00000000-0005-0000-0000-0000F0000000}"/>
    <cellStyle name="Normal 2 2 2 2 2 2 2 2 2 2 2 2 2 2 2 2 5" xfId="235" xr:uid="{00000000-0005-0000-0000-0000F1000000}"/>
    <cellStyle name="Normal 2 2 2 2 2 2 2 2 2 2 2 2 2 2 2 3" xfId="236" xr:uid="{00000000-0005-0000-0000-0000F2000000}"/>
    <cellStyle name="Normal 2 2 2 2 2 2 2 2 2 2 2 2 2 2 2 4" xfId="237" xr:uid="{00000000-0005-0000-0000-0000F3000000}"/>
    <cellStyle name="Normal 2 2 2 2 2 2 2 2 2 2 2 2 2 2 2 5" xfId="238" xr:uid="{00000000-0005-0000-0000-0000F4000000}"/>
    <cellStyle name="Normal 2 2 2 2 2 2 2 2 2 2 2 2 2 2 2 6" xfId="239" xr:uid="{00000000-0005-0000-0000-0000F5000000}"/>
    <cellStyle name="Normal 2 2 2 2 2 2 2 2 2 2 2 2 2 2 2 7" xfId="240" xr:uid="{00000000-0005-0000-0000-0000F6000000}"/>
    <cellStyle name="Normal 2 2 2 2 2 2 2 2 2 2 2 2 2 2 3" xfId="241" xr:uid="{00000000-0005-0000-0000-0000F7000000}"/>
    <cellStyle name="Normal 2 2 2 2 2 2 2 2 2 2 2 2 2 2 4" xfId="242" xr:uid="{00000000-0005-0000-0000-0000F8000000}"/>
    <cellStyle name="Normal 2 2 2 2 2 2 2 2 2 2 2 2 2 2 5" xfId="243" xr:uid="{00000000-0005-0000-0000-0000F9000000}"/>
    <cellStyle name="Normal 2 2 2 2 2 2 2 2 2 2 2 2 2 2 6" xfId="244" xr:uid="{00000000-0005-0000-0000-0000FA000000}"/>
    <cellStyle name="Normal 2 2 2 2 2 2 2 2 2 2 2 2 2 2 7" xfId="245" xr:uid="{00000000-0005-0000-0000-0000FB000000}"/>
    <cellStyle name="Normal 2 2 2 2 2 2 2 2 2 2 2 2 2 3" xfId="246" xr:uid="{00000000-0005-0000-0000-0000FC000000}"/>
    <cellStyle name="Normal 2 2 2 2 2 2 2 2 2 2 2 2 2 4" xfId="247" xr:uid="{00000000-0005-0000-0000-0000FD000000}"/>
    <cellStyle name="Normal 2 2 2 2 2 2 2 2 2 2 2 2 2 5" xfId="248" xr:uid="{00000000-0005-0000-0000-0000FE000000}"/>
    <cellStyle name="Normal 2 2 2 2 2 2 2 2 2 2 2 2 2 6" xfId="249" xr:uid="{00000000-0005-0000-0000-0000FF000000}"/>
    <cellStyle name="Normal 2 2 2 2 2 2 2 2 2 2 2 2 2 7" xfId="250" xr:uid="{00000000-0005-0000-0000-000000010000}"/>
    <cellStyle name="Normal 2 2 2 2 2 2 2 2 2 2 2 2 2 8" xfId="251" xr:uid="{00000000-0005-0000-0000-000001010000}"/>
    <cellStyle name="Normal 2 2 2 2 2 2 2 2 2 2 2 2 2 9" xfId="252" xr:uid="{00000000-0005-0000-0000-000002010000}"/>
    <cellStyle name="Normal 2 2 2 2 2 2 2 2 2 2 2 2 3" xfId="253" xr:uid="{00000000-0005-0000-0000-000003010000}"/>
    <cellStyle name="Normal 2 2 2 2 2 2 2 2 2 2 2 2 4" xfId="254" xr:uid="{00000000-0005-0000-0000-000004010000}"/>
    <cellStyle name="Normal 2 2 2 2 2 2 2 2 2 2 2 2 5" xfId="255" xr:uid="{00000000-0005-0000-0000-000005010000}"/>
    <cellStyle name="Normal 2 2 2 2 2 2 2 2 2 2 2 2 6" xfId="256" xr:uid="{00000000-0005-0000-0000-000006010000}"/>
    <cellStyle name="Normal 2 2 2 2 2 2 2 2 2 2 2 2 7" xfId="257" xr:uid="{00000000-0005-0000-0000-000007010000}"/>
    <cellStyle name="Normal 2 2 2 2 2 2 2 2 2 2 2 2 8" xfId="258" xr:uid="{00000000-0005-0000-0000-000008010000}"/>
    <cellStyle name="Normal 2 2 2 2 2 2 2 2 2 2 2 2 9" xfId="259" xr:uid="{00000000-0005-0000-0000-000009010000}"/>
    <cellStyle name="Normal 2 2 2 2 2 2 2 2 2 2 2 3" xfId="260" xr:uid="{00000000-0005-0000-0000-00000A010000}"/>
    <cellStyle name="Normal 2 2 2 2 2 2 2 2 2 2 2 4" xfId="261" xr:uid="{00000000-0005-0000-0000-00000B010000}"/>
    <cellStyle name="Normal 2 2 2 2 2 2 2 2 2 2 2 5" xfId="262" xr:uid="{00000000-0005-0000-0000-00000C010000}"/>
    <cellStyle name="Normal 2 2 2 2 2 2 2 2 2 2 2 6" xfId="263" xr:uid="{00000000-0005-0000-0000-00000D010000}"/>
    <cellStyle name="Normal 2 2 2 2 2 2 2 2 2 2 2 7" xfId="264" xr:uid="{00000000-0005-0000-0000-00000E010000}"/>
    <cellStyle name="Normal 2 2 2 2 2 2 2 2 2 2 2 8" xfId="265" xr:uid="{00000000-0005-0000-0000-00000F010000}"/>
    <cellStyle name="Normal 2 2 2 2 2 2 2 2 2 2 2 9" xfId="266" xr:uid="{00000000-0005-0000-0000-000010010000}"/>
    <cellStyle name="Normal 2 2 2 2 2 2 2 2 2 2 3" xfId="267" xr:uid="{00000000-0005-0000-0000-000011010000}"/>
    <cellStyle name="Normal 2 2 2 2 2 2 2 2 2 2 4" xfId="268" xr:uid="{00000000-0005-0000-0000-000012010000}"/>
    <cellStyle name="Normal 2 2 2 2 2 2 2 2 2 2 5" xfId="269" xr:uid="{00000000-0005-0000-0000-000013010000}"/>
    <cellStyle name="Normal 2 2 2 2 2 2 2 2 2 2 6" xfId="270" xr:uid="{00000000-0005-0000-0000-000014010000}"/>
    <cellStyle name="Normal 2 2 2 2 2 2 2 2 2 2 7" xfId="271" xr:uid="{00000000-0005-0000-0000-000015010000}"/>
    <cellStyle name="Normal 2 2 2 2 2 2 2 2 2 2 8" xfId="272" xr:uid="{00000000-0005-0000-0000-000016010000}"/>
    <cellStyle name="Normal 2 2 2 2 2 2 2 2 2 2 9" xfId="273" xr:uid="{00000000-0005-0000-0000-000017010000}"/>
    <cellStyle name="Normal 2 2 2 2 2 2 2 2 2 3" xfId="274" xr:uid="{00000000-0005-0000-0000-000018010000}"/>
    <cellStyle name="Normal 2 2 2 2 2 2 2 2 2 4" xfId="275" xr:uid="{00000000-0005-0000-0000-000019010000}"/>
    <cellStyle name="Normal 2 2 2 2 2 2 2 2 2 5" xfId="276" xr:uid="{00000000-0005-0000-0000-00001A010000}"/>
    <cellStyle name="Normal 2 2 2 2 2 2 2 2 2 6" xfId="277" xr:uid="{00000000-0005-0000-0000-00001B010000}"/>
    <cellStyle name="Normal 2 2 2 2 2 2 2 2 2 7" xfId="278" xr:uid="{00000000-0005-0000-0000-00001C010000}"/>
    <cellStyle name="Normal 2 2 2 2 2 2 2 2 2 8" xfId="279" xr:uid="{00000000-0005-0000-0000-00001D010000}"/>
    <cellStyle name="Normal 2 2 2 2 2 2 2 2 2 9" xfId="280" xr:uid="{00000000-0005-0000-0000-00001E010000}"/>
    <cellStyle name="Normal 2 2 2 2 2 2 2 2 3" xfId="281" xr:uid="{00000000-0005-0000-0000-00001F010000}"/>
    <cellStyle name="Normal 2 2 2 2 2 2 2 2 4" xfId="282" xr:uid="{00000000-0005-0000-0000-000020010000}"/>
    <cellStyle name="Normal 2 2 2 2 2 2 2 2 5" xfId="283" xr:uid="{00000000-0005-0000-0000-000021010000}"/>
    <cellStyle name="Normal 2 2 2 2 2 2 2 2 6" xfId="284" xr:uid="{00000000-0005-0000-0000-000022010000}"/>
    <cellStyle name="Normal 2 2 2 2 2 2 2 2 7" xfId="285" xr:uid="{00000000-0005-0000-0000-000023010000}"/>
    <cellStyle name="Normal 2 2 2 2 2 2 2 2 8" xfId="286" xr:uid="{00000000-0005-0000-0000-000024010000}"/>
    <cellStyle name="Normal 2 2 2 2 2 2 2 2 9" xfId="287" xr:uid="{00000000-0005-0000-0000-000025010000}"/>
    <cellStyle name="Normal 2 2 2 2 2 2 2 20" xfId="288" xr:uid="{00000000-0005-0000-0000-000026010000}"/>
    <cellStyle name="Normal 2 2 2 2 2 2 2 21" xfId="289" xr:uid="{00000000-0005-0000-0000-000027010000}"/>
    <cellStyle name="Normal 2 2 2 2 2 2 2 3" xfId="290" xr:uid="{00000000-0005-0000-0000-000028010000}"/>
    <cellStyle name="Normal 2 2 2 2 2 2 2 4" xfId="291" xr:uid="{00000000-0005-0000-0000-000029010000}"/>
    <cellStyle name="Normal 2 2 2 2 2 2 2 5" xfId="292" xr:uid="{00000000-0005-0000-0000-00002A010000}"/>
    <cellStyle name="Normal 2 2 2 2 2 2 2 6" xfId="293" xr:uid="{00000000-0005-0000-0000-00002B010000}"/>
    <cellStyle name="Normal 2 2 2 2 2 2 2 7" xfId="294" xr:uid="{00000000-0005-0000-0000-00002C010000}"/>
    <cellStyle name="Normal 2 2 2 2 2 2 2 8" xfId="295" xr:uid="{00000000-0005-0000-0000-00002D010000}"/>
    <cellStyle name="Normal 2 2 2 2 2 2 2 9" xfId="296" xr:uid="{00000000-0005-0000-0000-00002E010000}"/>
    <cellStyle name="Normal 2 2 2 2 2 2 2 9 2" xfId="297" xr:uid="{00000000-0005-0000-0000-00002F010000}"/>
    <cellStyle name="Normal 2 2 2 2 2 2 2 9 3" xfId="298" xr:uid="{00000000-0005-0000-0000-000030010000}"/>
    <cellStyle name="Normal 2 2 2 2 2 2 20" xfId="299" xr:uid="{00000000-0005-0000-0000-000031010000}"/>
    <cellStyle name="Normal 2 2 2 2 2 2 21" xfId="300" xr:uid="{00000000-0005-0000-0000-000032010000}"/>
    <cellStyle name="Normal 2 2 2 2 2 2 3" xfId="301" xr:uid="{00000000-0005-0000-0000-000033010000}"/>
    <cellStyle name="Normal 2 2 2 2 2 2 4" xfId="302" xr:uid="{00000000-0005-0000-0000-000034010000}"/>
    <cellStyle name="Normal 2 2 2 2 2 2 5" xfId="303" xr:uid="{00000000-0005-0000-0000-000035010000}"/>
    <cellStyle name="Normal 2 2 2 2 2 2 6" xfId="304" xr:uid="{00000000-0005-0000-0000-000036010000}"/>
    <cellStyle name="Normal 2 2 2 2 2 2 7" xfId="305" xr:uid="{00000000-0005-0000-0000-000037010000}"/>
    <cellStyle name="Normal 2 2 2 2 2 2 8" xfId="306" xr:uid="{00000000-0005-0000-0000-000038010000}"/>
    <cellStyle name="Normal 2 2 2 2 2 2 9" xfId="307" xr:uid="{00000000-0005-0000-0000-000039010000}"/>
    <cellStyle name="Normal 2 2 2 2 2 2 9 2" xfId="308" xr:uid="{00000000-0005-0000-0000-00003A010000}"/>
    <cellStyle name="Normal 2 2 2 2 2 2 9 3" xfId="309" xr:uid="{00000000-0005-0000-0000-00003B010000}"/>
    <cellStyle name="Normal 2 2 2 2 2 20" xfId="310" xr:uid="{00000000-0005-0000-0000-00003C010000}"/>
    <cellStyle name="Normal 2 2 2 2 2 20 2" xfId="311" xr:uid="{00000000-0005-0000-0000-00003D010000}"/>
    <cellStyle name="Normal 2 2 2 2 2 20 3" xfId="312" xr:uid="{00000000-0005-0000-0000-00003E010000}"/>
    <cellStyle name="Normal 2 2 2 2 2 21" xfId="313" xr:uid="{00000000-0005-0000-0000-00003F010000}"/>
    <cellStyle name="Normal 2 2 2 2 2 22" xfId="314" xr:uid="{00000000-0005-0000-0000-000040010000}"/>
    <cellStyle name="Normal 2 2 2 2 2 23" xfId="315" xr:uid="{00000000-0005-0000-0000-000041010000}"/>
    <cellStyle name="Normal 2 2 2 2 2 24" xfId="316" xr:uid="{00000000-0005-0000-0000-000042010000}"/>
    <cellStyle name="Normal 2 2 2 2 2 25" xfId="317" xr:uid="{00000000-0005-0000-0000-000043010000}"/>
    <cellStyle name="Normal 2 2 2 2 2 26" xfId="318" xr:uid="{00000000-0005-0000-0000-000044010000}"/>
    <cellStyle name="Normal 2 2 2 2 2 27" xfId="319" xr:uid="{00000000-0005-0000-0000-000045010000}"/>
    <cellStyle name="Normal 2 2 2 2 2 28" xfId="320" xr:uid="{00000000-0005-0000-0000-000046010000}"/>
    <cellStyle name="Normal 2 2 2 2 2 29" xfId="321" xr:uid="{00000000-0005-0000-0000-000047010000}"/>
    <cellStyle name="Normal 2 2 2 2 2 3" xfId="322" xr:uid="{00000000-0005-0000-0000-000048010000}"/>
    <cellStyle name="Normal 2 2 2 2 2 30" xfId="323" xr:uid="{00000000-0005-0000-0000-000049010000}"/>
    <cellStyle name="Normal 2 2 2 2 2 31" xfId="324" xr:uid="{00000000-0005-0000-0000-00004A010000}"/>
    <cellStyle name="Normal 2 2 2 2 2 32" xfId="325" xr:uid="{00000000-0005-0000-0000-00004B010000}"/>
    <cellStyle name="Normal 2 2 2 2 2 4" xfId="326" xr:uid="{00000000-0005-0000-0000-00004C010000}"/>
    <cellStyle name="Normal 2 2 2 2 2 5" xfId="327" xr:uid="{00000000-0005-0000-0000-00004D010000}"/>
    <cellStyle name="Normal 2 2 2 2 2 6" xfId="328" xr:uid="{00000000-0005-0000-0000-00004E010000}"/>
    <cellStyle name="Normal 2 2 2 2 2 7" xfId="329" xr:uid="{00000000-0005-0000-0000-00004F010000}"/>
    <cellStyle name="Normal 2 2 2 2 2 8" xfId="330" xr:uid="{00000000-0005-0000-0000-000050010000}"/>
    <cellStyle name="Normal 2 2 2 2 2 9" xfId="331" xr:uid="{00000000-0005-0000-0000-000051010000}"/>
    <cellStyle name="Normal 2 2 2 2 20" xfId="332" xr:uid="{00000000-0005-0000-0000-000052010000}"/>
    <cellStyle name="Normal 2 2 2 2 20 2" xfId="333" xr:uid="{00000000-0005-0000-0000-000053010000}"/>
    <cellStyle name="Normal 2 2 2 2 20 3" xfId="334" xr:uid="{00000000-0005-0000-0000-000054010000}"/>
    <cellStyle name="Normal 2 2 2 2 21" xfId="335" xr:uid="{00000000-0005-0000-0000-000055010000}"/>
    <cellStyle name="Normal 2 2 2 2 22" xfId="336" xr:uid="{00000000-0005-0000-0000-000056010000}"/>
    <cellStyle name="Normal 2 2 2 2 23" xfId="337" xr:uid="{00000000-0005-0000-0000-000057010000}"/>
    <cellStyle name="Normal 2 2 2 2 24" xfId="338" xr:uid="{00000000-0005-0000-0000-000058010000}"/>
    <cellStyle name="Normal 2 2 2 2 25" xfId="339" xr:uid="{00000000-0005-0000-0000-000059010000}"/>
    <cellStyle name="Normal 2 2 2 2 26" xfId="340" xr:uid="{00000000-0005-0000-0000-00005A010000}"/>
    <cellStyle name="Normal 2 2 2 2 27" xfId="341" xr:uid="{00000000-0005-0000-0000-00005B010000}"/>
    <cellStyle name="Normal 2 2 2 2 28" xfId="342" xr:uid="{00000000-0005-0000-0000-00005C010000}"/>
    <cellStyle name="Normal 2 2 2 2 29" xfId="343" xr:uid="{00000000-0005-0000-0000-00005D010000}"/>
    <cellStyle name="Normal 2 2 2 2 3" xfId="344" xr:uid="{00000000-0005-0000-0000-00005E010000}"/>
    <cellStyle name="Normal 2 2 2 2 30" xfId="345" xr:uid="{00000000-0005-0000-0000-00005F010000}"/>
    <cellStyle name="Normal 2 2 2 2 31" xfId="346" xr:uid="{00000000-0005-0000-0000-000060010000}"/>
    <cellStyle name="Normal 2 2 2 2 32" xfId="347" xr:uid="{00000000-0005-0000-0000-000061010000}"/>
    <cellStyle name="Normal 2 2 2 2 4" xfId="348" xr:uid="{00000000-0005-0000-0000-000062010000}"/>
    <cellStyle name="Normal 2 2 2 2 5" xfId="349" xr:uid="{00000000-0005-0000-0000-000063010000}"/>
    <cellStyle name="Normal 2 2 2 2 6" xfId="350" xr:uid="{00000000-0005-0000-0000-000064010000}"/>
    <cellStyle name="Normal 2 2 2 2 7" xfId="351" xr:uid="{00000000-0005-0000-0000-000065010000}"/>
    <cellStyle name="Normal 2 2 2 2 8" xfId="352" xr:uid="{00000000-0005-0000-0000-000066010000}"/>
    <cellStyle name="Normal 2 2 2 2 9" xfId="353" xr:uid="{00000000-0005-0000-0000-000067010000}"/>
    <cellStyle name="Normal 2 2 2 20" xfId="354" xr:uid="{00000000-0005-0000-0000-000068010000}"/>
    <cellStyle name="Normal 2 2 2 21" xfId="355" xr:uid="{00000000-0005-0000-0000-000069010000}"/>
    <cellStyle name="Normal 2 2 2 22" xfId="356" xr:uid="{00000000-0005-0000-0000-00006A010000}"/>
    <cellStyle name="Normal 2 2 2 23" xfId="357" xr:uid="{00000000-0005-0000-0000-00006B010000}"/>
    <cellStyle name="Normal 2 2 2 24" xfId="358" xr:uid="{00000000-0005-0000-0000-00006C010000}"/>
    <cellStyle name="Normal 2 2 2 25" xfId="359" xr:uid="{00000000-0005-0000-0000-00006D010000}"/>
    <cellStyle name="Normal 2 2 2 26" xfId="360" xr:uid="{00000000-0005-0000-0000-00006E010000}"/>
    <cellStyle name="Normal 2 2 2 27" xfId="361" xr:uid="{00000000-0005-0000-0000-00006F010000}"/>
    <cellStyle name="Normal 2 2 2 28" xfId="362" xr:uid="{00000000-0005-0000-0000-000070010000}"/>
    <cellStyle name="Normal 2 2 2 29" xfId="363" xr:uid="{00000000-0005-0000-0000-000071010000}"/>
    <cellStyle name="Normal 2 2 2 3" xfId="364" xr:uid="{00000000-0005-0000-0000-000072010000}"/>
    <cellStyle name="Normal 2 2 2 30" xfId="365" xr:uid="{00000000-0005-0000-0000-000073010000}"/>
    <cellStyle name="Normal 2 2 2 31" xfId="366" xr:uid="{00000000-0005-0000-0000-000074010000}"/>
    <cellStyle name="Normal 2 2 2 32" xfId="367" xr:uid="{00000000-0005-0000-0000-000075010000}"/>
    <cellStyle name="Normal 2 2 2 33" xfId="368" xr:uid="{00000000-0005-0000-0000-000076010000}"/>
    <cellStyle name="Normal 2 2 2 34" xfId="369" xr:uid="{00000000-0005-0000-0000-000077010000}"/>
    <cellStyle name="Normal 2 2 2 35" xfId="370" xr:uid="{00000000-0005-0000-0000-000078010000}"/>
    <cellStyle name="Normal 2 2 2 36" xfId="371" xr:uid="{00000000-0005-0000-0000-000079010000}"/>
    <cellStyle name="Normal 2 2 2 37" xfId="372" xr:uid="{00000000-0005-0000-0000-00007A010000}"/>
    <cellStyle name="Normal 2 2 2 37 2" xfId="373" xr:uid="{00000000-0005-0000-0000-00007B010000}"/>
    <cellStyle name="Normal 2 2 2 37 3" xfId="374" xr:uid="{00000000-0005-0000-0000-00007C010000}"/>
    <cellStyle name="Normal 2 2 2 38" xfId="375" xr:uid="{00000000-0005-0000-0000-00007D010000}"/>
    <cellStyle name="Normal 2 2 2 39" xfId="376" xr:uid="{00000000-0005-0000-0000-00007E010000}"/>
    <cellStyle name="Normal 2 2 2 4" xfId="377" xr:uid="{00000000-0005-0000-0000-00007F010000}"/>
    <cellStyle name="Normal 2 2 2 40" xfId="378" xr:uid="{00000000-0005-0000-0000-000080010000}"/>
    <cellStyle name="Normal 2 2 2 41" xfId="379" xr:uid="{00000000-0005-0000-0000-000081010000}"/>
    <cellStyle name="Normal 2 2 2 42" xfId="380" xr:uid="{00000000-0005-0000-0000-000082010000}"/>
    <cellStyle name="Normal 2 2 2 43" xfId="381" xr:uid="{00000000-0005-0000-0000-000083010000}"/>
    <cellStyle name="Normal 2 2 2 44" xfId="382" xr:uid="{00000000-0005-0000-0000-000084010000}"/>
    <cellStyle name="Normal 2 2 2 45" xfId="383" xr:uid="{00000000-0005-0000-0000-000085010000}"/>
    <cellStyle name="Normal 2 2 2 46" xfId="384" xr:uid="{00000000-0005-0000-0000-000086010000}"/>
    <cellStyle name="Normal 2 2 2 47" xfId="385" xr:uid="{00000000-0005-0000-0000-000087010000}"/>
    <cellStyle name="Normal 2 2 2 48" xfId="386" xr:uid="{00000000-0005-0000-0000-000088010000}"/>
    <cellStyle name="Normal 2 2 2 49" xfId="387" xr:uid="{00000000-0005-0000-0000-000089010000}"/>
    <cellStyle name="Normal 2 2 2 5" xfId="388" xr:uid="{00000000-0005-0000-0000-00008A010000}"/>
    <cellStyle name="Normal 2 2 2 6" xfId="389" xr:uid="{00000000-0005-0000-0000-00008B010000}"/>
    <cellStyle name="Normal 2 2 2 7" xfId="390" xr:uid="{00000000-0005-0000-0000-00008C010000}"/>
    <cellStyle name="Normal 2 2 2 8" xfId="391" xr:uid="{00000000-0005-0000-0000-00008D010000}"/>
    <cellStyle name="Normal 2 2 2 9" xfId="392" xr:uid="{00000000-0005-0000-0000-00008E010000}"/>
    <cellStyle name="Normal 2 2 20" xfId="393" xr:uid="{00000000-0005-0000-0000-00008F010000}"/>
    <cellStyle name="Normal 2 2 21" xfId="394" xr:uid="{00000000-0005-0000-0000-000090010000}"/>
    <cellStyle name="Normal 2 2 22" xfId="395" xr:uid="{00000000-0005-0000-0000-000091010000}"/>
    <cellStyle name="Normal 2 2 23" xfId="396" xr:uid="{00000000-0005-0000-0000-000092010000}"/>
    <cellStyle name="Normal 2 2 24" xfId="397" xr:uid="{00000000-0005-0000-0000-000093010000}"/>
    <cellStyle name="Normal 2 2 25" xfId="398" xr:uid="{00000000-0005-0000-0000-000094010000}"/>
    <cellStyle name="Normal 2 2 26" xfId="399" xr:uid="{00000000-0005-0000-0000-000095010000}"/>
    <cellStyle name="Normal 2 2 27" xfId="400" xr:uid="{00000000-0005-0000-0000-000096010000}"/>
    <cellStyle name="Normal 2 2 28" xfId="401" xr:uid="{00000000-0005-0000-0000-000097010000}"/>
    <cellStyle name="Normal 2 2 29" xfId="402" xr:uid="{00000000-0005-0000-0000-000098010000}"/>
    <cellStyle name="Normal 2 2 3" xfId="403" xr:uid="{00000000-0005-0000-0000-000099010000}"/>
    <cellStyle name="Normal 2 2 30" xfId="404" xr:uid="{00000000-0005-0000-0000-00009A010000}"/>
    <cellStyle name="Normal 2 2 31" xfId="405" xr:uid="{00000000-0005-0000-0000-00009B010000}"/>
    <cellStyle name="Normal 2 2 32" xfId="406" xr:uid="{00000000-0005-0000-0000-00009C010000}"/>
    <cellStyle name="Normal 2 2 33" xfId="407" xr:uid="{00000000-0005-0000-0000-00009D010000}"/>
    <cellStyle name="Normal 2 2 34" xfId="408" xr:uid="{00000000-0005-0000-0000-00009E010000}"/>
    <cellStyle name="Normal 2 2 35" xfId="409" xr:uid="{00000000-0005-0000-0000-00009F010000}"/>
    <cellStyle name="Normal 2 2 36" xfId="410" xr:uid="{00000000-0005-0000-0000-0000A0010000}"/>
    <cellStyle name="Normal 2 2 37" xfId="411" xr:uid="{00000000-0005-0000-0000-0000A1010000}"/>
    <cellStyle name="Normal 2 2 37 2" xfId="412" xr:uid="{00000000-0005-0000-0000-0000A2010000}"/>
    <cellStyle name="Normal 2 2 37 3" xfId="413" xr:uid="{00000000-0005-0000-0000-0000A3010000}"/>
    <cellStyle name="Normal 2 2 38" xfId="414" xr:uid="{00000000-0005-0000-0000-0000A4010000}"/>
    <cellStyle name="Normal 2 2 39" xfId="415" xr:uid="{00000000-0005-0000-0000-0000A5010000}"/>
    <cellStyle name="Normal 2 2 4" xfId="416" xr:uid="{00000000-0005-0000-0000-0000A6010000}"/>
    <cellStyle name="Normal 2 2 40" xfId="417" xr:uid="{00000000-0005-0000-0000-0000A7010000}"/>
    <cellStyle name="Normal 2 2 41" xfId="418" xr:uid="{00000000-0005-0000-0000-0000A8010000}"/>
    <cellStyle name="Normal 2 2 42" xfId="419" xr:uid="{00000000-0005-0000-0000-0000A9010000}"/>
    <cellStyle name="Normal 2 2 43" xfId="420" xr:uid="{00000000-0005-0000-0000-0000AA010000}"/>
    <cellStyle name="Normal 2 2 44" xfId="421" xr:uid="{00000000-0005-0000-0000-0000AB010000}"/>
    <cellStyle name="Normal 2 2 45" xfId="422" xr:uid="{00000000-0005-0000-0000-0000AC010000}"/>
    <cellStyle name="Normal 2 2 46" xfId="423" xr:uid="{00000000-0005-0000-0000-0000AD010000}"/>
    <cellStyle name="Normal 2 2 47" xfId="424" xr:uid="{00000000-0005-0000-0000-0000AE010000}"/>
    <cellStyle name="Normal 2 2 48" xfId="425" xr:uid="{00000000-0005-0000-0000-0000AF010000}"/>
    <cellStyle name="Normal 2 2 49" xfId="426" xr:uid="{00000000-0005-0000-0000-0000B0010000}"/>
    <cellStyle name="Normal 2 2 5" xfId="427" xr:uid="{00000000-0005-0000-0000-0000B1010000}"/>
    <cellStyle name="Normal 2 2 6" xfId="428" xr:uid="{00000000-0005-0000-0000-0000B2010000}"/>
    <cellStyle name="Normal 2 2 7" xfId="429" xr:uid="{00000000-0005-0000-0000-0000B3010000}"/>
    <cellStyle name="Normal 2 2 8" xfId="430" xr:uid="{00000000-0005-0000-0000-0000B4010000}"/>
    <cellStyle name="Normal 2 2 9" xfId="431" xr:uid="{00000000-0005-0000-0000-0000B5010000}"/>
    <cellStyle name="Normal 2 20" xfId="432" xr:uid="{00000000-0005-0000-0000-0000B6010000}"/>
    <cellStyle name="Normal 2 21" xfId="433" xr:uid="{00000000-0005-0000-0000-0000B7010000}"/>
    <cellStyle name="Normal 2 22" xfId="434" xr:uid="{00000000-0005-0000-0000-0000B8010000}"/>
    <cellStyle name="Normal 2 23" xfId="435" xr:uid="{00000000-0005-0000-0000-0000B9010000}"/>
    <cellStyle name="Normal 2 24" xfId="436" xr:uid="{00000000-0005-0000-0000-0000BA010000}"/>
    <cellStyle name="Normal 2 25" xfId="437" xr:uid="{00000000-0005-0000-0000-0000BB010000}"/>
    <cellStyle name="Normal 2 26" xfId="438" xr:uid="{00000000-0005-0000-0000-0000BC010000}"/>
    <cellStyle name="Normal 2 27" xfId="439" xr:uid="{00000000-0005-0000-0000-0000BD010000}"/>
    <cellStyle name="Normal 2 28" xfId="440" xr:uid="{00000000-0005-0000-0000-0000BE010000}"/>
    <cellStyle name="Normal 2 29" xfId="441" xr:uid="{00000000-0005-0000-0000-0000BF010000}"/>
    <cellStyle name="Normal 2 3" xfId="442" xr:uid="{00000000-0005-0000-0000-0000C0010000}"/>
    <cellStyle name="Normal 2 30" xfId="849" xr:uid="{00000000-0005-0000-0000-0000C1010000}"/>
    <cellStyle name="Normal 2 4" xfId="443" xr:uid="{00000000-0005-0000-0000-0000C2010000}"/>
    <cellStyle name="Normal 2 5" xfId="444" xr:uid="{00000000-0005-0000-0000-0000C3010000}"/>
    <cellStyle name="Normal 2 6" xfId="445" xr:uid="{00000000-0005-0000-0000-0000C4010000}"/>
    <cellStyle name="Normal 2 7" xfId="446" xr:uid="{00000000-0005-0000-0000-0000C5010000}"/>
    <cellStyle name="Normal 2 8" xfId="447" xr:uid="{00000000-0005-0000-0000-0000C6010000}"/>
    <cellStyle name="Normal 2 9" xfId="448" xr:uid="{00000000-0005-0000-0000-0000C7010000}"/>
    <cellStyle name="Normal 20" xfId="449" xr:uid="{00000000-0005-0000-0000-0000C8010000}"/>
    <cellStyle name="Normal 21" xfId="450" xr:uid="{00000000-0005-0000-0000-0000C9010000}"/>
    <cellStyle name="Normal 22" xfId="451" xr:uid="{00000000-0005-0000-0000-0000CA010000}"/>
    <cellStyle name="Normal 23" xfId="452" xr:uid="{00000000-0005-0000-0000-0000CB010000}"/>
    <cellStyle name="Normal 24" xfId="453" xr:uid="{00000000-0005-0000-0000-0000CC010000}"/>
    <cellStyle name="Normal 25" xfId="454" xr:uid="{00000000-0005-0000-0000-0000CD010000}"/>
    <cellStyle name="Normal 26" xfId="455" xr:uid="{00000000-0005-0000-0000-0000CE010000}"/>
    <cellStyle name="Normal 27" xfId="456" xr:uid="{00000000-0005-0000-0000-0000CF010000}"/>
    <cellStyle name="Normal 28" xfId="457" xr:uid="{00000000-0005-0000-0000-0000D0010000}"/>
    <cellStyle name="Normal 28 2" xfId="458" xr:uid="{00000000-0005-0000-0000-0000D1010000}"/>
    <cellStyle name="Normal 28 2 2" xfId="863" xr:uid="{00000000-0005-0000-0000-0000D2010000}"/>
    <cellStyle name="Normal 29" xfId="459" xr:uid="{00000000-0005-0000-0000-0000D3010000}"/>
    <cellStyle name="Normal 29 2" xfId="460" xr:uid="{00000000-0005-0000-0000-0000D4010000}"/>
    <cellStyle name="Normal 29 2 2" xfId="862" xr:uid="{00000000-0005-0000-0000-0000D5010000}"/>
    <cellStyle name="Normal 3" xfId="461" xr:uid="{00000000-0005-0000-0000-0000D6010000}"/>
    <cellStyle name="Normal 3 10" xfId="462" xr:uid="{00000000-0005-0000-0000-0000D7010000}"/>
    <cellStyle name="Normal 3 11" xfId="463" xr:uid="{00000000-0005-0000-0000-0000D8010000}"/>
    <cellStyle name="Normal 3 12" xfId="464" xr:uid="{00000000-0005-0000-0000-0000D9010000}"/>
    <cellStyle name="Normal 3 13" xfId="465" xr:uid="{00000000-0005-0000-0000-0000DA010000}"/>
    <cellStyle name="Normal 3 2" xfId="466" xr:uid="{00000000-0005-0000-0000-0000DB010000}"/>
    <cellStyle name="Normal 3 3" xfId="467" xr:uid="{00000000-0005-0000-0000-0000DC010000}"/>
    <cellStyle name="Normal 3 4" xfId="468" xr:uid="{00000000-0005-0000-0000-0000DD010000}"/>
    <cellStyle name="Normal 3 5" xfId="469" xr:uid="{00000000-0005-0000-0000-0000DE010000}"/>
    <cellStyle name="Normal 3 6" xfId="470" xr:uid="{00000000-0005-0000-0000-0000DF010000}"/>
    <cellStyle name="Normal 3 7" xfId="471" xr:uid="{00000000-0005-0000-0000-0000E0010000}"/>
    <cellStyle name="Normal 3 8" xfId="472" xr:uid="{00000000-0005-0000-0000-0000E1010000}"/>
    <cellStyle name="Normal 3 9" xfId="473" xr:uid="{00000000-0005-0000-0000-0000E2010000}"/>
    <cellStyle name="Normal 30" xfId="474" xr:uid="{00000000-0005-0000-0000-0000E3010000}"/>
    <cellStyle name="Normal 31" xfId="475" xr:uid="{00000000-0005-0000-0000-0000E4010000}"/>
    <cellStyle name="Normal 31 2" xfId="476" xr:uid="{00000000-0005-0000-0000-0000E5010000}"/>
    <cellStyle name="Normal 31 2 2" xfId="861" xr:uid="{00000000-0005-0000-0000-0000E6010000}"/>
    <cellStyle name="Normal 32" xfId="477" xr:uid="{00000000-0005-0000-0000-0000E7010000}"/>
    <cellStyle name="Normal 32 2" xfId="478" xr:uid="{00000000-0005-0000-0000-0000E8010000}"/>
    <cellStyle name="Normal 32 2 2" xfId="860" xr:uid="{00000000-0005-0000-0000-0000E9010000}"/>
    <cellStyle name="Normal 33" xfId="479" xr:uid="{00000000-0005-0000-0000-0000EA010000}"/>
    <cellStyle name="Normal 33 2" xfId="480" xr:uid="{00000000-0005-0000-0000-0000EB010000}"/>
    <cellStyle name="Normal 33 2 2" xfId="859" xr:uid="{00000000-0005-0000-0000-0000EC010000}"/>
    <cellStyle name="Normal 34" xfId="481" xr:uid="{00000000-0005-0000-0000-0000ED010000}"/>
    <cellStyle name="Normal 34 2" xfId="482" xr:uid="{00000000-0005-0000-0000-0000EE010000}"/>
    <cellStyle name="Normal 35" xfId="483" xr:uid="{00000000-0005-0000-0000-0000EF010000}"/>
    <cellStyle name="Normal 35 2" xfId="484" xr:uid="{00000000-0005-0000-0000-0000F0010000}"/>
    <cellStyle name="Normal 36" xfId="485" xr:uid="{00000000-0005-0000-0000-0000F1010000}"/>
    <cellStyle name="Normal 36 2" xfId="486" xr:uid="{00000000-0005-0000-0000-0000F2010000}"/>
    <cellStyle name="Normal 36 2 2" xfId="858" xr:uid="{00000000-0005-0000-0000-0000F3010000}"/>
    <cellStyle name="Normal 37" xfId="487" xr:uid="{00000000-0005-0000-0000-0000F4010000}"/>
    <cellStyle name="Normal 37 2" xfId="488" xr:uid="{00000000-0005-0000-0000-0000F5010000}"/>
    <cellStyle name="Normal 37 2 2" xfId="857" xr:uid="{00000000-0005-0000-0000-0000F6010000}"/>
    <cellStyle name="Normal 38" xfId="489" xr:uid="{00000000-0005-0000-0000-0000F7010000}"/>
    <cellStyle name="Normal 38 2" xfId="490" xr:uid="{00000000-0005-0000-0000-0000F8010000}"/>
    <cellStyle name="Normal 38 2 2" xfId="856" xr:uid="{00000000-0005-0000-0000-0000F9010000}"/>
    <cellStyle name="Normal 39" xfId="491" xr:uid="{00000000-0005-0000-0000-0000FA010000}"/>
    <cellStyle name="Normal 39 2" xfId="492" xr:uid="{00000000-0005-0000-0000-0000FB010000}"/>
    <cellStyle name="Normal 39 2 2" xfId="855" xr:uid="{00000000-0005-0000-0000-0000FC010000}"/>
    <cellStyle name="Normal 4" xfId="493" xr:uid="{00000000-0005-0000-0000-0000FD010000}"/>
    <cellStyle name="Normal 4 10" xfId="494" xr:uid="{00000000-0005-0000-0000-0000FE010000}"/>
    <cellStyle name="Normal 4 11" xfId="495" xr:uid="{00000000-0005-0000-0000-0000FF010000}"/>
    <cellStyle name="Normal 4 12" xfId="496" xr:uid="{00000000-0005-0000-0000-000000020000}"/>
    <cellStyle name="Normal 4 13" xfId="497" xr:uid="{00000000-0005-0000-0000-000001020000}"/>
    <cellStyle name="Normal 4 14" xfId="498" xr:uid="{00000000-0005-0000-0000-000002020000}"/>
    <cellStyle name="Normal 4 2" xfId="499" xr:uid="{00000000-0005-0000-0000-000003020000}"/>
    <cellStyle name="Normal 4 3" xfId="500" xr:uid="{00000000-0005-0000-0000-000004020000}"/>
    <cellStyle name="Normal 4 4" xfId="501" xr:uid="{00000000-0005-0000-0000-000005020000}"/>
    <cellStyle name="Normal 4 5" xfId="502" xr:uid="{00000000-0005-0000-0000-000006020000}"/>
    <cellStyle name="Normal 4 6" xfId="503" xr:uid="{00000000-0005-0000-0000-000007020000}"/>
    <cellStyle name="Normal 4 7" xfId="504" xr:uid="{00000000-0005-0000-0000-000008020000}"/>
    <cellStyle name="Normal 4 8" xfId="505" xr:uid="{00000000-0005-0000-0000-000009020000}"/>
    <cellStyle name="Normal 4 9" xfId="506" xr:uid="{00000000-0005-0000-0000-00000A020000}"/>
    <cellStyle name="Normal 40" xfId="507" xr:uid="{00000000-0005-0000-0000-00000B020000}"/>
    <cellStyle name="Normal 40 2" xfId="508" xr:uid="{00000000-0005-0000-0000-00000C020000}"/>
    <cellStyle name="Normal 40 2 2" xfId="854" xr:uid="{00000000-0005-0000-0000-00000D020000}"/>
    <cellStyle name="Normal 41" xfId="509" xr:uid="{00000000-0005-0000-0000-00000E020000}"/>
    <cellStyle name="Normal 41 2" xfId="510" xr:uid="{00000000-0005-0000-0000-00000F020000}"/>
    <cellStyle name="Normal 41 2 2" xfId="852" xr:uid="{00000000-0005-0000-0000-000010020000}"/>
    <cellStyle name="Normal 42" xfId="511" xr:uid="{00000000-0005-0000-0000-000011020000}"/>
    <cellStyle name="Normal 43" xfId="512" xr:uid="{00000000-0005-0000-0000-000012020000}"/>
    <cellStyle name="Normal 44" xfId="513" xr:uid="{00000000-0005-0000-0000-000013020000}"/>
    <cellStyle name="Normal 45" xfId="514" xr:uid="{00000000-0005-0000-0000-000014020000}"/>
    <cellStyle name="Normal 46" xfId="515" xr:uid="{00000000-0005-0000-0000-000015020000}"/>
    <cellStyle name="Normal 47" xfId="516" xr:uid="{00000000-0005-0000-0000-000016020000}"/>
    <cellStyle name="Normal 48" xfId="517" xr:uid="{00000000-0005-0000-0000-000017020000}"/>
    <cellStyle name="Normal 48 10" xfId="518" xr:uid="{00000000-0005-0000-0000-000018020000}"/>
    <cellStyle name="Normal 48 11" xfId="519" xr:uid="{00000000-0005-0000-0000-000019020000}"/>
    <cellStyle name="Normal 48 12" xfId="520" xr:uid="{00000000-0005-0000-0000-00001A020000}"/>
    <cellStyle name="Normal 48 13" xfId="521" xr:uid="{00000000-0005-0000-0000-00001B020000}"/>
    <cellStyle name="Normal 48 14" xfId="522" xr:uid="{00000000-0005-0000-0000-00001C020000}"/>
    <cellStyle name="Normal 48 15" xfId="523" xr:uid="{00000000-0005-0000-0000-00001D020000}"/>
    <cellStyle name="Normal 48 16" xfId="524" xr:uid="{00000000-0005-0000-0000-00001E020000}"/>
    <cellStyle name="Normal 48 17" xfId="525" xr:uid="{00000000-0005-0000-0000-00001F020000}"/>
    <cellStyle name="Normal 48 18" xfId="526" xr:uid="{00000000-0005-0000-0000-000020020000}"/>
    <cellStyle name="Normal 48 19" xfId="527" xr:uid="{00000000-0005-0000-0000-000021020000}"/>
    <cellStyle name="Normal 48 2" xfId="528" xr:uid="{00000000-0005-0000-0000-000022020000}"/>
    <cellStyle name="Normal 48 20" xfId="529" xr:uid="{00000000-0005-0000-0000-000023020000}"/>
    <cellStyle name="Normal 48 21" xfId="530" xr:uid="{00000000-0005-0000-0000-000024020000}"/>
    <cellStyle name="Normal 48 3" xfId="531" xr:uid="{00000000-0005-0000-0000-000025020000}"/>
    <cellStyle name="Normal 48 4" xfId="532" xr:uid="{00000000-0005-0000-0000-000026020000}"/>
    <cellStyle name="Normal 48 5" xfId="533" xr:uid="{00000000-0005-0000-0000-000027020000}"/>
    <cellStyle name="Normal 48 6" xfId="534" xr:uid="{00000000-0005-0000-0000-000028020000}"/>
    <cellStyle name="Normal 48 7" xfId="535" xr:uid="{00000000-0005-0000-0000-000029020000}"/>
    <cellStyle name="Normal 48 8" xfId="536" xr:uid="{00000000-0005-0000-0000-00002A020000}"/>
    <cellStyle name="Normal 48 9" xfId="537" xr:uid="{00000000-0005-0000-0000-00002B020000}"/>
    <cellStyle name="Normal 49" xfId="538" xr:uid="{00000000-0005-0000-0000-00002C020000}"/>
    <cellStyle name="Normal 5" xfId="539" xr:uid="{00000000-0005-0000-0000-00002D020000}"/>
    <cellStyle name="Normal 5 2" xfId="540" xr:uid="{00000000-0005-0000-0000-00002E020000}"/>
    <cellStyle name="Normal 5 3" xfId="541" xr:uid="{00000000-0005-0000-0000-00002F020000}"/>
    <cellStyle name="Normal 50" xfId="542" xr:uid="{00000000-0005-0000-0000-000030020000}"/>
    <cellStyle name="Normal 51" xfId="543" xr:uid="{00000000-0005-0000-0000-000031020000}"/>
    <cellStyle name="Normal 52" xfId="544" xr:uid="{00000000-0005-0000-0000-000032020000}"/>
    <cellStyle name="Normal 53" xfId="545" xr:uid="{00000000-0005-0000-0000-000033020000}"/>
    <cellStyle name="Normal 54" xfId="546" xr:uid="{00000000-0005-0000-0000-000034020000}"/>
    <cellStyle name="Normal 55" xfId="547" xr:uid="{00000000-0005-0000-0000-000035020000}"/>
    <cellStyle name="Normal 56" xfId="548" xr:uid="{00000000-0005-0000-0000-000036020000}"/>
    <cellStyle name="Normal 57" xfId="549" xr:uid="{00000000-0005-0000-0000-000037020000}"/>
    <cellStyle name="Normal 58" xfId="550" xr:uid="{00000000-0005-0000-0000-000038020000}"/>
    <cellStyle name="Normal 59" xfId="551" xr:uid="{00000000-0005-0000-0000-000039020000}"/>
    <cellStyle name="Normal 59 2" xfId="552" xr:uid="{00000000-0005-0000-0000-00003A020000}"/>
    <cellStyle name="Normal 59 2 2" xfId="875" xr:uid="{00000000-0005-0000-0000-00003B020000}"/>
    <cellStyle name="Normal 6" xfId="553" xr:uid="{00000000-0005-0000-0000-00003C020000}"/>
    <cellStyle name="Normal 6 2" xfId="554" xr:uid="{00000000-0005-0000-0000-00003D020000}"/>
    <cellStyle name="Normal 60" xfId="555" xr:uid="{00000000-0005-0000-0000-00003E020000}"/>
    <cellStyle name="Normal 60 2" xfId="556" xr:uid="{00000000-0005-0000-0000-00003F020000}"/>
    <cellStyle name="Normal 60 2 2" xfId="874" xr:uid="{00000000-0005-0000-0000-000040020000}"/>
    <cellStyle name="Normal 61" xfId="557" xr:uid="{00000000-0005-0000-0000-000041020000}"/>
    <cellStyle name="Normal 61 2" xfId="558" xr:uid="{00000000-0005-0000-0000-000042020000}"/>
    <cellStyle name="Normal 62" xfId="559" xr:uid="{00000000-0005-0000-0000-000043020000}"/>
    <cellStyle name="Normal 62 2" xfId="560" xr:uid="{00000000-0005-0000-0000-000044020000}"/>
    <cellStyle name="Normal 62 2 2" xfId="873" xr:uid="{00000000-0005-0000-0000-000045020000}"/>
    <cellStyle name="Normal 63" xfId="561" xr:uid="{00000000-0005-0000-0000-000046020000}"/>
    <cellStyle name="Normal 63 2" xfId="562" xr:uid="{00000000-0005-0000-0000-000047020000}"/>
    <cellStyle name="Normal 63 2 2" xfId="872" xr:uid="{00000000-0005-0000-0000-000048020000}"/>
    <cellStyle name="Normal 64" xfId="563" xr:uid="{00000000-0005-0000-0000-000049020000}"/>
    <cellStyle name="Normal 64 2" xfId="564" xr:uid="{00000000-0005-0000-0000-00004A020000}"/>
    <cellStyle name="Normal 65" xfId="565" xr:uid="{00000000-0005-0000-0000-00004B020000}"/>
    <cellStyle name="Normal 65 2" xfId="566" xr:uid="{00000000-0005-0000-0000-00004C020000}"/>
    <cellStyle name="Normal 65 2 2" xfId="871" xr:uid="{00000000-0005-0000-0000-00004D020000}"/>
    <cellStyle name="Normal 66" xfId="567" xr:uid="{00000000-0005-0000-0000-00004E020000}"/>
    <cellStyle name="Normal 66 2" xfId="568" xr:uid="{00000000-0005-0000-0000-00004F020000}"/>
    <cellStyle name="Normal 67" xfId="569" xr:uid="{00000000-0005-0000-0000-000050020000}"/>
    <cellStyle name="Normal 67 2" xfId="570" xr:uid="{00000000-0005-0000-0000-000051020000}"/>
    <cellStyle name="Normal 68" xfId="571" xr:uid="{00000000-0005-0000-0000-000052020000}"/>
    <cellStyle name="Normal 68 2" xfId="572" xr:uid="{00000000-0005-0000-0000-000053020000}"/>
    <cellStyle name="Normal 68 2 2" xfId="870" xr:uid="{00000000-0005-0000-0000-000054020000}"/>
    <cellStyle name="Normal 69" xfId="573" xr:uid="{00000000-0005-0000-0000-000055020000}"/>
    <cellStyle name="Normal 69 2" xfId="574" xr:uid="{00000000-0005-0000-0000-000056020000}"/>
    <cellStyle name="Normal 69 2 2" xfId="867" xr:uid="{00000000-0005-0000-0000-000057020000}"/>
    <cellStyle name="Normal 7" xfId="575" xr:uid="{00000000-0005-0000-0000-000058020000}"/>
    <cellStyle name="Normal 7 2" xfId="576" xr:uid="{00000000-0005-0000-0000-000059020000}"/>
    <cellStyle name="Normal 70" xfId="577" xr:uid="{00000000-0005-0000-0000-00005A020000}"/>
    <cellStyle name="Normal 71" xfId="578" xr:uid="{00000000-0005-0000-0000-00005B020000}"/>
    <cellStyle name="Normal 72" xfId="579" xr:uid="{00000000-0005-0000-0000-00005C020000}"/>
    <cellStyle name="Normal 73" xfId="580" xr:uid="{00000000-0005-0000-0000-00005D020000}"/>
    <cellStyle name="Normal 74" xfId="581" xr:uid="{00000000-0005-0000-0000-00005E020000}"/>
    <cellStyle name="Normal 75" xfId="582" xr:uid="{00000000-0005-0000-0000-00005F020000}"/>
    <cellStyle name="Normal 76 2" xfId="583" xr:uid="{00000000-0005-0000-0000-000060020000}"/>
    <cellStyle name="Normal 76 3" xfId="584" xr:uid="{00000000-0005-0000-0000-000061020000}"/>
    <cellStyle name="Normal 76 4" xfId="585" xr:uid="{00000000-0005-0000-0000-000062020000}"/>
    <cellStyle name="Normal 76 5" xfId="586" xr:uid="{00000000-0005-0000-0000-000063020000}"/>
    <cellStyle name="Normal 78" xfId="587" xr:uid="{00000000-0005-0000-0000-000064020000}"/>
    <cellStyle name="Normal 78 10" xfId="588" xr:uid="{00000000-0005-0000-0000-000065020000}"/>
    <cellStyle name="Normal 78 11" xfId="589" xr:uid="{00000000-0005-0000-0000-000066020000}"/>
    <cellStyle name="Normal 78 12" xfId="590" xr:uid="{00000000-0005-0000-0000-000067020000}"/>
    <cellStyle name="Normal 78 13" xfId="591" xr:uid="{00000000-0005-0000-0000-000068020000}"/>
    <cellStyle name="Normal 78 14" xfId="592" xr:uid="{00000000-0005-0000-0000-000069020000}"/>
    <cellStyle name="Normal 78 15" xfId="593" xr:uid="{00000000-0005-0000-0000-00006A020000}"/>
    <cellStyle name="Normal 78 16" xfId="594" xr:uid="{00000000-0005-0000-0000-00006B020000}"/>
    <cellStyle name="Normal 78 17" xfId="595" xr:uid="{00000000-0005-0000-0000-00006C020000}"/>
    <cellStyle name="Normal 78 18" xfId="596" xr:uid="{00000000-0005-0000-0000-00006D020000}"/>
    <cellStyle name="Normal 78 19" xfId="597" xr:uid="{00000000-0005-0000-0000-00006E020000}"/>
    <cellStyle name="Normal 78 2" xfId="598" xr:uid="{00000000-0005-0000-0000-00006F020000}"/>
    <cellStyle name="Normal 78 20" xfId="599" xr:uid="{00000000-0005-0000-0000-000070020000}"/>
    <cellStyle name="Normal 78 3" xfId="600" xr:uid="{00000000-0005-0000-0000-000071020000}"/>
    <cellStyle name="Normal 78 4" xfId="601" xr:uid="{00000000-0005-0000-0000-000072020000}"/>
    <cellStyle name="Normal 78 5" xfId="602" xr:uid="{00000000-0005-0000-0000-000073020000}"/>
    <cellStyle name="Normal 78 6" xfId="603" xr:uid="{00000000-0005-0000-0000-000074020000}"/>
    <cellStyle name="Normal 78 7" xfId="604" xr:uid="{00000000-0005-0000-0000-000075020000}"/>
    <cellStyle name="Normal 78 8" xfId="605" xr:uid="{00000000-0005-0000-0000-000076020000}"/>
    <cellStyle name="Normal 78 9" xfId="606" xr:uid="{00000000-0005-0000-0000-000077020000}"/>
    <cellStyle name="Normal 79" xfId="607" xr:uid="{00000000-0005-0000-0000-000078020000}"/>
    <cellStyle name="Normal 79 10" xfId="608" xr:uid="{00000000-0005-0000-0000-000079020000}"/>
    <cellStyle name="Normal 79 11" xfId="609" xr:uid="{00000000-0005-0000-0000-00007A020000}"/>
    <cellStyle name="Normal 79 12" xfId="610" xr:uid="{00000000-0005-0000-0000-00007B020000}"/>
    <cellStyle name="Normal 79 13" xfId="611" xr:uid="{00000000-0005-0000-0000-00007C020000}"/>
    <cellStyle name="Normal 79 14" xfId="612" xr:uid="{00000000-0005-0000-0000-00007D020000}"/>
    <cellStyle name="Normal 79 15" xfId="613" xr:uid="{00000000-0005-0000-0000-00007E020000}"/>
    <cellStyle name="Normal 79 16" xfId="614" xr:uid="{00000000-0005-0000-0000-00007F020000}"/>
    <cellStyle name="Normal 79 17" xfId="615" xr:uid="{00000000-0005-0000-0000-000080020000}"/>
    <cellStyle name="Normal 79 18" xfId="616" xr:uid="{00000000-0005-0000-0000-000081020000}"/>
    <cellStyle name="Normal 79 19" xfId="617" xr:uid="{00000000-0005-0000-0000-000082020000}"/>
    <cellStyle name="Normal 79 2" xfId="618" xr:uid="{00000000-0005-0000-0000-000083020000}"/>
    <cellStyle name="Normal 79 20" xfId="619" xr:uid="{00000000-0005-0000-0000-000084020000}"/>
    <cellStyle name="Normal 79 3" xfId="620" xr:uid="{00000000-0005-0000-0000-000085020000}"/>
    <cellStyle name="Normal 79 4" xfId="621" xr:uid="{00000000-0005-0000-0000-000086020000}"/>
    <cellStyle name="Normal 79 5" xfId="622" xr:uid="{00000000-0005-0000-0000-000087020000}"/>
    <cellStyle name="Normal 79 6" xfId="623" xr:uid="{00000000-0005-0000-0000-000088020000}"/>
    <cellStyle name="Normal 79 7" xfId="624" xr:uid="{00000000-0005-0000-0000-000089020000}"/>
    <cellStyle name="Normal 79 8" xfId="625" xr:uid="{00000000-0005-0000-0000-00008A020000}"/>
    <cellStyle name="Normal 79 9" xfId="626" xr:uid="{00000000-0005-0000-0000-00008B020000}"/>
    <cellStyle name="Normal 8" xfId="627" xr:uid="{00000000-0005-0000-0000-00008C020000}"/>
    <cellStyle name="Normal 81" xfId="628" xr:uid="{00000000-0005-0000-0000-00008D020000}"/>
    <cellStyle name="Normal 81 10" xfId="629" xr:uid="{00000000-0005-0000-0000-00008E020000}"/>
    <cellStyle name="Normal 81 11" xfId="630" xr:uid="{00000000-0005-0000-0000-00008F020000}"/>
    <cellStyle name="Normal 81 12" xfId="631" xr:uid="{00000000-0005-0000-0000-000090020000}"/>
    <cellStyle name="Normal 81 13" xfId="632" xr:uid="{00000000-0005-0000-0000-000091020000}"/>
    <cellStyle name="Normal 81 14" xfId="633" xr:uid="{00000000-0005-0000-0000-000092020000}"/>
    <cellStyle name="Normal 81 15" xfId="634" xr:uid="{00000000-0005-0000-0000-000093020000}"/>
    <cellStyle name="Normal 81 16" xfId="635" xr:uid="{00000000-0005-0000-0000-000094020000}"/>
    <cellStyle name="Normal 81 17" xfId="636" xr:uid="{00000000-0005-0000-0000-000095020000}"/>
    <cellStyle name="Normal 81 18" xfId="637" xr:uid="{00000000-0005-0000-0000-000096020000}"/>
    <cellStyle name="Normal 81 19" xfId="638" xr:uid="{00000000-0005-0000-0000-000097020000}"/>
    <cellStyle name="Normal 81 2" xfId="639" xr:uid="{00000000-0005-0000-0000-000098020000}"/>
    <cellStyle name="Normal 81 20" xfId="640" xr:uid="{00000000-0005-0000-0000-000099020000}"/>
    <cellStyle name="Normal 81 3" xfId="641" xr:uid="{00000000-0005-0000-0000-00009A020000}"/>
    <cellStyle name="Normal 81 4" xfId="642" xr:uid="{00000000-0005-0000-0000-00009B020000}"/>
    <cellStyle name="Normal 81 5" xfId="643" xr:uid="{00000000-0005-0000-0000-00009C020000}"/>
    <cellStyle name="Normal 81 6" xfId="644" xr:uid="{00000000-0005-0000-0000-00009D020000}"/>
    <cellStyle name="Normal 81 7" xfId="645" xr:uid="{00000000-0005-0000-0000-00009E020000}"/>
    <cellStyle name="Normal 81 8" xfId="646" xr:uid="{00000000-0005-0000-0000-00009F020000}"/>
    <cellStyle name="Normal 81 9" xfId="647" xr:uid="{00000000-0005-0000-0000-0000A0020000}"/>
    <cellStyle name="Normal 82" xfId="648" xr:uid="{00000000-0005-0000-0000-0000A1020000}"/>
    <cellStyle name="Normal 82 10" xfId="649" xr:uid="{00000000-0005-0000-0000-0000A2020000}"/>
    <cellStyle name="Normal 82 11" xfId="650" xr:uid="{00000000-0005-0000-0000-0000A3020000}"/>
    <cellStyle name="Normal 82 12" xfId="651" xr:uid="{00000000-0005-0000-0000-0000A4020000}"/>
    <cellStyle name="Normal 82 13" xfId="652" xr:uid="{00000000-0005-0000-0000-0000A5020000}"/>
    <cellStyle name="Normal 82 14" xfId="653" xr:uid="{00000000-0005-0000-0000-0000A6020000}"/>
    <cellStyle name="Normal 82 15" xfId="654" xr:uid="{00000000-0005-0000-0000-0000A7020000}"/>
    <cellStyle name="Normal 82 16" xfId="655" xr:uid="{00000000-0005-0000-0000-0000A8020000}"/>
    <cellStyle name="Normal 82 17" xfId="656" xr:uid="{00000000-0005-0000-0000-0000A9020000}"/>
    <cellStyle name="Normal 82 18" xfId="657" xr:uid="{00000000-0005-0000-0000-0000AA020000}"/>
    <cellStyle name="Normal 82 19" xfId="658" xr:uid="{00000000-0005-0000-0000-0000AB020000}"/>
    <cellStyle name="Normal 82 2" xfId="659" xr:uid="{00000000-0005-0000-0000-0000AC020000}"/>
    <cellStyle name="Normal 82 20" xfId="660" xr:uid="{00000000-0005-0000-0000-0000AD020000}"/>
    <cellStyle name="Normal 82 3" xfId="661" xr:uid="{00000000-0005-0000-0000-0000AE020000}"/>
    <cellStyle name="Normal 82 4" xfId="662" xr:uid="{00000000-0005-0000-0000-0000AF020000}"/>
    <cellStyle name="Normal 82 5" xfId="663" xr:uid="{00000000-0005-0000-0000-0000B0020000}"/>
    <cellStyle name="Normal 82 6" xfId="664" xr:uid="{00000000-0005-0000-0000-0000B1020000}"/>
    <cellStyle name="Normal 82 7" xfId="665" xr:uid="{00000000-0005-0000-0000-0000B2020000}"/>
    <cellStyle name="Normal 82 8" xfId="666" xr:uid="{00000000-0005-0000-0000-0000B3020000}"/>
    <cellStyle name="Normal 82 9" xfId="667" xr:uid="{00000000-0005-0000-0000-0000B4020000}"/>
    <cellStyle name="Normal 84" xfId="668" xr:uid="{00000000-0005-0000-0000-0000B5020000}"/>
    <cellStyle name="Normal 84 10" xfId="669" xr:uid="{00000000-0005-0000-0000-0000B6020000}"/>
    <cellStyle name="Normal 84 11" xfId="670" xr:uid="{00000000-0005-0000-0000-0000B7020000}"/>
    <cellStyle name="Normal 84 12" xfId="671" xr:uid="{00000000-0005-0000-0000-0000B8020000}"/>
    <cellStyle name="Normal 84 13" xfId="672" xr:uid="{00000000-0005-0000-0000-0000B9020000}"/>
    <cellStyle name="Normal 84 2" xfId="673" xr:uid="{00000000-0005-0000-0000-0000BA020000}"/>
    <cellStyle name="Normal 84 3" xfId="674" xr:uid="{00000000-0005-0000-0000-0000BB020000}"/>
    <cellStyle name="Normal 84 4" xfId="675" xr:uid="{00000000-0005-0000-0000-0000BC020000}"/>
    <cellStyle name="Normal 84 5" xfId="676" xr:uid="{00000000-0005-0000-0000-0000BD020000}"/>
    <cellStyle name="Normal 84 6" xfId="677" xr:uid="{00000000-0005-0000-0000-0000BE020000}"/>
    <cellStyle name="Normal 84 7" xfId="678" xr:uid="{00000000-0005-0000-0000-0000BF020000}"/>
    <cellStyle name="Normal 84 8" xfId="679" xr:uid="{00000000-0005-0000-0000-0000C0020000}"/>
    <cellStyle name="Normal 84 9" xfId="680" xr:uid="{00000000-0005-0000-0000-0000C1020000}"/>
    <cellStyle name="Normal 85" xfId="681" xr:uid="{00000000-0005-0000-0000-0000C2020000}"/>
    <cellStyle name="Normal 85 10" xfId="682" xr:uid="{00000000-0005-0000-0000-0000C3020000}"/>
    <cellStyle name="Normal 85 11" xfId="683" xr:uid="{00000000-0005-0000-0000-0000C4020000}"/>
    <cellStyle name="Normal 85 12" xfId="684" xr:uid="{00000000-0005-0000-0000-0000C5020000}"/>
    <cellStyle name="Normal 85 13" xfId="685" xr:uid="{00000000-0005-0000-0000-0000C6020000}"/>
    <cellStyle name="Normal 85 2" xfId="686" xr:uid="{00000000-0005-0000-0000-0000C7020000}"/>
    <cellStyle name="Normal 85 3" xfId="687" xr:uid="{00000000-0005-0000-0000-0000C8020000}"/>
    <cellStyle name="Normal 85 4" xfId="688" xr:uid="{00000000-0005-0000-0000-0000C9020000}"/>
    <cellStyle name="Normal 85 5" xfId="689" xr:uid="{00000000-0005-0000-0000-0000CA020000}"/>
    <cellStyle name="Normal 85 6" xfId="690" xr:uid="{00000000-0005-0000-0000-0000CB020000}"/>
    <cellStyle name="Normal 85 7" xfId="691" xr:uid="{00000000-0005-0000-0000-0000CC020000}"/>
    <cellStyle name="Normal 85 8" xfId="692" xr:uid="{00000000-0005-0000-0000-0000CD020000}"/>
    <cellStyle name="Normal 85 9" xfId="693" xr:uid="{00000000-0005-0000-0000-0000CE020000}"/>
    <cellStyle name="Normal 86" xfId="694" xr:uid="{00000000-0005-0000-0000-0000CF020000}"/>
    <cellStyle name="Normal 86 10" xfId="695" xr:uid="{00000000-0005-0000-0000-0000D0020000}"/>
    <cellStyle name="Normal 86 11" xfId="696" xr:uid="{00000000-0005-0000-0000-0000D1020000}"/>
    <cellStyle name="Normal 86 12" xfId="697" xr:uid="{00000000-0005-0000-0000-0000D2020000}"/>
    <cellStyle name="Normal 86 13" xfId="698" xr:uid="{00000000-0005-0000-0000-0000D3020000}"/>
    <cellStyle name="Normal 86 2" xfId="699" xr:uid="{00000000-0005-0000-0000-0000D4020000}"/>
    <cellStyle name="Normal 86 3" xfId="700" xr:uid="{00000000-0005-0000-0000-0000D5020000}"/>
    <cellStyle name="Normal 86 4" xfId="701" xr:uid="{00000000-0005-0000-0000-0000D6020000}"/>
    <cellStyle name="Normal 86 5" xfId="702" xr:uid="{00000000-0005-0000-0000-0000D7020000}"/>
    <cellStyle name="Normal 86 6" xfId="703" xr:uid="{00000000-0005-0000-0000-0000D8020000}"/>
    <cellStyle name="Normal 86 7" xfId="704" xr:uid="{00000000-0005-0000-0000-0000D9020000}"/>
    <cellStyle name="Normal 86 8" xfId="705" xr:uid="{00000000-0005-0000-0000-0000DA020000}"/>
    <cellStyle name="Normal 86 9" xfId="706" xr:uid="{00000000-0005-0000-0000-0000DB020000}"/>
    <cellStyle name="Normal 88" xfId="707" xr:uid="{00000000-0005-0000-0000-0000DC020000}"/>
    <cellStyle name="Normal 88 10" xfId="708" xr:uid="{00000000-0005-0000-0000-0000DD020000}"/>
    <cellStyle name="Normal 88 11" xfId="709" xr:uid="{00000000-0005-0000-0000-0000DE020000}"/>
    <cellStyle name="Normal 88 12" xfId="710" xr:uid="{00000000-0005-0000-0000-0000DF020000}"/>
    <cellStyle name="Normal 88 13" xfId="711" xr:uid="{00000000-0005-0000-0000-0000E0020000}"/>
    <cellStyle name="Normal 88 14" xfId="853" xr:uid="{00000000-0005-0000-0000-0000E1020000}"/>
    <cellStyle name="Normal 88 2" xfId="712" xr:uid="{00000000-0005-0000-0000-0000E2020000}"/>
    <cellStyle name="Normal 88 3" xfId="713" xr:uid="{00000000-0005-0000-0000-0000E3020000}"/>
    <cellStyle name="Normal 88 4" xfId="714" xr:uid="{00000000-0005-0000-0000-0000E4020000}"/>
    <cellStyle name="Normal 88 5" xfId="715" xr:uid="{00000000-0005-0000-0000-0000E5020000}"/>
    <cellStyle name="Normal 88 6" xfId="716" xr:uid="{00000000-0005-0000-0000-0000E6020000}"/>
    <cellStyle name="Normal 88 7" xfId="717" xr:uid="{00000000-0005-0000-0000-0000E7020000}"/>
    <cellStyle name="Normal 88 8" xfId="718" xr:uid="{00000000-0005-0000-0000-0000E8020000}"/>
    <cellStyle name="Normal 88 9" xfId="719" xr:uid="{00000000-0005-0000-0000-0000E9020000}"/>
    <cellStyle name="Normal 89" xfId="720" xr:uid="{00000000-0005-0000-0000-0000EA020000}"/>
    <cellStyle name="Normal 89 10" xfId="721" xr:uid="{00000000-0005-0000-0000-0000EB020000}"/>
    <cellStyle name="Normal 89 11" xfId="722" xr:uid="{00000000-0005-0000-0000-0000EC020000}"/>
    <cellStyle name="Normal 89 12" xfId="723" xr:uid="{00000000-0005-0000-0000-0000ED020000}"/>
    <cellStyle name="Normal 89 13" xfId="724" xr:uid="{00000000-0005-0000-0000-0000EE020000}"/>
    <cellStyle name="Normal 89 14" xfId="850" xr:uid="{00000000-0005-0000-0000-0000EF020000}"/>
    <cellStyle name="Normal 89 2" xfId="725" xr:uid="{00000000-0005-0000-0000-0000F0020000}"/>
    <cellStyle name="Normal 89 3" xfId="726" xr:uid="{00000000-0005-0000-0000-0000F1020000}"/>
    <cellStyle name="Normal 89 4" xfId="727" xr:uid="{00000000-0005-0000-0000-0000F2020000}"/>
    <cellStyle name="Normal 89 5" xfId="728" xr:uid="{00000000-0005-0000-0000-0000F3020000}"/>
    <cellStyle name="Normal 89 6" xfId="729" xr:uid="{00000000-0005-0000-0000-0000F4020000}"/>
    <cellStyle name="Normal 89 7" xfId="730" xr:uid="{00000000-0005-0000-0000-0000F5020000}"/>
    <cellStyle name="Normal 89 8" xfId="731" xr:uid="{00000000-0005-0000-0000-0000F6020000}"/>
    <cellStyle name="Normal 89 9" xfId="732" xr:uid="{00000000-0005-0000-0000-0000F7020000}"/>
    <cellStyle name="Normal 9" xfId="733" xr:uid="{00000000-0005-0000-0000-0000F8020000}"/>
    <cellStyle name="Normal 9 2" xfId="734" xr:uid="{00000000-0005-0000-0000-0000F9020000}"/>
    <cellStyle name="Normal 90" xfId="735" xr:uid="{00000000-0005-0000-0000-0000FA020000}"/>
    <cellStyle name="Normal 90 10" xfId="736" xr:uid="{00000000-0005-0000-0000-0000FB020000}"/>
    <cellStyle name="Normal 90 11" xfId="737" xr:uid="{00000000-0005-0000-0000-0000FC020000}"/>
    <cellStyle name="Normal 90 12" xfId="738" xr:uid="{00000000-0005-0000-0000-0000FD020000}"/>
    <cellStyle name="Normal 90 13" xfId="739" xr:uid="{00000000-0005-0000-0000-0000FE020000}"/>
    <cellStyle name="Normal 90 2" xfId="740" xr:uid="{00000000-0005-0000-0000-0000FF020000}"/>
    <cellStyle name="Normal 90 3" xfId="741" xr:uid="{00000000-0005-0000-0000-000000030000}"/>
    <cellStyle name="Normal 90 4" xfId="742" xr:uid="{00000000-0005-0000-0000-000001030000}"/>
    <cellStyle name="Normal 90 5" xfId="743" xr:uid="{00000000-0005-0000-0000-000002030000}"/>
    <cellStyle name="Normal 90 6" xfId="744" xr:uid="{00000000-0005-0000-0000-000003030000}"/>
    <cellStyle name="Normal 90 7" xfId="745" xr:uid="{00000000-0005-0000-0000-000004030000}"/>
    <cellStyle name="Normal 90 8" xfId="746" xr:uid="{00000000-0005-0000-0000-000005030000}"/>
    <cellStyle name="Normal 90 9" xfId="747" xr:uid="{00000000-0005-0000-0000-000006030000}"/>
    <cellStyle name="Normal 91" xfId="748" xr:uid="{00000000-0005-0000-0000-000007030000}"/>
    <cellStyle name="Normal 91 10" xfId="749" xr:uid="{00000000-0005-0000-0000-000008030000}"/>
    <cellStyle name="Normal 91 11" xfId="750" xr:uid="{00000000-0005-0000-0000-000009030000}"/>
    <cellStyle name="Normal 91 12" xfId="751" xr:uid="{00000000-0005-0000-0000-00000A030000}"/>
    <cellStyle name="Normal 91 13" xfId="752" xr:uid="{00000000-0005-0000-0000-00000B030000}"/>
    <cellStyle name="Normal 91 2" xfId="753" xr:uid="{00000000-0005-0000-0000-00000C030000}"/>
    <cellStyle name="Normal 91 3" xfId="754" xr:uid="{00000000-0005-0000-0000-00000D030000}"/>
    <cellStyle name="Normal 91 4" xfId="755" xr:uid="{00000000-0005-0000-0000-00000E030000}"/>
    <cellStyle name="Normal 91 5" xfId="756" xr:uid="{00000000-0005-0000-0000-00000F030000}"/>
    <cellStyle name="Normal 91 6" xfId="757" xr:uid="{00000000-0005-0000-0000-000010030000}"/>
    <cellStyle name="Normal 91 7" xfId="758" xr:uid="{00000000-0005-0000-0000-000011030000}"/>
    <cellStyle name="Normal 91 8" xfId="759" xr:uid="{00000000-0005-0000-0000-000012030000}"/>
    <cellStyle name="Normal 91 9" xfId="760" xr:uid="{00000000-0005-0000-0000-000013030000}"/>
    <cellStyle name="Normal 92" xfId="761" xr:uid="{00000000-0005-0000-0000-000014030000}"/>
    <cellStyle name="Normal 92 10" xfId="762" xr:uid="{00000000-0005-0000-0000-000015030000}"/>
    <cellStyle name="Normal 92 11" xfId="763" xr:uid="{00000000-0005-0000-0000-000016030000}"/>
    <cellStyle name="Normal 92 12" xfId="764" xr:uid="{00000000-0005-0000-0000-000017030000}"/>
    <cellStyle name="Normal 92 13" xfId="765" xr:uid="{00000000-0005-0000-0000-000018030000}"/>
    <cellStyle name="Normal 92 14" xfId="868" xr:uid="{00000000-0005-0000-0000-000019030000}"/>
    <cellStyle name="Normal 92 2" xfId="766" xr:uid="{00000000-0005-0000-0000-00001A030000}"/>
    <cellStyle name="Normal 92 3" xfId="767" xr:uid="{00000000-0005-0000-0000-00001B030000}"/>
    <cellStyle name="Normal 92 4" xfId="768" xr:uid="{00000000-0005-0000-0000-00001C030000}"/>
    <cellStyle name="Normal 92 5" xfId="769" xr:uid="{00000000-0005-0000-0000-00001D030000}"/>
    <cellStyle name="Normal 92 6" xfId="770" xr:uid="{00000000-0005-0000-0000-00001E030000}"/>
    <cellStyle name="Normal 92 7" xfId="771" xr:uid="{00000000-0005-0000-0000-00001F030000}"/>
    <cellStyle name="Normal 92 8" xfId="772" xr:uid="{00000000-0005-0000-0000-000020030000}"/>
    <cellStyle name="Normal 92 9" xfId="773" xr:uid="{00000000-0005-0000-0000-000021030000}"/>
    <cellStyle name="Normal 93" xfId="774" xr:uid="{00000000-0005-0000-0000-000022030000}"/>
    <cellStyle name="Normal 93 10" xfId="775" xr:uid="{00000000-0005-0000-0000-000023030000}"/>
    <cellStyle name="Normal 93 11" xfId="776" xr:uid="{00000000-0005-0000-0000-000024030000}"/>
    <cellStyle name="Normal 93 12" xfId="777" xr:uid="{00000000-0005-0000-0000-000025030000}"/>
    <cellStyle name="Normal 93 13" xfId="778" xr:uid="{00000000-0005-0000-0000-000026030000}"/>
    <cellStyle name="Normal 93 14" xfId="866" xr:uid="{00000000-0005-0000-0000-000027030000}"/>
    <cellStyle name="Normal 93 2" xfId="779" xr:uid="{00000000-0005-0000-0000-000028030000}"/>
    <cellStyle name="Normal 93 3" xfId="780" xr:uid="{00000000-0005-0000-0000-000029030000}"/>
    <cellStyle name="Normal 93 4" xfId="781" xr:uid="{00000000-0005-0000-0000-00002A030000}"/>
    <cellStyle name="Normal 93 5" xfId="782" xr:uid="{00000000-0005-0000-0000-00002B030000}"/>
    <cellStyle name="Normal 93 6" xfId="783" xr:uid="{00000000-0005-0000-0000-00002C030000}"/>
    <cellStyle name="Normal 93 7" xfId="784" xr:uid="{00000000-0005-0000-0000-00002D030000}"/>
    <cellStyle name="Normal 93 8" xfId="785" xr:uid="{00000000-0005-0000-0000-00002E030000}"/>
    <cellStyle name="Normal 93 9" xfId="786" xr:uid="{00000000-0005-0000-0000-00002F030000}"/>
    <cellStyle name="Normal 94" xfId="787" xr:uid="{00000000-0005-0000-0000-000030030000}"/>
    <cellStyle name="Normal 94 10" xfId="788" xr:uid="{00000000-0005-0000-0000-000031030000}"/>
    <cellStyle name="Normal 94 11" xfId="789" xr:uid="{00000000-0005-0000-0000-000032030000}"/>
    <cellStyle name="Normal 94 12" xfId="790" xr:uid="{00000000-0005-0000-0000-000033030000}"/>
    <cellStyle name="Normal 94 13" xfId="791" xr:uid="{00000000-0005-0000-0000-000034030000}"/>
    <cellStyle name="Normal 94 14" xfId="869" xr:uid="{00000000-0005-0000-0000-000035030000}"/>
    <cellStyle name="Normal 94 2" xfId="792" xr:uid="{00000000-0005-0000-0000-000036030000}"/>
    <cellStyle name="Normal 94 3" xfId="793" xr:uid="{00000000-0005-0000-0000-000037030000}"/>
    <cellStyle name="Normal 94 4" xfId="794" xr:uid="{00000000-0005-0000-0000-000038030000}"/>
    <cellStyle name="Normal 94 5" xfId="795" xr:uid="{00000000-0005-0000-0000-000039030000}"/>
    <cellStyle name="Normal 94 6" xfId="796" xr:uid="{00000000-0005-0000-0000-00003A030000}"/>
    <cellStyle name="Normal 94 7" xfId="797" xr:uid="{00000000-0005-0000-0000-00003B030000}"/>
    <cellStyle name="Normal 94 8" xfId="798" xr:uid="{00000000-0005-0000-0000-00003C030000}"/>
    <cellStyle name="Normal 94 9" xfId="799" xr:uid="{00000000-0005-0000-0000-00003D030000}"/>
    <cellStyle name="Normal 95" xfId="800" xr:uid="{00000000-0005-0000-0000-00003E030000}"/>
    <cellStyle name="Normal 95 10" xfId="801" xr:uid="{00000000-0005-0000-0000-00003F030000}"/>
    <cellStyle name="Normal 95 11" xfId="802" xr:uid="{00000000-0005-0000-0000-000040030000}"/>
    <cellStyle name="Normal 95 2" xfId="803" xr:uid="{00000000-0005-0000-0000-000041030000}"/>
    <cellStyle name="Normal 95 3" xfId="804" xr:uid="{00000000-0005-0000-0000-000042030000}"/>
    <cellStyle name="Normal 95 4" xfId="805" xr:uid="{00000000-0005-0000-0000-000043030000}"/>
    <cellStyle name="Normal 95 5" xfId="806" xr:uid="{00000000-0005-0000-0000-000044030000}"/>
    <cellStyle name="Normal 95 6" xfId="807" xr:uid="{00000000-0005-0000-0000-000045030000}"/>
    <cellStyle name="Normal 95 7" xfId="808" xr:uid="{00000000-0005-0000-0000-000046030000}"/>
    <cellStyle name="Normal 95 8" xfId="809" xr:uid="{00000000-0005-0000-0000-000047030000}"/>
    <cellStyle name="Normal 95 9" xfId="810" xr:uid="{00000000-0005-0000-0000-000048030000}"/>
    <cellStyle name="Normal 96" xfId="811" xr:uid="{00000000-0005-0000-0000-000049030000}"/>
    <cellStyle name="Normal 96 10" xfId="812" xr:uid="{00000000-0005-0000-0000-00004A030000}"/>
    <cellStyle name="Normal 96 11" xfId="813" xr:uid="{00000000-0005-0000-0000-00004B030000}"/>
    <cellStyle name="Normal 96 2" xfId="814" xr:uid="{00000000-0005-0000-0000-00004C030000}"/>
    <cellStyle name="Normal 96 3" xfId="815" xr:uid="{00000000-0005-0000-0000-00004D030000}"/>
    <cellStyle name="Normal 96 4" xfId="816" xr:uid="{00000000-0005-0000-0000-00004E030000}"/>
    <cellStyle name="Normal 96 5" xfId="817" xr:uid="{00000000-0005-0000-0000-00004F030000}"/>
    <cellStyle name="Normal 96 6" xfId="818" xr:uid="{00000000-0005-0000-0000-000050030000}"/>
    <cellStyle name="Normal 96 7" xfId="819" xr:uid="{00000000-0005-0000-0000-000051030000}"/>
    <cellStyle name="Normal 96 8" xfId="820" xr:uid="{00000000-0005-0000-0000-000052030000}"/>
    <cellStyle name="Normal 96 9" xfId="821" xr:uid="{00000000-0005-0000-0000-000053030000}"/>
    <cellStyle name="Normal 97" xfId="822" xr:uid="{00000000-0005-0000-0000-000054030000}"/>
    <cellStyle name="Normal 97 10" xfId="876" xr:uid="{00000000-0005-0000-0000-000055030000}"/>
    <cellStyle name="Normal 97 2" xfId="823" xr:uid="{00000000-0005-0000-0000-000056030000}"/>
    <cellStyle name="Normal 97 3" xfId="824" xr:uid="{00000000-0005-0000-0000-000057030000}"/>
    <cellStyle name="Normal 97 4" xfId="825" xr:uid="{00000000-0005-0000-0000-000058030000}"/>
    <cellStyle name="Normal 97 5" xfId="826" xr:uid="{00000000-0005-0000-0000-000059030000}"/>
    <cellStyle name="Normal 97 6" xfId="827" xr:uid="{00000000-0005-0000-0000-00005A030000}"/>
    <cellStyle name="Normal 97 7" xfId="828" xr:uid="{00000000-0005-0000-0000-00005B030000}"/>
    <cellStyle name="Normal 97 8" xfId="829" xr:uid="{00000000-0005-0000-0000-00005C030000}"/>
    <cellStyle name="Normal 97 9" xfId="830" xr:uid="{00000000-0005-0000-0000-00005D030000}"/>
    <cellStyle name="Normal 98" xfId="831" xr:uid="{00000000-0005-0000-0000-00005E030000}"/>
    <cellStyle name="Normal 98 2" xfId="832" xr:uid="{00000000-0005-0000-0000-00005F030000}"/>
    <cellStyle name="Normal 98 3" xfId="833" xr:uid="{00000000-0005-0000-0000-000060030000}"/>
    <cellStyle name="Normal 98 4" xfId="834" xr:uid="{00000000-0005-0000-0000-000061030000}"/>
    <cellStyle name="Normal 98 5" xfId="835" xr:uid="{00000000-0005-0000-0000-000062030000}"/>
    <cellStyle name="Normal 98 6" xfId="836" xr:uid="{00000000-0005-0000-0000-000063030000}"/>
    <cellStyle name="Normal 98 7" xfId="837" xr:uid="{00000000-0005-0000-0000-000064030000}"/>
    <cellStyle name="Normal 98 8" xfId="838" xr:uid="{00000000-0005-0000-0000-000065030000}"/>
    <cellStyle name="Normal 98 9" xfId="839" xr:uid="{00000000-0005-0000-0000-000066030000}"/>
    <cellStyle name="Normal 99" xfId="840" xr:uid="{00000000-0005-0000-0000-000067030000}"/>
    <cellStyle name="Normal 99 2" xfId="841" xr:uid="{00000000-0005-0000-0000-000068030000}"/>
    <cellStyle name="Normal 99 3" xfId="842" xr:uid="{00000000-0005-0000-0000-000069030000}"/>
    <cellStyle name="Normal 99 4" xfId="843" xr:uid="{00000000-0005-0000-0000-00006A030000}"/>
    <cellStyle name="Normal 99 5" xfId="844" xr:uid="{00000000-0005-0000-0000-00006B030000}"/>
    <cellStyle name="Normal 99 6" xfId="845" xr:uid="{00000000-0005-0000-0000-00006C030000}"/>
    <cellStyle name="Normal 99 7" xfId="846" xr:uid="{00000000-0005-0000-0000-00006D030000}"/>
    <cellStyle name="Normal_EU,HN,CAPS,1990-02,06.05.2003" xfId="847" xr:uid="{00000000-0005-0000-0000-00006E030000}"/>
    <cellStyle name="Normal_Honduras USM 90-02 Competidores TODO.28.05.2003" xfId="848" xr:uid="{00000000-0005-0000-0000-00006F03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133350</xdr:rowOff>
    </xdr:from>
    <xdr:to>
      <xdr:col>3</xdr:col>
      <xdr:colOff>171450</xdr:colOff>
      <xdr:row>9</xdr:row>
      <xdr:rowOff>142875</xdr:rowOff>
    </xdr:to>
    <xdr:grpSp>
      <xdr:nvGrpSpPr>
        <xdr:cNvPr id="2" name="13 Grupo">
          <a:extLst>
            <a:ext uri="{FF2B5EF4-FFF2-40B4-BE49-F238E27FC236}">
              <a16:creationId xmlns:a16="http://schemas.microsoft.com/office/drawing/2014/main" id="{DBCE607B-A393-4543-B3E5-72F9074731EE}"/>
            </a:ext>
          </a:extLst>
        </xdr:cNvPr>
        <xdr:cNvGrpSpPr>
          <a:grpSpLocks/>
        </xdr:cNvGrpSpPr>
      </xdr:nvGrpSpPr>
      <xdr:grpSpPr bwMode="auto">
        <a:xfrm>
          <a:off x="0" y="311150"/>
          <a:ext cx="12084050" cy="1330325"/>
          <a:chOff x="0" y="19051"/>
          <a:chExt cx="9829800" cy="1266824"/>
        </a:xfrm>
      </xdr:grpSpPr>
      <xdr:sp macro="" textlink="">
        <xdr:nvSpPr>
          <xdr:cNvPr id="3" name="14 Rectángulo">
            <a:extLst>
              <a:ext uri="{FF2B5EF4-FFF2-40B4-BE49-F238E27FC236}">
                <a16:creationId xmlns:a16="http://schemas.microsoft.com/office/drawing/2014/main" id="{1C87BC35-450F-7244-961D-FAA8EBAF8FE5}"/>
              </a:ext>
            </a:extLst>
          </xdr:cNvPr>
          <xdr:cNvSpPr/>
        </xdr:nvSpPr>
        <xdr:spPr>
          <a:xfrm>
            <a:off x="46809" y="1026962"/>
            <a:ext cx="9782991" cy="92469"/>
          </a:xfrm>
          <a:prstGeom prst="rect">
            <a:avLst/>
          </a:prstGeom>
          <a:solidFill>
            <a:schemeClr val="accent2">
              <a:lumMod val="75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  <xdr:sp macro="" textlink="">
        <xdr:nvSpPr>
          <xdr:cNvPr id="4" name="15 Rectángulo">
            <a:extLst>
              <a:ext uri="{FF2B5EF4-FFF2-40B4-BE49-F238E27FC236}">
                <a16:creationId xmlns:a16="http://schemas.microsoft.com/office/drawing/2014/main" id="{4D7AA1E9-8E59-D848-929E-EB63A33436F2}"/>
              </a:ext>
            </a:extLst>
          </xdr:cNvPr>
          <xdr:cNvSpPr/>
        </xdr:nvSpPr>
        <xdr:spPr>
          <a:xfrm>
            <a:off x="0" y="19051"/>
            <a:ext cx="9782991" cy="73975"/>
          </a:xfrm>
          <a:prstGeom prst="rect">
            <a:avLst/>
          </a:prstGeom>
          <a:solidFill>
            <a:schemeClr val="accent2">
              <a:lumMod val="75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  <xdr:sp macro="" textlink="">
        <xdr:nvSpPr>
          <xdr:cNvPr id="5" name="16 CuadroTexto">
            <a:extLst>
              <a:ext uri="{FF2B5EF4-FFF2-40B4-BE49-F238E27FC236}">
                <a16:creationId xmlns:a16="http://schemas.microsoft.com/office/drawing/2014/main" id="{F2B3D712-FF74-2146-8360-B766D77ABA38}"/>
              </a:ext>
            </a:extLst>
          </xdr:cNvPr>
          <xdr:cNvSpPr txBox="1"/>
        </xdr:nvSpPr>
        <xdr:spPr>
          <a:xfrm>
            <a:off x="1713194" y="120767"/>
            <a:ext cx="6506391" cy="11651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>
              <a:lnSpc>
                <a:spcPts val="1100"/>
              </a:lnSpc>
            </a:pPr>
            <a:r>
              <a:rPr lang="es-MX" sz="1000" b="1">
                <a:solidFill>
                  <a:schemeClr val="accent2">
                    <a:lumMod val="75000"/>
                  </a:schemeClr>
                </a:solidFill>
                <a:latin typeface="Times New Roman" pitchFamily="18" charset="0"/>
                <a:cs typeface="Times New Roman" pitchFamily="18" charset="0"/>
              </a:rPr>
              <a:t>La información estadística presentada es el resultado del esfuerzo de varios años de trabajo del CECHIMEX. </a:t>
            </a:r>
          </a:p>
          <a:p>
            <a:pPr>
              <a:lnSpc>
                <a:spcPts val="1100"/>
              </a:lnSpc>
            </a:pPr>
            <a:r>
              <a:rPr lang="es-MX" sz="1000" b="1">
                <a:solidFill>
                  <a:schemeClr val="accent2">
                    <a:lumMod val="75000"/>
                  </a:schemeClr>
                </a:solidFill>
                <a:latin typeface="Times New Roman" pitchFamily="18" charset="0"/>
                <a:cs typeface="Times New Roman" pitchFamily="18" charset="0"/>
              </a:rPr>
              <a:t>Agradecemos citar la fuente de los respectivos cuadros así como las fuentes de información originales de la manera siguiente: </a:t>
            </a:r>
          </a:p>
          <a:p>
            <a:pPr>
              <a:lnSpc>
                <a:spcPts val="1100"/>
              </a:lnSpc>
            </a:pPr>
            <a:endParaRPr lang="es-MX" sz="1000" b="1">
              <a:solidFill>
                <a:schemeClr val="accent2">
                  <a:lumMod val="75000"/>
                </a:schemeClr>
              </a:solidFill>
              <a:latin typeface="Times New Roman" pitchFamily="18" charset="0"/>
              <a:cs typeface="Times New Roman" pitchFamily="18" charset="0"/>
            </a:endParaRPr>
          </a:p>
          <a:p>
            <a:pPr>
              <a:lnSpc>
                <a:spcPts val="1000"/>
              </a:lnSpc>
            </a:pPr>
            <a:r>
              <a:rPr lang="es-MX" sz="1000" b="1" i="0">
                <a:solidFill>
                  <a:schemeClr val="accent2">
                    <a:lumMod val="75000"/>
                  </a:schemeClr>
                </a:solidFill>
                <a:latin typeface="Times New Roman" pitchFamily="18" charset="0"/>
                <a:cs typeface="Times New Roman" pitchFamily="18" charset="0"/>
              </a:rPr>
              <a:t>- General. </a:t>
            </a:r>
            <a:r>
              <a:rPr lang="es-MX" sz="1000" b="1" i="1">
                <a:solidFill>
                  <a:schemeClr val="accent2">
                    <a:lumMod val="75000"/>
                  </a:schemeClr>
                </a:solidFill>
                <a:latin typeface="Times New Roman" pitchFamily="18" charset="0"/>
                <a:cs typeface="Times New Roman" pitchFamily="18" charset="0"/>
              </a:rPr>
              <a:t>Fuente: con </a:t>
            </a:r>
            <a:r>
              <a:rPr lang="es-MX" sz="1000" b="1" i="1">
                <a:solidFill>
                  <a:schemeClr val="accent2">
                    <a:lumMod val="75000"/>
                  </a:schemeClr>
                </a:solidFill>
                <a:latin typeface="Times New Roman" pitchFamily="18" charset="0"/>
                <a:ea typeface="+mn-ea"/>
                <a:cs typeface="Times New Roman" pitchFamily="18" charset="0"/>
              </a:rPr>
              <a:t>base</a:t>
            </a:r>
            <a:r>
              <a:rPr lang="es-MX" sz="1000" b="1" i="1">
                <a:solidFill>
                  <a:schemeClr val="accent2">
                    <a:lumMod val="75000"/>
                  </a:schemeClr>
                </a:solidFill>
                <a:latin typeface="Times New Roman" pitchFamily="18" charset="0"/>
                <a:cs typeface="Times New Roman" pitchFamily="18" charset="0"/>
              </a:rPr>
              <a:t> en CECHIMEX (2022)</a:t>
            </a:r>
          </a:p>
          <a:p>
            <a:pPr>
              <a:lnSpc>
                <a:spcPts val="1100"/>
              </a:lnSpc>
            </a:pPr>
            <a:r>
              <a:rPr lang="es-MX" sz="1000" b="1" i="0">
                <a:solidFill>
                  <a:schemeClr val="accent2">
                    <a:lumMod val="75000"/>
                  </a:schemeClr>
                </a:solidFill>
                <a:latin typeface="Times New Roman" pitchFamily="18" charset="0"/>
                <a:cs typeface="Times New Roman" pitchFamily="18" charset="0"/>
              </a:rPr>
              <a:t>- México.</a:t>
            </a:r>
            <a:r>
              <a:rPr lang="es-MX" sz="1000" b="1" i="0" baseline="0">
                <a:solidFill>
                  <a:schemeClr val="accent2">
                    <a:lumMod val="75000"/>
                  </a:schemeClr>
                </a:solidFill>
                <a:latin typeface="Times New Roman" pitchFamily="18" charset="0"/>
                <a:cs typeface="Times New Roman" pitchFamily="18" charset="0"/>
              </a:rPr>
              <a:t> </a:t>
            </a:r>
            <a:r>
              <a:rPr lang="es-MX" sz="1000" b="1" i="1" baseline="0">
                <a:solidFill>
                  <a:schemeClr val="accent2">
                    <a:lumMod val="75000"/>
                  </a:schemeClr>
                </a:solidFill>
                <a:latin typeface="Times New Roman" pitchFamily="18" charset="0"/>
                <a:cs typeface="Times New Roman" pitchFamily="18" charset="0"/>
              </a:rPr>
              <a:t>Fuente: con base en World Trade Atlas, Edición México, Bancomext, Global Trade Atlas (GTA) y Comtrade (2023)</a:t>
            </a:r>
            <a:endParaRPr lang="es-MX" sz="1000" i="1">
              <a:effectLst/>
            </a:endParaRPr>
          </a:p>
        </xdr:txBody>
      </xdr:sp>
      <xdr:pic>
        <xdr:nvPicPr>
          <xdr:cNvPr id="6" name="17 Imagen">
            <a:extLst>
              <a:ext uri="{FF2B5EF4-FFF2-40B4-BE49-F238E27FC236}">
                <a16:creationId xmlns:a16="http://schemas.microsoft.com/office/drawing/2014/main" id="{6B8B97CA-C3C4-9147-9BD2-87F2563AB6B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45894" y="123826"/>
            <a:ext cx="1644319" cy="8953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104775</xdr:colOff>
      <xdr:row>2</xdr:row>
      <xdr:rowOff>85725</xdr:rowOff>
    </xdr:from>
    <xdr:to>
      <xdr:col>2</xdr:col>
      <xdr:colOff>390525</xdr:colOff>
      <xdr:row>8</xdr:row>
      <xdr:rowOff>38100</xdr:rowOff>
    </xdr:to>
    <xdr:pic>
      <xdr:nvPicPr>
        <xdr:cNvPr id="7" name="19 Imagen">
          <a:extLst>
            <a:ext uri="{FF2B5EF4-FFF2-40B4-BE49-F238E27FC236}">
              <a16:creationId xmlns:a16="http://schemas.microsoft.com/office/drawing/2014/main" id="{C21D4EDB-B5FB-014D-9865-8FE635F8EA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428625"/>
          <a:ext cx="19367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DHR/AppData/Local/Temp/EXPORMES90-99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90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5"/>
  <sheetViews>
    <sheetView tabSelected="1" zoomScaleNormal="100" workbookViewId="0"/>
  </sheetViews>
  <sheetFormatPr baseColWidth="10" defaultColWidth="10.83203125" defaultRowHeight="13"/>
  <cols>
    <col min="1" max="1" width="10.83203125" style="124"/>
    <col min="2" max="2" width="10.83203125" style="123"/>
    <col min="3" max="3" width="134.6640625" style="124" customWidth="1"/>
    <col min="4" max="16384" width="10.83203125" style="124"/>
  </cols>
  <sheetData>
    <row r="1" spans="1:3" ht="14">
      <c r="A1" s="122" t="s">
        <v>0</v>
      </c>
    </row>
    <row r="9" spans="1:3">
      <c r="C9" s="13"/>
    </row>
    <row r="10" spans="1:3" ht="17.25" customHeight="1">
      <c r="C10" s="125" t="s">
        <v>274</v>
      </c>
    </row>
    <row r="11" spans="1:3" ht="17.25" customHeight="1">
      <c r="C11" s="125" t="s">
        <v>314</v>
      </c>
    </row>
    <row r="12" spans="1:3" ht="17.25" customHeight="1">
      <c r="C12" s="125" t="s">
        <v>0</v>
      </c>
    </row>
    <row r="13" spans="1:3" ht="12.75" customHeight="1">
      <c r="C13" s="126"/>
    </row>
    <row r="14" spans="1:3" ht="12.75" customHeight="1">
      <c r="C14" s="126"/>
    </row>
    <row r="15" spans="1:3" ht="25.5" customHeight="1">
      <c r="C15" s="78" t="s">
        <v>21</v>
      </c>
    </row>
    <row r="16" spans="1:3">
      <c r="C16" s="126"/>
    </row>
    <row r="17" spans="2:17" ht="25.5" customHeight="1">
      <c r="C17" s="79" t="s">
        <v>313</v>
      </c>
    </row>
    <row r="18" spans="2:17" ht="14">
      <c r="C18" s="45" t="s">
        <v>234</v>
      </c>
    </row>
    <row r="19" spans="2:17" ht="14">
      <c r="C19" s="45" t="s">
        <v>1</v>
      </c>
    </row>
    <row r="20" spans="2:17" ht="14">
      <c r="C20" s="81" t="s">
        <v>235</v>
      </c>
    </row>
    <row r="21" spans="2:17">
      <c r="C21" s="80"/>
    </row>
    <row r="22" spans="2:17" ht="14">
      <c r="C22" s="127" t="s">
        <v>315</v>
      </c>
    </row>
    <row r="23" spans="2:17" ht="25.5" customHeight="1">
      <c r="B23" s="123" t="s">
        <v>2</v>
      </c>
      <c r="C23" s="46" t="s">
        <v>316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2:17" ht="25.5" customHeight="1">
      <c r="B24" s="123" t="s">
        <v>3</v>
      </c>
      <c r="C24" s="46" t="s">
        <v>317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2:17" ht="25.5" customHeight="1">
      <c r="B25" s="123" t="s">
        <v>4</v>
      </c>
      <c r="C25" s="46" t="s">
        <v>318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2:17" ht="25.5" customHeight="1">
      <c r="B26" s="123" t="s">
        <v>5</v>
      </c>
      <c r="C26" s="46" t="s">
        <v>319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ht="25.5" customHeight="1">
      <c r="B27" s="123" t="s">
        <v>6</v>
      </c>
      <c r="C27" s="46" t="s">
        <v>320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ht="25.5" customHeight="1">
      <c r="B28" s="123" t="s">
        <v>7</v>
      </c>
      <c r="C28" s="46" t="s">
        <v>321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ht="25.5" customHeight="1">
      <c r="B29" s="123" t="s">
        <v>8</v>
      </c>
      <c r="C29" s="46" t="s">
        <v>322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ht="25.5" customHeight="1">
      <c r="B30" s="123" t="s">
        <v>9</v>
      </c>
      <c r="C30" s="46" t="s">
        <v>323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ht="25.5" customHeight="1">
      <c r="B31" s="123" t="s">
        <v>10</v>
      </c>
      <c r="C31" s="46" t="s">
        <v>324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ht="25.5" customHeight="1">
      <c r="B32" s="123" t="s">
        <v>11</v>
      </c>
      <c r="C32" s="46" t="s">
        <v>325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ht="25.5" customHeight="1">
      <c r="B33" s="123" t="s">
        <v>12</v>
      </c>
      <c r="C33" s="46" t="s">
        <v>326</v>
      </c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</row>
    <row r="34" spans="2:17" ht="25.5" customHeight="1">
      <c r="B34" s="123" t="s">
        <v>13</v>
      </c>
      <c r="C34" s="46" t="s">
        <v>327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ht="25.5" customHeight="1">
      <c r="B35" s="123" t="s">
        <v>14</v>
      </c>
      <c r="C35" s="46" t="s">
        <v>328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ht="25.5" customHeight="1">
      <c r="B36" s="123" t="s">
        <v>15</v>
      </c>
      <c r="C36" s="46" t="s">
        <v>329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ht="25.5" customHeight="1">
      <c r="B37" s="123" t="s">
        <v>16</v>
      </c>
      <c r="C37" s="46" t="s">
        <v>330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ht="25.5" customHeight="1">
      <c r="B38" s="123" t="s">
        <v>17</v>
      </c>
      <c r="C38" s="46" t="s">
        <v>331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ht="25.5" customHeight="1">
      <c r="B39" s="123" t="s">
        <v>18</v>
      </c>
      <c r="C39" s="46" t="s">
        <v>332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ht="25.5" customHeight="1">
      <c r="B40" s="123" t="s">
        <v>19</v>
      </c>
      <c r="C40" s="46" t="s">
        <v>333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ht="25.5" customHeight="1">
      <c r="B41" s="123" t="s">
        <v>20</v>
      </c>
      <c r="C41" s="46" t="s">
        <v>334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ht="25.5" customHeight="1">
      <c r="B42" s="123" t="s">
        <v>251</v>
      </c>
      <c r="C42" s="46" t="s">
        <v>335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ht="25.5" customHeight="1">
      <c r="B43" s="123" t="s">
        <v>252</v>
      </c>
      <c r="C43" s="46" t="s">
        <v>336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ht="25.5" customHeight="1">
      <c r="B44" s="123" t="s">
        <v>253</v>
      </c>
      <c r="C44" s="46" t="s">
        <v>337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ht="25.5" customHeight="1">
      <c r="B45" s="123" t="s">
        <v>254</v>
      </c>
      <c r="C45" s="46" t="s">
        <v>338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ht="25.5" customHeight="1">
      <c r="B46" s="123" t="s">
        <v>255</v>
      </c>
      <c r="C46" s="46" t="s">
        <v>339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ht="25.5" customHeight="1">
      <c r="B47" s="123" t="s">
        <v>256</v>
      </c>
      <c r="C47" s="46" t="s">
        <v>340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ht="25.5" customHeight="1">
      <c r="C48" s="44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3:17" ht="25.5" customHeight="1">
      <c r="C49" s="44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3:17" ht="25.5" customHeight="1">
      <c r="C50" s="44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3:17" ht="25.5" customHeight="1">
      <c r="C51" s="44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3:17" ht="25.5" customHeight="1">
      <c r="C52" s="44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3:17" ht="25.5" customHeight="1">
      <c r="C53" s="44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3:17" ht="25.5" customHeight="1">
      <c r="C54" s="44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3:17" ht="25.5" customHeight="1">
      <c r="C55" s="44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3:17" ht="25.5" customHeight="1">
      <c r="C56" s="44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3:17" ht="25.5" customHeight="1">
      <c r="C57" s="44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3:17" ht="25.5" customHeight="1">
      <c r="C58" s="44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3:17" ht="25.5" customHeight="1">
      <c r="C59" s="44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3:17" ht="25.5" customHeight="1">
      <c r="C60" s="44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3:17" ht="25.5" customHeight="1">
      <c r="C61" s="44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3:17" ht="25.5" customHeight="1">
      <c r="C62" s="44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3:17" ht="25.5" customHeight="1">
      <c r="C63" s="44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3:17" ht="25.5" customHeight="1">
      <c r="C64" s="44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3:17" ht="25.5" customHeight="1">
      <c r="C65" s="44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3:17" ht="25.5" customHeight="1">
      <c r="C66" s="44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3:17" ht="25.5" customHeight="1">
      <c r="C67" s="44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3:17" ht="25.5" customHeight="1">
      <c r="C68" s="44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3:17" ht="25.5" customHeight="1">
      <c r="C69" s="44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3:17" ht="25.5" customHeight="1">
      <c r="C70" s="44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3:17" ht="25.5" customHeight="1">
      <c r="C71" s="44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3:17" ht="25.5" customHeight="1">
      <c r="C72" s="44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3:17" ht="25.5" customHeight="1">
      <c r="C73" s="44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3:17" ht="25.5" customHeight="1">
      <c r="C74" s="44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3:17" ht="25.5" customHeight="1">
      <c r="C75" s="44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3:17" ht="25.5" customHeight="1">
      <c r="C76" s="44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3:17" ht="25.5" customHeight="1">
      <c r="C77" s="44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3:17" ht="25.5" customHeight="1">
      <c r="C78" s="44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3:17" ht="25.5" customHeight="1">
      <c r="C79" s="44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3:17" ht="25.5" customHeight="1">
      <c r="C80" s="44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3:17" ht="25.5" customHeight="1">
      <c r="C81" s="44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3:17" ht="25.5" customHeight="1">
      <c r="C82" s="44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3:17" ht="25.5" customHeight="1">
      <c r="C83" s="44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3:17" ht="25.5" customHeight="1">
      <c r="C84" s="44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3:17" ht="25.5" customHeight="1">
      <c r="C85" s="44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</sheetData>
  <hyperlinks>
    <hyperlink ref="C15" location="NOTAS!A1" display="NOTAS ACLARATORIAS LOS CUADROS EN GENERAL" xr:uid="{00000000-0004-0000-0000-000000000000}"/>
    <hyperlink ref="C18" location="'D1'!A1" display="D 1 FRACCIONES DEL HTS PARA EXPORTACIÓN Y SU DESCRIPCIÓN. AUTOPARTES" xr:uid="{00000000-0004-0000-0000-000001000000}"/>
    <hyperlink ref="C19" location="'D2'!A1" display="D 2 FRACCIONES DEL HTS PARA EXPORTACIÓN Y SU DESCRIPCIÓN. AUTOPARTES" xr:uid="{00000000-0004-0000-0000-000002000000}"/>
    <hyperlink ref="C23" location="'A1'!A1" display="MÉXICO: EXPORTACIONES TOTALES DE LA CADENA AUTOMOTRIZ POR SEGMENTO (1995-2010)" xr:uid="{00000000-0004-0000-0000-000003000000}"/>
    <hyperlink ref="C24" location="'A2 '!A1" display="MÉXICO: IMPORTACIONES TOTALES DE LA CADENA AUTOMOTRIZ POR SEGMENTO (1995-2010)" xr:uid="{00000000-0004-0000-0000-000004000000}"/>
    <hyperlink ref="C26" location="'A4'!A1" display="MÉXICO: EXPORTACIONES TOTALES DEL SEGMENTO AUTOPARTES POR PAÍS (1995-2010)." xr:uid="{00000000-0004-0000-0000-000005000000}"/>
    <hyperlink ref="C27" location="'A5'!A1" display="MÉXICO: IMPORTACIONES TOTALES DEL SEGMENTO AUTOPARTES POR PAÍS (1995-2010)." xr:uid="{00000000-0004-0000-0000-000006000000}"/>
    <hyperlink ref="C28" location="'A6'!A1" display="MÉXICO: EXPORTACIONES TOTALES DEL SEGMENTO AUTOMOTRIZ POR PAÍS (1995-2010)." xr:uid="{00000000-0004-0000-0000-000007000000}"/>
    <hyperlink ref="C34" location="'A12'!A1" display="MÉXICO: EXPORTACIONES DE LAS PRINCIPALES SUBPARTIDAS DEL SEGMENTO AUTOMOTRIZ 1995- 2010" xr:uid="{00000000-0004-0000-0000-000008000000}"/>
    <hyperlink ref="C37" location="'A15'!A1" display="MEXICO: IMPORTACIONES HACIA ESTADOS UNIDOS DE LA CADENA AUTOMOTRIZ-AUTOPARTES.POR SEGMENTO 1995-2010" xr:uid="{00000000-0004-0000-0000-000009000000}"/>
    <hyperlink ref="C36" location="'A14'!A1" display="MEXICO: EXPORTACIONES HACIA ESTADOS UNIDOS DE LA CADENA AUTOMOTRIZ-AUTOPARTES.POR SEGMENTO (1995-2010)" xr:uid="{00000000-0004-0000-0000-00000A000000}"/>
    <hyperlink ref="C38" location="'A16'!A1" display="MEXICO: BALANZA COMERCIAL CON ESTADOS UNIDOS DE LA CADENA AUTOMOTRIZ-AUTOPARTES.POR SEGMENTO 1995-2010" xr:uid="{00000000-0004-0000-0000-00000B000000}"/>
    <hyperlink ref="C39" location="'A17'!A1" display="MEXICO: EXPORTACIONES CON DESTINO CHINA DE LA CADENA AUTOMOTRIZ-AUTOPARTES.POR SEGMENTO 1995-2010" xr:uid="{00000000-0004-0000-0000-00000C000000}"/>
    <hyperlink ref="C40" location="'A18'!A1" display="MEXICO: IMPORTACIONES PROVENIENTES DE CHINA DE LA CADENA AUTOMOTRIZ-AUTOPARTES POR SEGMENTO 1995-2010" xr:uid="{00000000-0004-0000-0000-00000D000000}"/>
    <hyperlink ref="C29" location="'A7'!A1" display="MÉXICO: IMPORTACIONES TOTALES DEL SEGMENTO AUTOMOTRIZ POR PAÍS (1995-2010)." xr:uid="{00000000-0004-0000-0000-00000E000000}"/>
    <hyperlink ref="C30" location="'A8'!A1" display="MÉXICO: EXPORTACIONES DE LAS PRINCIPALES SUBPARTIDAS DE LA CADENA AUTOMOTRIZ-AUTOPARTES 1995- 2010" xr:uid="{00000000-0004-0000-0000-00000F000000}"/>
    <hyperlink ref="C31" location="'A9 '!A1" display="MÉXICO: EXPORTACIONES DE LAS PRINCIPALES SUBPARTIDAS DE LA CADENA AUTOMOTRIZ-AUTOPARTES 1995- 2010" xr:uid="{00000000-0004-0000-0000-000010000000}"/>
    <hyperlink ref="C32" location="'A10'!A1" display="MÉXICO: EXPORTACIONES DE LAS PRINCIPALES SUBPARTIDAS DEL SEGMENTO AUTOPARTES 1995- 2010" xr:uid="{00000000-0004-0000-0000-000011000000}"/>
    <hyperlink ref="C33" location="'A11'!A1" display="MÉXICO: IMPORTACIONES DE LAS PRINCIPALES SUBPARTIDAS DEL SEGMENTO AUTOPARTES 1995- 2010" xr:uid="{00000000-0004-0000-0000-000012000000}"/>
    <hyperlink ref="C41" location="'A19'!A1" display="MÉXICO: BALANZA COMERCIAL CON ESTADOS UNIDOS DE LA CADENA AUTOMOTRIZ-AUTOPARTES POR SEGMENTO 1995-2010" xr:uid="{00000000-0004-0000-0000-000013000000}"/>
    <hyperlink ref="C25" location="'A3'!A1" display="MÉXICO: BALANZA COMERCIAL DE LA CADENA ELECTRÓNICA POR SEGMENTO (1995-2010)" xr:uid="{00000000-0004-0000-0000-000014000000}"/>
    <hyperlink ref="C35" location="'A13 '!A1" display="MÉXICO: IMPORTACIONES DE LAS PRINCIPALES SUBPARTIDAS DEL SEGMENTO AUTOMOTRIZ 1995- 2010" xr:uid="{00000000-0004-0000-0000-000015000000}"/>
    <hyperlink ref="C20" location="'D3'!A1" display="D 3 FRACCIONES DEL HTS PARA EXPORTACIÓN Y SU DESCRIPCIÓN. AUTOMOTRIZ" xr:uid="{00000000-0004-0000-0000-000016000000}"/>
    <hyperlink ref="C42" location="'A20'!A1" display="MEXICO: EXPORTACIONES HACIA AMÉRICA LATINA Y EL CARIBE DE LA CADENA AUTOMOTRIZ-AUTOPARTES.POR SEGMENTO 1995-2017." xr:uid="{00000000-0004-0000-0000-000017000000}"/>
    <hyperlink ref="C43" location="'A21'!A1" display="MEXICO: IMPORTACIONES DESDE AMÉRICA LATINA Y EL CARIBE DE LA CADENA AUTOMOTRIZ-AUTOPARTES POR SEGMENTO 1995-2017." xr:uid="{00000000-0004-0000-0000-000018000000}"/>
    <hyperlink ref="C44" location="'A22'!A1" display="MÉXICO: BALANZA COMERCIAL CON AMÉRICA LATINA Y EL CARIBE DE LA CADENA AUTOMOTRIZ-AUTOPARTES POR SEGMENTO 1995-2017." xr:uid="{00000000-0004-0000-0000-000019000000}"/>
    <hyperlink ref="C45" location="'A23'!A1" display="MEXICO: EXPORTACIONES HACIA CENTROAMÉRICA DE LA CADENA AUTOMOTRIZ-AUTOPARTES.POR SEGMENTO 1995-2017." xr:uid="{00000000-0004-0000-0000-00001A000000}"/>
    <hyperlink ref="C46" location="'A24'!A1" display="MEXICO: IMPORTACIONES DESDE CENTROAMÉRICA DE LA CADENA AUTOMOTRIZ-AUTOPARTES POR SEGMENTO 1995-2017." xr:uid="{00000000-0004-0000-0000-00001B000000}"/>
    <hyperlink ref="C47" location="'A25'!A1" display="MÉXICO: BALANZA COMERCIAL CON CENTROAMÉRICA DE LA CADENA AUTOMOTRIZ-AUTOPARTES POR SEGMENTO 1995-2017." xr:uid="{00000000-0004-0000-0000-00001C000000}"/>
  </hyperlinks>
  <pageMargins left="0.7" right="0.7" top="0.75" bottom="0.75" header="0.3" footer="0.3"/>
  <pageSetup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H64"/>
  <sheetViews>
    <sheetView zoomScaleNormal="100" zoomScalePageLayoutView="80" workbookViewId="0"/>
  </sheetViews>
  <sheetFormatPr baseColWidth="10" defaultColWidth="13.1640625" defaultRowHeight="13"/>
  <cols>
    <col min="1" max="1" width="12.5" style="12" customWidth="1"/>
    <col min="2" max="2" width="16.5" style="12" customWidth="1"/>
    <col min="3" max="3" width="13.33203125" style="12" customWidth="1"/>
    <col min="4" max="26" width="13.1640625" style="12" customWidth="1"/>
    <col min="27" max="16384" width="13.1640625" style="12"/>
  </cols>
  <sheetData>
    <row r="1" spans="1:31">
      <c r="A1" s="83" t="s">
        <v>0</v>
      </c>
    </row>
    <row r="2" spans="1:31">
      <c r="A2" s="136" t="s">
        <v>261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</row>
    <row r="3" spans="1:31">
      <c r="A3" s="65"/>
      <c r="B3" s="65"/>
      <c r="C3" s="65"/>
      <c r="D3" s="65"/>
      <c r="E3" s="65"/>
      <c r="F3" s="65"/>
      <c r="G3" s="65"/>
      <c r="H3" s="65"/>
      <c r="I3" s="65"/>
      <c r="J3" s="6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136" t="s">
        <v>289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</row>
    <row r="5" spans="1:31" ht="14" thickBo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4"/>
    </row>
    <row r="6" spans="1:31" ht="14" thickTop="1">
      <c r="A6" s="33"/>
      <c r="B6" s="13"/>
      <c r="C6" s="6">
        <v>1995</v>
      </c>
      <c r="D6" s="6">
        <v>1996</v>
      </c>
      <c r="E6" s="6">
        <v>1997</v>
      </c>
      <c r="F6" s="6">
        <v>1998</v>
      </c>
      <c r="G6" s="6">
        <v>1999</v>
      </c>
      <c r="H6" s="6">
        <v>2000</v>
      </c>
      <c r="I6" s="6">
        <v>2001</v>
      </c>
      <c r="J6" s="6">
        <v>2002</v>
      </c>
      <c r="K6" s="6">
        <v>2003</v>
      </c>
      <c r="L6" s="6">
        <v>2004</v>
      </c>
      <c r="M6" s="6">
        <v>2005</v>
      </c>
      <c r="N6" s="6">
        <v>2006</v>
      </c>
      <c r="O6" s="6">
        <v>2007</v>
      </c>
      <c r="P6" s="6">
        <v>2008</v>
      </c>
      <c r="Q6" s="6">
        <v>2009</v>
      </c>
      <c r="R6" s="6">
        <v>2010</v>
      </c>
      <c r="S6" s="6">
        <v>2011</v>
      </c>
      <c r="T6" s="6">
        <v>2012</v>
      </c>
      <c r="U6" s="6">
        <v>2013</v>
      </c>
      <c r="V6" s="6">
        <v>2014</v>
      </c>
      <c r="W6" s="6">
        <v>2015</v>
      </c>
      <c r="X6" s="6">
        <v>2016</v>
      </c>
      <c r="Y6" s="6">
        <v>2017</v>
      </c>
      <c r="Z6" s="6">
        <v>2018</v>
      </c>
      <c r="AA6" s="6">
        <v>2019</v>
      </c>
      <c r="AB6" s="6">
        <v>2020</v>
      </c>
      <c r="AC6" s="6">
        <v>2021</v>
      </c>
      <c r="AD6" s="6">
        <v>2022</v>
      </c>
      <c r="AE6" s="6" t="s">
        <v>280</v>
      </c>
    </row>
    <row r="7" spans="1:31" ht="14" thickBot="1">
      <c r="A7" s="33"/>
      <c r="B7" s="33"/>
      <c r="C7" s="134" t="s">
        <v>205</v>
      </c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</row>
    <row r="8" spans="1:31" ht="14" thickTop="1">
      <c r="A8" s="65">
        <v>1</v>
      </c>
      <c r="B8" s="7" t="s">
        <v>239</v>
      </c>
      <c r="C8" s="52">
        <v>6736.8810320000002</v>
      </c>
      <c r="D8" s="52">
        <v>11079.875258000005</v>
      </c>
      <c r="E8" s="52">
        <v>12958.624099000004</v>
      </c>
      <c r="F8" s="52">
        <v>14355.546264999999</v>
      </c>
      <c r="G8" s="52">
        <v>16787.384621999998</v>
      </c>
      <c r="H8" s="52">
        <v>20879.624781000006</v>
      </c>
      <c r="I8" s="52">
        <v>19895.865452999999</v>
      </c>
      <c r="J8" s="52">
        <v>19209.892671999994</v>
      </c>
      <c r="K8" s="52">
        <v>17900.901070999993</v>
      </c>
      <c r="L8" s="52">
        <v>18807.358606000002</v>
      </c>
      <c r="M8" s="52">
        <v>19485.638398000003</v>
      </c>
      <c r="N8" s="52">
        <v>20643.787837999993</v>
      </c>
      <c r="O8" s="52">
        <v>21069.605939000001</v>
      </c>
      <c r="P8" s="109">
        <v>21405.856949000001</v>
      </c>
      <c r="Q8" s="95">
        <v>15788.193366000001</v>
      </c>
      <c r="R8" s="96">
        <v>23298.420652000012</v>
      </c>
      <c r="S8" s="95">
        <v>27032.187327000003</v>
      </c>
      <c r="T8" s="99">
        <v>30321.211256999992</v>
      </c>
      <c r="U8" s="96">
        <v>31706.289633000004</v>
      </c>
      <c r="V8" s="96">
        <v>34427.550389999997</v>
      </c>
      <c r="W8" s="96">
        <v>34538.210819</v>
      </c>
      <c r="X8" s="96">
        <v>32382.453836000008</v>
      </c>
      <c r="Y8" s="96">
        <v>34900.220421000005</v>
      </c>
      <c r="Z8" s="96">
        <v>37803.617971999993</v>
      </c>
      <c r="AA8" s="96">
        <v>37366.706859000005</v>
      </c>
      <c r="AB8" s="96">
        <v>29506.841305999991</v>
      </c>
      <c r="AC8" s="96">
        <v>34610.650923000016</v>
      </c>
      <c r="AD8" s="96">
        <v>39497.415456000017</v>
      </c>
      <c r="AE8" s="52">
        <f>SUM(C8:AD8)</f>
        <v>684396.81320000009</v>
      </c>
    </row>
    <row r="9" spans="1:31">
      <c r="A9" s="65">
        <v>2</v>
      </c>
      <c r="B9" s="7" t="s">
        <v>242</v>
      </c>
      <c r="C9" s="52">
        <v>13.748999999999997</v>
      </c>
      <c r="D9" s="52">
        <v>21.872776999999999</v>
      </c>
      <c r="E9" s="52">
        <v>50.898127000000024</v>
      </c>
      <c r="F9" s="52">
        <v>77.600463999999974</v>
      </c>
      <c r="G9" s="52">
        <v>84.59704600000002</v>
      </c>
      <c r="H9" s="52">
        <v>91.509897000000038</v>
      </c>
      <c r="I9" s="52">
        <v>158.93949799999999</v>
      </c>
      <c r="J9" s="52">
        <v>246.03577900000002</v>
      </c>
      <c r="K9" s="52">
        <v>268.68216699999999</v>
      </c>
      <c r="L9" s="52">
        <v>630.14675800000009</v>
      </c>
      <c r="M9" s="52">
        <v>1034.523704</v>
      </c>
      <c r="N9" s="52">
        <v>1962.6439199999998</v>
      </c>
      <c r="O9" s="52">
        <v>2692.3482030000005</v>
      </c>
      <c r="P9" s="109">
        <v>3390.626585999999</v>
      </c>
      <c r="Q9" s="95">
        <v>3349.6879080000012</v>
      </c>
      <c r="R9" s="96">
        <v>4655.8461009999992</v>
      </c>
      <c r="S9" s="95">
        <v>5442.5553450000016</v>
      </c>
      <c r="T9" s="99">
        <v>7499.5225870000004</v>
      </c>
      <c r="U9" s="96">
        <v>9675.0465910000003</v>
      </c>
      <c r="V9" s="96">
        <v>9655.0831970000017</v>
      </c>
      <c r="W9" s="96">
        <v>9133.8515630000002</v>
      </c>
      <c r="X9" s="96">
        <v>9039.8205190000008</v>
      </c>
      <c r="Y9" s="96">
        <v>9877.5948640000006</v>
      </c>
      <c r="Z9" s="96">
        <v>11497.773677000001</v>
      </c>
      <c r="AA9" s="96">
        <v>11509.285538999999</v>
      </c>
      <c r="AB9" s="96">
        <v>9481.7849950000018</v>
      </c>
      <c r="AC9" s="96">
        <v>16914.051114000002</v>
      </c>
      <c r="AD9" s="96">
        <v>15149.920769000002</v>
      </c>
      <c r="AE9" s="52">
        <f t="shared" ref="AE9:AE24" si="0">SUM(C9:AD9)</f>
        <v>143605.99869499999</v>
      </c>
    </row>
    <row r="10" spans="1:31">
      <c r="A10" s="65">
        <v>3</v>
      </c>
      <c r="B10" s="7" t="s">
        <v>241</v>
      </c>
      <c r="C10" s="52">
        <v>612.149</v>
      </c>
      <c r="D10" s="52">
        <v>923.67667000000006</v>
      </c>
      <c r="E10" s="52">
        <v>1088.3799819999999</v>
      </c>
      <c r="F10" s="52">
        <v>1297.149977</v>
      </c>
      <c r="G10" s="52">
        <v>1565.3903749999997</v>
      </c>
      <c r="H10" s="52">
        <v>2085.4754599999997</v>
      </c>
      <c r="I10" s="52">
        <v>1939.8618230000002</v>
      </c>
      <c r="J10" s="52">
        <v>1713.989077</v>
      </c>
      <c r="K10" s="52">
        <v>1706.8698669999999</v>
      </c>
      <c r="L10" s="52">
        <v>1841.1229000000001</v>
      </c>
      <c r="M10" s="52">
        <v>2216.8121740000001</v>
      </c>
      <c r="N10" s="52">
        <v>2465.0505039999994</v>
      </c>
      <c r="O10" s="52">
        <v>2703.0368630000003</v>
      </c>
      <c r="P10" s="108">
        <v>3685.137796</v>
      </c>
      <c r="Q10" s="95">
        <v>3274.1595900000007</v>
      </c>
      <c r="R10" s="96">
        <v>3008.2980739999985</v>
      </c>
      <c r="S10" s="95">
        <v>3405.6348099999996</v>
      </c>
      <c r="T10" s="99">
        <v>3662.0352950000001</v>
      </c>
      <c r="U10" s="96">
        <v>2754.8227579999993</v>
      </c>
      <c r="V10" s="96">
        <v>2784.3235890000005</v>
      </c>
      <c r="W10" s="96">
        <v>2669.1609339999995</v>
      </c>
      <c r="X10" s="96">
        <v>2663.4569029999998</v>
      </c>
      <c r="Y10" s="96">
        <v>3603.2275229999991</v>
      </c>
      <c r="Z10" s="96">
        <v>4327.5850590000018</v>
      </c>
      <c r="AA10" s="96">
        <v>4638.4282599999988</v>
      </c>
      <c r="AB10" s="96">
        <v>3594.6407390000004</v>
      </c>
      <c r="AC10" s="96">
        <v>4480.2436980000002</v>
      </c>
      <c r="AD10" s="96">
        <v>4390.2445120000002</v>
      </c>
      <c r="AE10" s="52">
        <f t="shared" si="0"/>
        <v>75100.364212000015</v>
      </c>
    </row>
    <row r="11" spans="1:31">
      <c r="A11" s="65">
        <v>4</v>
      </c>
      <c r="B11" s="7" t="s">
        <v>260</v>
      </c>
      <c r="C11" s="52">
        <v>625.3650080000001</v>
      </c>
      <c r="D11" s="52">
        <v>629.00795700000015</v>
      </c>
      <c r="E11" s="52">
        <v>800.7331529999999</v>
      </c>
      <c r="F11" s="52">
        <v>543.44163999999978</v>
      </c>
      <c r="G11" s="52">
        <v>664.56188799999995</v>
      </c>
      <c r="H11" s="52">
        <v>1146.5544270000007</v>
      </c>
      <c r="I11" s="52">
        <v>1260.4570329999997</v>
      </c>
      <c r="J11" s="52">
        <v>1094.0789369999995</v>
      </c>
      <c r="K11" s="52">
        <v>872.59445300000016</v>
      </c>
      <c r="L11" s="52">
        <v>1256.7974360000001</v>
      </c>
      <c r="M11" s="52">
        <v>1667.2381910000001</v>
      </c>
      <c r="N11" s="52">
        <v>2353.7281570000005</v>
      </c>
      <c r="O11" s="52">
        <v>2416.3978030000003</v>
      </c>
      <c r="P11" s="107">
        <v>2576.1682039999992</v>
      </c>
      <c r="Q11" s="95">
        <v>1721.72371</v>
      </c>
      <c r="R11" s="96">
        <v>3299.4375409999998</v>
      </c>
      <c r="S11" s="95">
        <v>4010.3777770000002</v>
      </c>
      <c r="T11" s="99">
        <v>4377.1425950000021</v>
      </c>
      <c r="U11" s="96">
        <v>3597.6915269999986</v>
      </c>
      <c r="V11" s="96">
        <v>3874.7724029999981</v>
      </c>
      <c r="W11" s="96">
        <v>3926.0297729999998</v>
      </c>
      <c r="X11" s="96">
        <v>4010.7297499999995</v>
      </c>
      <c r="Y11" s="96">
        <v>3886.2149410000006</v>
      </c>
      <c r="Z11" s="96">
        <v>3803.5392329999991</v>
      </c>
      <c r="AA11" s="96">
        <v>3302.813173</v>
      </c>
      <c r="AB11" s="96">
        <v>2964.7144880000014</v>
      </c>
      <c r="AC11" s="96">
        <v>3625.4722729999989</v>
      </c>
      <c r="AD11" s="96">
        <v>3547.3593340000002</v>
      </c>
      <c r="AE11" s="52">
        <f t="shared" si="0"/>
        <v>67855.142804999996</v>
      </c>
    </row>
    <row r="12" spans="1:31">
      <c r="A12" s="65">
        <v>5</v>
      </c>
      <c r="B12" s="7" t="s">
        <v>290</v>
      </c>
      <c r="C12" s="52">
        <v>40.042999999999992</v>
      </c>
      <c r="D12" s="52">
        <v>48.371205000000003</v>
      </c>
      <c r="E12" s="52">
        <v>50.511014000000003</v>
      </c>
      <c r="F12" s="52">
        <v>79.483226000000002</v>
      </c>
      <c r="G12" s="52">
        <v>113.97483199999999</v>
      </c>
      <c r="H12" s="52">
        <v>217.63908800000002</v>
      </c>
      <c r="I12" s="52">
        <v>266.27865200000008</v>
      </c>
      <c r="J12" s="52">
        <v>300.01168499999994</v>
      </c>
      <c r="K12" s="52">
        <v>289.92157499999996</v>
      </c>
      <c r="L12" s="52">
        <v>285.26984700000008</v>
      </c>
      <c r="M12" s="52">
        <v>421.96678700000007</v>
      </c>
      <c r="N12" s="52">
        <v>866.5250309999999</v>
      </c>
      <c r="O12" s="52">
        <v>993.26862499999993</v>
      </c>
      <c r="P12" s="106">
        <v>1050.1178689999999</v>
      </c>
      <c r="Q12" s="95">
        <v>680.28845799999988</v>
      </c>
      <c r="R12" s="96">
        <v>1035.950605</v>
      </c>
      <c r="S12" s="95">
        <v>1379.0432459999995</v>
      </c>
      <c r="T12" s="99">
        <v>1704.2315449999996</v>
      </c>
      <c r="U12" s="96">
        <v>1858.3050930000004</v>
      </c>
      <c r="V12" s="96">
        <v>1921.4020159999998</v>
      </c>
      <c r="W12" s="96">
        <v>1888.0071360000002</v>
      </c>
      <c r="X12" s="96">
        <v>2475.9479699999997</v>
      </c>
      <c r="Y12" s="96">
        <v>3025.2561500000002</v>
      </c>
      <c r="Z12" s="96">
        <v>2848.5434600000008</v>
      </c>
      <c r="AA12" s="96">
        <v>2769.7163150000001</v>
      </c>
      <c r="AB12" s="96">
        <v>2258.8942580000003</v>
      </c>
      <c r="AC12" s="96">
        <v>2589.9633039999999</v>
      </c>
      <c r="AD12" s="96">
        <v>3020.9070869999991</v>
      </c>
      <c r="AE12" s="52">
        <f t="shared" si="0"/>
        <v>34479.839079000005</v>
      </c>
    </row>
    <row r="13" spans="1:31">
      <c r="A13" s="65">
        <v>6</v>
      </c>
      <c r="B13" s="7" t="s">
        <v>240</v>
      </c>
      <c r="C13" s="52">
        <v>48.680000000000007</v>
      </c>
      <c r="D13" s="52">
        <v>205.76340499999995</v>
      </c>
      <c r="E13" s="52">
        <v>407.043339</v>
      </c>
      <c r="F13" s="52">
        <v>292.43556399999994</v>
      </c>
      <c r="G13" s="52">
        <v>530.84155700000008</v>
      </c>
      <c r="H13" s="52">
        <v>1059.3208070000003</v>
      </c>
      <c r="I13" s="52">
        <v>951.06046199999992</v>
      </c>
      <c r="J13" s="52">
        <v>855.03211400000021</v>
      </c>
      <c r="K13" s="52">
        <v>685.93128799999988</v>
      </c>
      <c r="L13" s="52">
        <v>723.18444999999974</v>
      </c>
      <c r="M13" s="52">
        <v>879.57888099999991</v>
      </c>
      <c r="N13" s="52">
        <v>1100.4536290000003</v>
      </c>
      <c r="O13" s="52">
        <v>1193.1239289999996</v>
      </c>
      <c r="P13" s="106">
        <v>1327.2347610000002</v>
      </c>
      <c r="Q13" s="95">
        <v>1479.5631699999997</v>
      </c>
      <c r="R13" s="96">
        <v>1873.6387380000006</v>
      </c>
      <c r="S13" s="95">
        <v>1599.8625299999999</v>
      </c>
      <c r="T13" s="99">
        <v>1828.5669450000003</v>
      </c>
      <c r="U13" s="96">
        <v>1951.7180789999998</v>
      </c>
      <c r="V13" s="96">
        <v>2049.3137179999999</v>
      </c>
      <c r="W13" s="96">
        <v>2044.159093</v>
      </c>
      <c r="X13" s="96">
        <v>1847.7640760000006</v>
      </c>
      <c r="Y13" s="96">
        <v>1967.2563299999999</v>
      </c>
      <c r="Z13" s="96">
        <v>2266.7607490000005</v>
      </c>
      <c r="AA13" s="96">
        <v>2300.5372280000001</v>
      </c>
      <c r="AB13" s="96">
        <v>1948.8405900000002</v>
      </c>
      <c r="AC13" s="96">
        <v>2036.274109</v>
      </c>
      <c r="AD13" s="96">
        <v>2526.9824659999999</v>
      </c>
      <c r="AE13" s="52">
        <f t="shared" si="0"/>
        <v>37980.922007000001</v>
      </c>
    </row>
    <row r="14" spans="1:31">
      <c r="A14" s="65"/>
      <c r="B14" s="7" t="s">
        <v>214</v>
      </c>
      <c r="C14" s="52">
        <v>77.137999999999977</v>
      </c>
      <c r="D14" s="52">
        <v>351.262359</v>
      </c>
      <c r="E14" s="52">
        <v>189.70360599999998</v>
      </c>
      <c r="F14" s="52">
        <v>178.52836800000006</v>
      </c>
      <c r="G14" s="52">
        <v>201.86158200000003</v>
      </c>
      <c r="H14" s="52">
        <v>390.90043300000002</v>
      </c>
      <c r="I14" s="52">
        <v>561.68401500000027</v>
      </c>
      <c r="J14" s="52">
        <v>600.93425500000001</v>
      </c>
      <c r="K14" s="52">
        <v>697.26034700000025</v>
      </c>
      <c r="L14" s="52">
        <v>904.62839800000017</v>
      </c>
      <c r="M14" s="52">
        <v>1292.6721689999997</v>
      </c>
      <c r="N14" s="52">
        <v>1348.1713539999998</v>
      </c>
      <c r="O14" s="52">
        <v>1740.3826949999998</v>
      </c>
      <c r="P14" s="105">
        <v>1940.0880920000006</v>
      </c>
      <c r="Q14" s="95">
        <v>1224.7426609999998</v>
      </c>
      <c r="R14" s="96">
        <v>1321.257531</v>
      </c>
      <c r="S14" s="95">
        <v>1501.0041039999992</v>
      </c>
      <c r="T14" s="99">
        <v>1607.6678260000001</v>
      </c>
      <c r="U14" s="96">
        <v>1961.2989389999998</v>
      </c>
      <c r="V14" s="96">
        <v>1490.3074889999996</v>
      </c>
      <c r="W14" s="96">
        <v>1368.2295840000002</v>
      </c>
      <c r="X14" s="96">
        <v>1442.5560959999996</v>
      </c>
      <c r="Y14" s="96">
        <v>1167.8258170000001</v>
      </c>
      <c r="Z14" s="96">
        <v>1541.3071129999998</v>
      </c>
      <c r="AA14" s="96">
        <v>1149.1774160000002</v>
      </c>
      <c r="AB14" s="96">
        <v>1043.6682960000005</v>
      </c>
      <c r="AC14" s="96">
        <v>1246.8225200000004</v>
      </c>
      <c r="AD14" s="96">
        <v>1520.965099</v>
      </c>
      <c r="AE14" s="52">
        <f t="shared" si="0"/>
        <v>30062.046163999999</v>
      </c>
    </row>
    <row r="15" spans="1:31">
      <c r="A15" s="65"/>
      <c r="B15" s="7" t="s">
        <v>215</v>
      </c>
      <c r="C15" s="52">
        <f>SUM(C16:C21)</f>
        <v>0.34300000000000003</v>
      </c>
      <c r="D15" s="52">
        <f t="shared" ref="D15:AD15" si="1">SUM(D16:D21)</f>
        <v>1.0286670000000002</v>
      </c>
      <c r="E15" s="52">
        <f t="shared" si="1"/>
        <v>7.2851169999999996</v>
      </c>
      <c r="F15" s="52">
        <f t="shared" si="1"/>
        <v>8.9068140000000007</v>
      </c>
      <c r="G15" s="52">
        <f t="shared" si="1"/>
        <v>5.0196319999999996</v>
      </c>
      <c r="H15" s="52">
        <f t="shared" si="1"/>
        <v>6.466152000000001</v>
      </c>
      <c r="I15" s="52">
        <f t="shared" si="1"/>
        <v>18.95936</v>
      </c>
      <c r="J15" s="52">
        <f t="shared" si="1"/>
        <v>11.523606000000001</v>
      </c>
      <c r="K15" s="52">
        <f t="shared" si="1"/>
        <v>25.132899000000005</v>
      </c>
      <c r="L15" s="52">
        <f t="shared" si="1"/>
        <v>49.583659000000004</v>
      </c>
      <c r="M15" s="52">
        <f t="shared" si="1"/>
        <v>134.86765200000005</v>
      </c>
      <c r="N15" s="52">
        <f t="shared" si="1"/>
        <v>54.990666000000004</v>
      </c>
      <c r="O15" s="52">
        <f t="shared" si="1"/>
        <v>73.308997999999988</v>
      </c>
      <c r="P15" s="52">
        <f t="shared" si="1"/>
        <v>55.890410000000003</v>
      </c>
      <c r="Q15" s="52">
        <f t="shared" si="1"/>
        <v>44.105806999999999</v>
      </c>
      <c r="R15" s="52">
        <f t="shared" si="1"/>
        <v>99.442329999999984</v>
      </c>
      <c r="S15" s="52">
        <f t="shared" si="1"/>
        <v>107.596385</v>
      </c>
      <c r="T15" s="52">
        <f t="shared" si="1"/>
        <v>135.96926199999999</v>
      </c>
      <c r="U15" s="52">
        <f t="shared" si="1"/>
        <v>630.87610600000005</v>
      </c>
      <c r="V15" s="52">
        <f t="shared" si="1"/>
        <v>582.41510199999993</v>
      </c>
      <c r="W15" s="52">
        <f t="shared" si="1"/>
        <v>500.33726199999995</v>
      </c>
      <c r="X15" s="52">
        <f t="shared" si="1"/>
        <v>601.04723000000013</v>
      </c>
      <c r="Y15" s="52">
        <f t="shared" si="1"/>
        <v>280.14832899999999</v>
      </c>
      <c r="Z15" s="52">
        <f t="shared" si="1"/>
        <v>313.17019999999997</v>
      </c>
      <c r="AA15" s="52">
        <f t="shared" si="1"/>
        <v>358.68487500000003</v>
      </c>
      <c r="AB15" s="52">
        <f t="shared" si="1"/>
        <v>438.66993899999994</v>
      </c>
      <c r="AC15" s="52">
        <f t="shared" si="1"/>
        <v>403.29019299999999</v>
      </c>
      <c r="AD15" s="52">
        <f t="shared" si="1"/>
        <v>530.05032200000005</v>
      </c>
      <c r="AE15" s="52">
        <f t="shared" si="0"/>
        <v>5479.1099740000009</v>
      </c>
    </row>
    <row r="16" spans="1:31">
      <c r="A16" s="65"/>
      <c r="B16" s="7" t="s">
        <v>216</v>
      </c>
      <c r="C16" s="52">
        <v>0.23400000000000001</v>
      </c>
      <c r="D16" s="52">
        <v>0.81792400000000021</v>
      </c>
      <c r="E16" s="52">
        <v>1.3579559999999999</v>
      </c>
      <c r="F16" s="52">
        <v>1.712602</v>
      </c>
      <c r="G16" s="52">
        <v>1.3982890000000001</v>
      </c>
      <c r="H16" s="52">
        <v>2.0640429999999999</v>
      </c>
      <c r="I16" s="52">
        <v>1.21438</v>
      </c>
      <c r="J16" s="52">
        <v>5.3113939999999999</v>
      </c>
      <c r="K16" s="52">
        <v>20.844264000000003</v>
      </c>
      <c r="L16" s="52">
        <v>38.460125000000005</v>
      </c>
      <c r="M16" s="52">
        <v>9.2297520000000013</v>
      </c>
      <c r="N16" s="52">
        <v>24.311186999999997</v>
      </c>
      <c r="O16" s="52">
        <v>37.522244000000001</v>
      </c>
      <c r="P16" s="104">
        <v>19.621969999999997</v>
      </c>
      <c r="Q16" s="95">
        <v>14.726841999999998</v>
      </c>
      <c r="R16" s="96">
        <v>36.453911999999995</v>
      </c>
      <c r="S16" s="95">
        <v>49.315418999999984</v>
      </c>
      <c r="T16" s="99">
        <v>43.913025000000012</v>
      </c>
      <c r="U16" s="96">
        <v>36.685626999999997</v>
      </c>
      <c r="V16" s="96">
        <v>26.980168999999997</v>
      </c>
      <c r="W16" s="96">
        <v>35.344524</v>
      </c>
      <c r="X16" s="96">
        <v>19.831217999999996</v>
      </c>
      <c r="Y16" s="96">
        <v>28.724514000000003</v>
      </c>
      <c r="Z16" s="96">
        <v>42.807691000000005</v>
      </c>
      <c r="AA16" s="96">
        <v>49.086074999999994</v>
      </c>
      <c r="AB16" s="96">
        <v>48.400387999999985</v>
      </c>
      <c r="AC16" s="96">
        <v>33.979337000000001</v>
      </c>
      <c r="AD16" s="96">
        <v>29.002226</v>
      </c>
      <c r="AE16" s="52">
        <f t="shared" si="0"/>
        <v>659.35109699999987</v>
      </c>
    </row>
    <row r="17" spans="1:34">
      <c r="A17" s="65"/>
      <c r="B17" s="7" t="s">
        <v>217</v>
      </c>
      <c r="C17" s="52">
        <v>1.9000000000000003E-2</v>
      </c>
      <c r="D17" s="52">
        <v>2.0330000000000001E-3</v>
      </c>
      <c r="E17" s="52">
        <v>4.1109E-2</v>
      </c>
      <c r="F17" s="52">
        <v>8.0934000000000006E-2</v>
      </c>
      <c r="G17" s="52">
        <v>5.4121000000000002E-2</v>
      </c>
      <c r="H17" s="52">
        <v>2.2262000000000004E-2</v>
      </c>
      <c r="I17" s="52">
        <v>0.57162100000000005</v>
      </c>
      <c r="J17" s="52">
        <v>0.89099499999999987</v>
      </c>
      <c r="K17" s="52">
        <v>0.79133100000000001</v>
      </c>
      <c r="L17" s="52">
        <v>1.1771109999999996</v>
      </c>
      <c r="M17" s="52">
        <v>1.1222790000000002</v>
      </c>
      <c r="N17" s="52">
        <v>0.54207600000000011</v>
      </c>
      <c r="O17" s="52">
        <v>0.31726500000000002</v>
      </c>
      <c r="P17" s="103">
        <v>0.33692699999999998</v>
      </c>
      <c r="Q17" s="95">
        <v>0.15980800000000003</v>
      </c>
      <c r="R17" s="96">
        <v>0.110955</v>
      </c>
      <c r="S17" s="95">
        <v>6.4030000000000004E-2</v>
      </c>
      <c r="T17" s="99">
        <v>0.31005300000000002</v>
      </c>
      <c r="U17" s="96">
        <v>13.372211</v>
      </c>
      <c r="V17" s="96">
        <v>7.0884000000000003E-2</v>
      </c>
      <c r="W17" s="96">
        <v>0.170907</v>
      </c>
      <c r="X17" s="96">
        <v>17.412167999999998</v>
      </c>
      <c r="Y17" s="96">
        <v>41.624116999999998</v>
      </c>
      <c r="Z17" s="96">
        <v>113.296392</v>
      </c>
      <c r="AA17" s="96">
        <v>112.73783699999998</v>
      </c>
      <c r="AB17" s="96">
        <v>77.127037999999985</v>
      </c>
      <c r="AC17" s="96">
        <v>4.9977049999999998</v>
      </c>
      <c r="AD17" s="96">
        <v>16.649090000000001</v>
      </c>
      <c r="AE17" s="52">
        <f t="shared" si="0"/>
        <v>404.07225899999992</v>
      </c>
    </row>
    <row r="18" spans="1:34">
      <c r="A18" s="65"/>
      <c r="B18" s="7" t="s">
        <v>218</v>
      </c>
      <c r="C18" s="52">
        <v>0.08</v>
      </c>
      <c r="D18" s="52">
        <v>0.10892199999999999</v>
      </c>
      <c r="E18" s="52">
        <v>5.8451019999999998</v>
      </c>
      <c r="F18" s="52">
        <v>7.0731910000000005</v>
      </c>
      <c r="G18" s="52">
        <v>3.5256000000000003</v>
      </c>
      <c r="H18" s="52">
        <v>4.2002340000000009</v>
      </c>
      <c r="I18" s="52">
        <v>5.7175420000000008</v>
      </c>
      <c r="J18" s="52">
        <v>4.8425510000000003</v>
      </c>
      <c r="K18" s="52">
        <v>2.3021989999999999</v>
      </c>
      <c r="L18" s="52">
        <v>0.9007949999999999</v>
      </c>
      <c r="M18" s="52">
        <v>0.158336</v>
      </c>
      <c r="N18" s="52">
        <v>7.9150999999999999E-2</v>
      </c>
      <c r="O18" s="52">
        <v>8.029E-2</v>
      </c>
      <c r="P18" s="102">
        <v>0.41413800000000001</v>
      </c>
      <c r="Q18" s="95">
        <v>7.3743000000000003E-2</v>
      </c>
      <c r="R18" s="96">
        <v>0.21998200000000001</v>
      </c>
      <c r="S18" s="95">
        <v>0.14722700000000002</v>
      </c>
      <c r="T18" s="99">
        <v>0.19331199999999998</v>
      </c>
      <c r="U18" s="96">
        <v>6.7319000000000018E-2</v>
      </c>
      <c r="V18" s="96">
        <v>1.0689999999999999E-3</v>
      </c>
      <c r="W18" s="96">
        <v>0.12736700000000001</v>
      </c>
      <c r="X18" s="96">
        <v>0.104465</v>
      </c>
      <c r="Y18" s="96">
        <v>0.111485</v>
      </c>
      <c r="Z18" s="96">
        <v>8.0450999999999995E-2</v>
      </c>
      <c r="AA18" s="96">
        <v>3.2252999999999997E-2</v>
      </c>
      <c r="AB18" s="96">
        <v>4.1715000000000002E-2</v>
      </c>
      <c r="AC18" s="96">
        <v>0</v>
      </c>
      <c r="AD18" s="96">
        <v>0</v>
      </c>
      <c r="AE18" s="52">
        <f t="shared" si="0"/>
        <v>36.528439000000006</v>
      </c>
    </row>
    <row r="19" spans="1:34">
      <c r="A19" s="65"/>
      <c r="B19" s="7" t="s">
        <v>219</v>
      </c>
      <c r="C19" s="52">
        <v>7.0000000000000001E-3</v>
      </c>
      <c r="D19" s="52">
        <v>6.6600000000000003E-4</v>
      </c>
      <c r="E19" s="52">
        <v>9.9100000000000004E-3</v>
      </c>
      <c r="F19" s="52">
        <v>1.7700000000000001E-3</v>
      </c>
      <c r="G19" s="52">
        <v>3.075E-3</v>
      </c>
      <c r="H19" s="52">
        <v>7.5680000000000001E-3</v>
      </c>
      <c r="I19" s="52">
        <v>3.0431999999999997E-2</v>
      </c>
      <c r="J19" s="52">
        <v>0.243617</v>
      </c>
      <c r="K19" s="52">
        <v>0.59358500000000003</v>
      </c>
      <c r="L19" s="52">
        <v>7.3895630000000008</v>
      </c>
      <c r="M19" s="52">
        <v>18.967040999999998</v>
      </c>
      <c r="N19" s="52">
        <v>16.808705</v>
      </c>
      <c r="O19" s="52">
        <v>25.320846</v>
      </c>
      <c r="P19" s="101">
        <v>19.602327000000002</v>
      </c>
      <c r="Q19" s="95">
        <v>16.120681000000005</v>
      </c>
      <c r="R19" s="96">
        <v>29.293968</v>
      </c>
      <c r="S19" s="95">
        <v>19.904119000000001</v>
      </c>
      <c r="T19" s="99">
        <v>39.713914999999986</v>
      </c>
      <c r="U19" s="96">
        <v>60.880680999999996</v>
      </c>
      <c r="V19" s="96">
        <v>59.204318000000001</v>
      </c>
      <c r="W19" s="96">
        <v>56.238720999999991</v>
      </c>
      <c r="X19" s="96">
        <v>49.050915000000003</v>
      </c>
      <c r="Y19" s="96">
        <v>29.630168000000001</v>
      </c>
      <c r="Z19" s="96">
        <v>27.860717000000001</v>
      </c>
      <c r="AA19" s="96">
        <v>30.222169000000001</v>
      </c>
      <c r="AB19" s="96">
        <v>58.529818000000006</v>
      </c>
      <c r="AC19" s="96">
        <v>137.49700999999999</v>
      </c>
      <c r="AD19" s="96">
        <v>167.31814100000003</v>
      </c>
      <c r="AE19" s="52">
        <f t="shared" si="0"/>
        <v>870.45144600000003</v>
      </c>
    </row>
    <row r="20" spans="1:34">
      <c r="A20" s="65"/>
      <c r="B20" s="7" t="s">
        <v>220</v>
      </c>
      <c r="C20" s="52">
        <v>0</v>
      </c>
      <c r="D20" s="52">
        <v>0</v>
      </c>
      <c r="E20" s="52">
        <v>7.7099999999999998E-4</v>
      </c>
      <c r="F20" s="52">
        <v>0</v>
      </c>
      <c r="G20" s="52">
        <v>4.0000000000000001E-3</v>
      </c>
      <c r="H20" s="52">
        <v>0</v>
      </c>
      <c r="I20" s="52">
        <v>5.5090999999999987E-2</v>
      </c>
      <c r="J20" s="52">
        <v>0.153142</v>
      </c>
      <c r="K20" s="52">
        <v>0.55367100000000002</v>
      </c>
      <c r="L20" s="52">
        <v>1.6057699999999999</v>
      </c>
      <c r="M20" s="52">
        <v>104.81982300000003</v>
      </c>
      <c r="N20" s="52">
        <v>13.224152</v>
      </c>
      <c r="O20" s="52">
        <v>9.9600739999999988</v>
      </c>
      <c r="P20" s="100">
        <v>15.463944</v>
      </c>
      <c r="Q20" s="95">
        <v>12.819018</v>
      </c>
      <c r="R20" s="96">
        <v>33.183744000000004</v>
      </c>
      <c r="S20" s="95">
        <v>37.763288000000003</v>
      </c>
      <c r="T20" s="99">
        <v>50.746745999999987</v>
      </c>
      <c r="U20" s="96">
        <v>518.14459099999999</v>
      </c>
      <c r="V20" s="96">
        <v>496.09385900000001</v>
      </c>
      <c r="W20" s="96">
        <v>408.39488</v>
      </c>
      <c r="X20" s="96">
        <v>514.61525500000005</v>
      </c>
      <c r="Y20" s="96">
        <v>180.02057499999998</v>
      </c>
      <c r="Z20" s="96">
        <v>129.04499000000001</v>
      </c>
      <c r="AA20" s="96">
        <v>166.59312400000002</v>
      </c>
      <c r="AB20" s="96">
        <v>254.45329999999998</v>
      </c>
      <c r="AC20" s="96">
        <v>226.81560999999999</v>
      </c>
      <c r="AD20" s="96">
        <v>317.08086500000002</v>
      </c>
      <c r="AE20" s="52">
        <f t="shared" si="0"/>
        <v>3491.610283</v>
      </c>
    </row>
    <row r="21" spans="1:34">
      <c r="A21" s="65"/>
      <c r="B21" s="7" t="s">
        <v>345</v>
      </c>
      <c r="C21" s="52">
        <v>3.0000000000000001E-3</v>
      </c>
      <c r="D21" s="52">
        <v>9.9122000000000002E-2</v>
      </c>
      <c r="E21" s="52">
        <v>3.0268999999999997E-2</v>
      </c>
      <c r="F21" s="52">
        <v>3.8317000000000004E-2</v>
      </c>
      <c r="G21" s="52">
        <v>3.4547000000000001E-2</v>
      </c>
      <c r="H21" s="52">
        <v>0.172045</v>
      </c>
      <c r="I21" s="52">
        <v>11.370293999999999</v>
      </c>
      <c r="J21" s="52">
        <v>8.1907000000000008E-2</v>
      </c>
      <c r="K21" s="52">
        <v>4.7849000000000003E-2</v>
      </c>
      <c r="L21" s="52">
        <v>5.0294999999999992E-2</v>
      </c>
      <c r="M21" s="52">
        <v>0.57042099999999984</v>
      </c>
      <c r="N21" s="52">
        <v>2.5394999999999997E-2</v>
      </c>
      <c r="O21" s="52">
        <v>0.108279</v>
      </c>
      <c r="P21" s="100">
        <v>0.45110399999999995</v>
      </c>
      <c r="Q21" s="95">
        <v>0.20571499999999998</v>
      </c>
      <c r="R21" s="96">
        <v>0.17976900000000001</v>
      </c>
      <c r="S21" s="95">
        <v>0.40230200000000016</v>
      </c>
      <c r="T21" s="99">
        <v>1.0922109999999998</v>
      </c>
      <c r="U21" s="96">
        <v>1.7256770000000001</v>
      </c>
      <c r="V21" s="96">
        <v>6.4802999999999999E-2</v>
      </c>
      <c r="W21" s="96">
        <v>6.0863E-2</v>
      </c>
      <c r="X21" s="96">
        <v>3.3208999999999995E-2</v>
      </c>
      <c r="Y21" s="96">
        <v>3.7470000000000003E-2</v>
      </c>
      <c r="Z21" s="96">
        <v>7.9959000000000016E-2</v>
      </c>
      <c r="AA21" s="96">
        <v>1.3416999999999998E-2</v>
      </c>
      <c r="AB21" s="96">
        <v>0.11767999999999999</v>
      </c>
      <c r="AC21" s="96">
        <v>5.31E-4</v>
      </c>
      <c r="AD21" s="96">
        <v>0</v>
      </c>
      <c r="AE21" s="52">
        <f t="shared" si="0"/>
        <v>17.096449999999997</v>
      </c>
      <c r="AF21" s="98"/>
      <c r="AG21" s="98"/>
      <c r="AH21" s="98"/>
    </row>
    <row r="22" spans="1:34">
      <c r="A22" s="65"/>
      <c r="B22" s="7" t="s">
        <v>221</v>
      </c>
      <c r="C22" s="52">
        <f>SUM(C8:C14)</f>
        <v>8154.00504</v>
      </c>
      <c r="D22" s="52">
        <f t="shared" ref="D22:AD22" si="2">SUM(D8:D14)</f>
        <v>13259.829631000006</v>
      </c>
      <c r="E22" s="52">
        <f t="shared" si="2"/>
        <v>15545.893320000003</v>
      </c>
      <c r="F22" s="52">
        <f t="shared" si="2"/>
        <v>16824.185503999997</v>
      </c>
      <c r="G22" s="52">
        <f t="shared" si="2"/>
        <v>19948.611901999997</v>
      </c>
      <c r="H22" s="52">
        <f t="shared" si="2"/>
        <v>25871.024893000002</v>
      </c>
      <c r="I22" s="52">
        <f t="shared" si="2"/>
        <v>25034.146935999997</v>
      </c>
      <c r="J22" s="52">
        <f t="shared" si="2"/>
        <v>24019.974518999996</v>
      </c>
      <c r="K22" s="52">
        <f t="shared" si="2"/>
        <v>22422.160767999994</v>
      </c>
      <c r="L22" s="52">
        <f t="shared" si="2"/>
        <v>24448.508395000001</v>
      </c>
      <c r="M22" s="52">
        <f t="shared" si="2"/>
        <v>26998.430304000005</v>
      </c>
      <c r="N22" s="52">
        <f t="shared" si="2"/>
        <v>30740.360432999991</v>
      </c>
      <c r="O22" s="52">
        <f t="shared" si="2"/>
        <v>32808.164057000002</v>
      </c>
      <c r="P22" s="52">
        <f t="shared" si="2"/>
        <v>35375.230256999996</v>
      </c>
      <c r="Q22" s="52">
        <f t="shared" si="2"/>
        <v>27518.358863000001</v>
      </c>
      <c r="R22" s="52">
        <f t="shared" si="2"/>
        <v>38492.849242000011</v>
      </c>
      <c r="S22" s="52">
        <f t="shared" si="2"/>
        <v>44370.665139000004</v>
      </c>
      <c r="T22" s="52">
        <f t="shared" si="2"/>
        <v>51000.378049999999</v>
      </c>
      <c r="U22" s="52">
        <f t="shared" si="2"/>
        <v>53505.172620000005</v>
      </c>
      <c r="V22" s="52">
        <f t="shared" si="2"/>
        <v>56202.752801999988</v>
      </c>
      <c r="W22" s="52">
        <f t="shared" si="2"/>
        <v>55567.648902000008</v>
      </c>
      <c r="X22" s="52">
        <f t="shared" si="2"/>
        <v>53862.729150000006</v>
      </c>
      <c r="Y22" s="52">
        <f t="shared" si="2"/>
        <v>58427.596045999999</v>
      </c>
      <c r="Z22" s="52">
        <f t="shared" si="2"/>
        <v>64089.127263000002</v>
      </c>
      <c r="AA22" s="52">
        <f t="shared" si="2"/>
        <v>63036.664790000003</v>
      </c>
      <c r="AB22" s="52">
        <f t="shared" si="2"/>
        <v>50799.384672000007</v>
      </c>
      <c r="AC22" s="52">
        <f t="shared" si="2"/>
        <v>65503.477941000012</v>
      </c>
      <c r="AD22" s="52">
        <f t="shared" si="2"/>
        <v>69653.794723000014</v>
      </c>
      <c r="AE22" s="52">
        <f t="shared" si="0"/>
        <v>1073481.126162</v>
      </c>
    </row>
    <row r="23" spans="1:34">
      <c r="A23" s="65"/>
      <c r="B23" s="7" t="s">
        <v>222</v>
      </c>
      <c r="C23" s="52">
        <f>C24-C22</f>
        <v>335.30690400000094</v>
      </c>
      <c r="D23" s="52">
        <f t="shared" ref="D23:AD23" si="3">D24-D22</f>
        <v>417.71019099999648</v>
      </c>
      <c r="E23" s="52">
        <f t="shared" si="3"/>
        <v>589.0795519999956</v>
      </c>
      <c r="F23" s="52">
        <f t="shared" si="3"/>
        <v>670.56391700000313</v>
      </c>
      <c r="G23" s="52">
        <f t="shared" si="3"/>
        <v>877.5486309999942</v>
      </c>
      <c r="H23" s="52">
        <f t="shared" si="3"/>
        <v>1378.0373589999872</v>
      </c>
      <c r="I23" s="52">
        <f t="shared" si="3"/>
        <v>1356.5234369999962</v>
      </c>
      <c r="J23" s="52">
        <f t="shared" si="3"/>
        <v>1394.3874860000069</v>
      </c>
      <c r="K23" s="52">
        <f t="shared" si="3"/>
        <v>1626.8947589999916</v>
      </c>
      <c r="L23" s="52">
        <f t="shared" si="3"/>
        <v>2252.0362210000058</v>
      </c>
      <c r="M23" s="52">
        <f t="shared" si="3"/>
        <v>2627.6964259999877</v>
      </c>
      <c r="N23" s="52">
        <f t="shared" si="3"/>
        <v>3019.1668350000145</v>
      </c>
      <c r="O23" s="52">
        <f t="shared" si="3"/>
        <v>3241.8709169999929</v>
      </c>
      <c r="P23" s="52">
        <f t="shared" si="3"/>
        <v>3212.7140670000008</v>
      </c>
      <c r="Q23" s="52">
        <f t="shared" si="3"/>
        <v>2080.5061000000023</v>
      </c>
      <c r="R23" s="52">
        <f t="shared" si="3"/>
        <v>2791.4876119999826</v>
      </c>
      <c r="S23" s="52">
        <f t="shared" si="3"/>
        <v>3728.658743999993</v>
      </c>
      <c r="T23" s="52">
        <f t="shared" si="3"/>
        <v>4532.8010199999844</v>
      </c>
      <c r="U23" s="52">
        <f t="shared" si="3"/>
        <v>5382.6012079999855</v>
      </c>
      <c r="V23" s="52">
        <f t="shared" si="3"/>
        <v>5633.6588430000047</v>
      </c>
      <c r="W23" s="52">
        <f t="shared" si="3"/>
        <v>6290.2037189999974</v>
      </c>
      <c r="X23" s="52">
        <f t="shared" si="3"/>
        <v>5987.1626569999935</v>
      </c>
      <c r="Y23" s="52">
        <f t="shared" si="3"/>
        <v>7403.0472419999933</v>
      </c>
      <c r="Z23" s="52">
        <f t="shared" si="3"/>
        <v>7488.139502999984</v>
      </c>
      <c r="AA23" s="52">
        <f t="shared" si="3"/>
        <v>8067.3864690000119</v>
      </c>
      <c r="AB23" s="52">
        <f t="shared" si="3"/>
        <v>6352.4435229999872</v>
      </c>
      <c r="AC23" s="52">
        <f t="shared" si="3"/>
        <v>9967.1986779999788</v>
      </c>
      <c r="AD23" s="52">
        <f t="shared" si="3"/>
        <v>10794.107676</v>
      </c>
      <c r="AE23" s="52">
        <f t="shared" si="0"/>
        <v>109498.93969599988</v>
      </c>
    </row>
    <row r="24" spans="1:34">
      <c r="A24" s="65"/>
      <c r="B24" s="7" t="s">
        <v>207</v>
      </c>
      <c r="C24" s="52">
        <v>8489.3119440000009</v>
      </c>
      <c r="D24" s="52">
        <v>13677.539822000002</v>
      </c>
      <c r="E24" s="52">
        <v>16134.972871999998</v>
      </c>
      <c r="F24" s="52">
        <v>17494.749421</v>
      </c>
      <c r="G24" s="52">
        <v>20826.160532999991</v>
      </c>
      <c r="H24" s="52">
        <v>27249.062251999989</v>
      </c>
      <c r="I24" s="52">
        <v>26390.670372999994</v>
      </c>
      <c r="J24" s="52">
        <v>25414.362005000003</v>
      </c>
      <c r="K24" s="52">
        <v>24049.055526999986</v>
      </c>
      <c r="L24" s="52">
        <v>26700.544616000006</v>
      </c>
      <c r="M24" s="52">
        <v>29626.126729999993</v>
      </c>
      <c r="N24" s="52">
        <v>33759.527268000005</v>
      </c>
      <c r="O24" s="52">
        <v>36050.034973999995</v>
      </c>
      <c r="P24" s="97">
        <v>38587.944323999996</v>
      </c>
      <c r="Q24" s="95">
        <v>29598.864963000004</v>
      </c>
      <c r="R24" s="96">
        <v>41284.336853999994</v>
      </c>
      <c r="S24" s="95">
        <v>48099.323882999997</v>
      </c>
      <c r="T24" s="94">
        <v>55533.179069999984</v>
      </c>
      <c r="U24" s="94">
        <v>58887.77382799999</v>
      </c>
      <c r="V24" s="94">
        <v>61836.411644999993</v>
      </c>
      <c r="W24" s="94">
        <v>61857.852621000005</v>
      </c>
      <c r="X24" s="94">
        <v>59849.891807</v>
      </c>
      <c r="Y24" s="94">
        <v>65830.643287999992</v>
      </c>
      <c r="Z24" s="94">
        <v>71577.266765999986</v>
      </c>
      <c r="AA24" s="94">
        <v>71104.051259000014</v>
      </c>
      <c r="AB24" s="94">
        <v>57151.828194999995</v>
      </c>
      <c r="AC24" s="94">
        <v>75470.676618999991</v>
      </c>
      <c r="AD24" s="94">
        <v>80447.902399000013</v>
      </c>
      <c r="AE24" s="52">
        <f t="shared" si="0"/>
        <v>1182980.0658579997</v>
      </c>
    </row>
    <row r="25" spans="1:34">
      <c r="A25" s="65"/>
      <c r="B25" s="7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</row>
    <row r="26" spans="1:34">
      <c r="A26" s="65"/>
      <c r="B26" s="16"/>
      <c r="C26" s="135" t="s">
        <v>208</v>
      </c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</row>
    <row r="27" spans="1:34">
      <c r="A27" s="65">
        <v>1</v>
      </c>
      <c r="B27" s="7" t="s">
        <v>239</v>
      </c>
      <c r="C27" s="15">
        <f>C8/C$24*100</f>
        <v>79.357209117064329</v>
      </c>
      <c r="D27" s="15">
        <f t="shared" ref="D27:AE36" si="4">D8/D$24*100</f>
        <v>81.007808437730048</v>
      </c>
      <c r="E27" s="15">
        <f t="shared" si="4"/>
        <v>80.313888357927738</v>
      </c>
      <c r="F27" s="15">
        <f t="shared" si="4"/>
        <v>82.056312551514296</v>
      </c>
      <c r="G27" s="15">
        <f t="shared" si="4"/>
        <v>80.607198794034204</v>
      </c>
      <c r="H27" s="15">
        <f t="shared" si="4"/>
        <v>76.625113142994536</v>
      </c>
      <c r="I27" s="15">
        <f t="shared" si="4"/>
        <v>75.389769080497643</v>
      </c>
      <c r="J27" s="15">
        <f t="shared" si="4"/>
        <v>75.58675944027496</v>
      </c>
      <c r="K27" s="15">
        <f t="shared" si="4"/>
        <v>74.434944236802011</v>
      </c>
      <c r="L27" s="15">
        <f t="shared" si="4"/>
        <v>70.43810857224949</v>
      </c>
      <c r="M27" s="15">
        <f t="shared" si="4"/>
        <v>65.77180532434727</v>
      </c>
      <c r="N27" s="15">
        <f t="shared" si="4"/>
        <v>61.149516917459437</v>
      </c>
      <c r="O27" s="15">
        <f t="shared" si="4"/>
        <v>58.445452145041813</v>
      </c>
      <c r="P27" s="15">
        <f t="shared" si="4"/>
        <v>55.472913429302594</v>
      </c>
      <c r="Q27" s="15">
        <f t="shared" si="4"/>
        <v>53.340536489274157</v>
      </c>
      <c r="R27" s="15">
        <f t="shared" si="4"/>
        <v>56.434043580241386</v>
      </c>
      <c r="S27" s="15">
        <f t="shared" si="4"/>
        <v>56.200763638081277</v>
      </c>
      <c r="T27" s="15">
        <f t="shared" si="4"/>
        <v>54.600171941858179</v>
      </c>
      <c r="U27" s="15">
        <f t="shared" si="4"/>
        <v>53.841888684072281</v>
      </c>
      <c r="V27" s="15">
        <f t="shared" si="4"/>
        <v>55.675207331963229</v>
      </c>
      <c r="W27" s="15">
        <f t="shared" si="4"/>
        <v>55.834804079950693</v>
      </c>
      <c r="X27" s="15">
        <f t="shared" si="4"/>
        <v>54.106119256530683</v>
      </c>
      <c r="Y27" s="15">
        <f t="shared" si="4"/>
        <v>53.015159320738135</v>
      </c>
      <c r="Z27" s="15">
        <f t="shared" si="4"/>
        <v>52.815118095508417</v>
      </c>
      <c r="AA27" s="15">
        <f t="shared" si="4"/>
        <v>52.552148854205129</v>
      </c>
      <c r="AB27" s="15">
        <f t="shared" si="4"/>
        <v>51.628866893502867</v>
      </c>
      <c r="AC27" s="15">
        <f t="shared" si="4"/>
        <v>45.859733175211353</v>
      </c>
      <c r="AD27" s="15">
        <f t="shared" si="4"/>
        <v>49.096886653555529</v>
      </c>
      <c r="AE27" s="15">
        <f t="shared" si="4"/>
        <v>57.853621794008525</v>
      </c>
    </row>
    <row r="28" spans="1:34">
      <c r="A28" s="65">
        <v>2</v>
      </c>
      <c r="B28" s="7" t="s">
        <v>242</v>
      </c>
      <c r="C28" s="15">
        <f t="shared" ref="C28:R43" si="5">C9/C$24*100</f>
        <v>0.16195658836305799</v>
      </c>
      <c r="D28" s="15">
        <f t="shared" si="5"/>
        <v>0.15991747993172098</v>
      </c>
      <c r="E28" s="15">
        <f t="shared" si="5"/>
        <v>0.31545220065616997</v>
      </c>
      <c r="F28" s="15">
        <f t="shared" si="5"/>
        <v>0.44356430682483206</v>
      </c>
      <c r="G28" s="15">
        <f t="shared" si="5"/>
        <v>0.4062056751457005</v>
      </c>
      <c r="H28" s="15">
        <f t="shared" si="5"/>
        <v>0.3358276925411755</v>
      </c>
      <c r="I28" s="15">
        <f t="shared" si="5"/>
        <v>0.60225638740351684</v>
      </c>
      <c r="J28" s="15">
        <f t="shared" si="5"/>
        <v>0.96809740473357209</v>
      </c>
      <c r="K28" s="15">
        <f t="shared" si="5"/>
        <v>1.1172254423810919</v>
      </c>
      <c r="L28" s="15">
        <f t="shared" si="5"/>
        <v>2.3600520778231302</v>
      </c>
      <c r="M28" s="15">
        <f t="shared" si="5"/>
        <v>3.4919303269989093</v>
      </c>
      <c r="N28" s="15">
        <f t="shared" si="5"/>
        <v>5.8136001266236672</v>
      </c>
      <c r="O28" s="15">
        <f t="shared" si="5"/>
        <v>7.4683650236172472</v>
      </c>
      <c r="P28" s="15">
        <f t="shared" si="5"/>
        <v>8.7867510057828593</v>
      </c>
      <c r="Q28" s="15">
        <f t="shared" si="5"/>
        <v>11.31694716059981</v>
      </c>
      <c r="R28" s="15">
        <f t="shared" si="5"/>
        <v>11.277512140900233</v>
      </c>
      <c r="S28" s="15">
        <f t="shared" si="4"/>
        <v>11.315242929898217</v>
      </c>
      <c r="T28" s="15">
        <f t="shared" si="4"/>
        <v>13.504579987302359</v>
      </c>
      <c r="U28" s="15">
        <f t="shared" si="4"/>
        <v>16.429635494897422</v>
      </c>
      <c r="V28" s="15">
        <f t="shared" si="4"/>
        <v>15.613912483197428</v>
      </c>
      <c r="W28" s="15">
        <f t="shared" si="4"/>
        <v>14.76587236055971</v>
      </c>
      <c r="X28" s="15">
        <f t="shared" si="4"/>
        <v>15.104155155620031</v>
      </c>
      <c r="Y28" s="15">
        <f t="shared" si="4"/>
        <v>15.004554673401692</v>
      </c>
      <c r="Z28" s="15">
        <f t="shared" si="4"/>
        <v>16.063443320053644</v>
      </c>
      <c r="AA28" s="15">
        <f t="shared" si="4"/>
        <v>16.186539775457884</v>
      </c>
      <c r="AB28" s="15">
        <f t="shared" si="4"/>
        <v>16.590519139035219</v>
      </c>
      <c r="AC28" s="15">
        <f t="shared" si="4"/>
        <v>22.411421060112549</v>
      </c>
      <c r="AD28" s="15">
        <f t="shared" si="4"/>
        <v>18.831964932858607</v>
      </c>
      <c r="AE28" s="15">
        <f t="shared" si="4"/>
        <v>12.139342228970229</v>
      </c>
    </row>
    <row r="29" spans="1:34">
      <c r="A29" s="65">
        <v>3</v>
      </c>
      <c r="B29" s="7" t="s">
        <v>241</v>
      </c>
      <c r="C29" s="15">
        <f t="shared" si="5"/>
        <v>7.2108199585320829</v>
      </c>
      <c r="D29" s="15">
        <f t="shared" si="4"/>
        <v>6.7532369272600317</v>
      </c>
      <c r="E29" s="15">
        <f t="shared" si="4"/>
        <v>6.7454714094297108</v>
      </c>
      <c r="F29" s="15">
        <f t="shared" si="4"/>
        <v>7.4145101812258769</v>
      </c>
      <c r="G29" s="15">
        <f t="shared" si="4"/>
        <v>7.5164616757830522</v>
      </c>
      <c r="H29" s="15">
        <f t="shared" si="4"/>
        <v>7.6533843282879683</v>
      </c>
      <c r="I29" s="15">
        <f t="shared" si="4"/>
        <v>7.350559101312756</v>
      </c>
      <c r="J29" s="15">
        <f t="shared" si="4"/>
        <v>6.7441751111548305</v>
      </c>
      <c r="K29" s="15">
        <f t="shared" si="4"/>
        <v>7.0974507297539775</v>
      </c>
      <c r="L29" s="15">
        <f t="shared" si="4"/>
        <v>6.8954507351012131</v>
      </c>
      <c r="M29" s="15">
        <f t="shared" si="4"/>
        <v>7.4826257046798252</v>
      </c>
      <c r="N29" s="15">
        <f t="shared" si="4"/>
        <v>7.301792126504604</v>
      </c>
      <c r="O29" s="15">
        <f t="shared" si="4"/>
        <v>7.4980145371550524</v>
      </c>
      <c r="P29" s="15">
        <f t="shared" si="4"/>
        <v>9.5499717866753713</v>
      </c>
      <c r="Q29" s="15">
        <f t="shared" si="4"/>
        <v>11.061774139288302</v>
      </c>
      <c r="R29" s="15">
        <f t="shared" si="4"/>
        <v>7.2867782390176092</v>
      </c>
      <c r="S29" s="15">
        <f t="shared" si="4"/>
        <v>7.0804213761592418</v>
      </c>
      <c r="T29" s="15">
        <f t="shared" si="4"/>
        <v>6.5943195695387393</v>
      </c>
      <c r="U29" s="15">
        <f t="shared" si="4"/>
        <v>4.6780894894181495</v>
      </c>
      <c r="V29" s="15">
        <f t="shared" si="4"/>
        <v>4.5027250368030325</v>
      </c>
      <c r="W29" s="15">
        <f t="shared" si="4"/>
        <v>4.3149912596446178</v>
      </c>
      <c r="X29" s="15">
        <f t="shared" si="4"/>
        <v>4.450228434144778</v>
      </c>
      <c r="Y29" s="15">
        <f t="shared" si="4"/>
        <v>5.4734806513075913</v>
      </c>
      <c r="Z29" s="15">
        <f t="shared" si="4"/>
        <v>6.0460328460818706</v>
      </c>
      <c r="AA29" s="15">
        <f t="shared" si="4"/>
        <v>6.5234373820758753</v>
      </c>
      <c r="AB29" s="15">
        <f t="shared" si="4"/>
        <v>6.289633862166605</v>
      </c>
      <c r="AC29" s="15">
        <f t="shared" si="4"/>
        <v>5.9364032478702917</v>
      </c>
      <c r="AD29" s="15">
        <f t="shared" si="4"/>
        <v>5.4572516884598992</v>
      </c>
      <c r="AE29" s="15">
        <f t="shared" si="4"/>
        <v>6.3484048784482869</v>
      </c>
    </row>
    <row r="30" spans="1:34">
      <c r="A30" s="65">
        <v>4</v>
      </c>
      <c r="B30" s="7" t="s">
        <v>260</v>
      </c>
      <c r="C30" s="15">
        <f t="shared" si="5"/>
        <v>7.3664981582163431</v>
      </c>
      <c r="D30" s="15">
        <f t="shared" si="4"/>
        <v>4.5988384255204702</v>
      </c>
      <c r="E30" s="15">
        <f t="shared" si="4"/>
        <v>4.9627176900282306</v>
      </c>
      <c r="F30" s="15">
        <f t="shared" si="4"/>
        <v>3.1063127966135604</v>
      </c>
      <c r="G30" s="15">
        <f t="shared" si="4"/>
        <v>3.190995704402507</v>
      </c>
      <c r="H30" s="15">
        <f t="shared" si="4"/>
        <v>4.2076839797151093</v>
      </c>
      <c r="I30" s="15">
        <f t="shared" si="4"/>
        <v>4.776146324382724</v>
      </c>
      <c r="J30" s="15">
        <f t="shared" si="4"/>
        <v>4.3049632203426995</v>
      </c>
      <c r="K30" s="15">
        <f t="shared" si="4"/>
        <v>3.6283938553026931</v>
      </c>
      <c r="L30" s="15">
        <f t="shared" si="4"/>
        <v>4.7070104901413812</v>
      </c>
      <c r="M30" s="15">
        <f t="shared" si="4"/>
        <v>5.6275942049208956</v>
      </c>
      <c r="N30" s="15">
        <f t="shared" si="4"/>
        <v>6.9720412205862061</v>
      </c>
      <c r="O30" s="15">
        <f t="shared" si="4"/>
        <v>6.7029000242101135</v>
      </c>
      <c r="P30" s="15">
        <f t="shared" si="4"/>
        <v>6.6760959909381246</v>
      </c>
      <c r="Q30" s="15">
        <f t="shared" si="4"/>
        <v>5.8168572077079208</v>
      </c>
      <c r="R30" s="15">
        <f t="shared" si="4"/>
        <v>7.991983867073599</v>
      </c>
      <c r="S30" s="15">
        <f t="shared" si="4"/>
        <v>8.3377009347472537</v>
      </c>
      <c r="T30" s="15">
        <f t="shared" si="4"/>
        <v>7.8820313698997513</v>
      </c>
      <c r="U30" s="15">
        <f t="shared" si="4"/>
        <v>6.1094031802054065</v>
      </c>
      <c r="V30" s="15">
        <f t="shared" si="4"/>
        <v>6.2661663248587072</v>
      </c>
      <c r="W30" s="15">
        <f t="shared" si="4"/>
        <v>6.3468575235784366</v>
      </c>
      <c r="X30" s="15">
        <f t="shared" si="4"/>
        <v>6.7013149546427533</v>
      </c>
      <c r="Y30" s="15">
        <f t="shared" si="4"/>
        <v>5.9033525223175261</v>
      </c>
      <c r="Z30" s="15">
        <f t="shared" si="4"/>
        <v>5.3138928110156938</v>
      </c>
      <c r="AA30" s="15">
        <f t="shared" si="4"/>
        <v>4.6450421804649924</v>
      </c>
      <c r="AB30" s="15">
        <f t="shared" si="4"/>
        <v>5.1874359607264031</v>
      </c>
      <c r="AC30" s="15">
        <f t="shared" si="4"/>
        <v>4.8038157804024175</v>
      </c>
      <c r="AD30" s="15">
        <f t="shared" si="4"/>
        <v>4.4095112839686603</v>
      </c>
      <c r="AE30" s="15">
        <f t="shared" si="4"/>
        <v>5.7359498070481481</v>
      </c>
    </row>
    <row r="31" spans="1:34">
      <c r="A31" s="65">
        <v>5</v>
      </c>
      <c r="B31" s="7" t="s">
        <v>290</v>
      </c>
      <c r="C31" s="15">
        <f t="shared" si="5"/>
        <v>0.47168722582165473</v>
      </c>
      <c r="D31" s="15">
        <f t="shared" si="4"/>
        <v>0.35365428015202011</v>
      </c>
      <c r="E31" s="15">
        <f t="shared" si="4"/>
        <v>0.3130529837311028</v>
      </c>
      <c r="F31" s="15">
        <f t="shared" si="4"/>
        <v>0.4543261757415713</v>
      </c>
      <c r="G31" s="15">
        <f t="shared" si="4"/>
        <v>0.5472676147838279</v>
      </c>
      <c r="H31" s="15">
        <f t="shared" si="4"/>
        <v>0.7987030378780321</v>
      </c>
      <c r="I31" s="15">
        <f t="shared" si="4"/>
        <v>1.0089878287912946</v>
      </c>
      <c r="J31" s="15">
        <f t="shared" si="4"/>
        <v>1.1804808829785924</v>
      </c>
      <c r="K31" s="15">
        <f t="shared" si="4"/>
        <v>1.2055424574761517</v>
      </c>
      <c r="L31" s="15">
        <f t="shared" si="4"/>
        <v>1.0684046003655494</v>
      </c>
      <c r="M31" s="15">
        <f t="shared" si="4"/>
        <v>1.4243062916918812</v>
      </c>
      <c r="N31" s="15">
        <f t="shared" si="4"/>
        <v>2.5667570049814117</v>
      </c>
      <c r="O31" s="15">
        <f t="shared" si="4"/>
        <v>2.7552501009121491</v>
      </c>
      <c r="P31" s="15">
        <f t="shared" si="4"/>
        <v>2.7213625586861672</v>
      </c>
      <c r="Q31" s="15">
        <f t="shared" si="4"/>
        <v>2.2983599501210366</v>
      </c>
      <c r="R31" s="15">
        <f t="shared" si="4"/>
        <v>2.5093066376809876</v>
      </c>
      <c r="S31" s="15">
        <f t="shared" si="4"/>
        <v>2.8670740764557863</v>
      </c>
      <c r="T31" s="15">
        <f t="shared" si="4"/>
        <v>3.0688528435438625</v>
      </c>
      <c r="U31" s="15">
        <f t="shared" si="4"/>
        <v>3.1556721747161931</v>
      </c>
      <c r="V31" s="15">
        <f t="shared" si="4"/>
        <v>3.1072340145328625</v>
      </c>
      <c r="W31" s="15">
        <f t="shared" si="4"/>
        <v>3.052170510295154</v>
      </c>
      <c r="X31" s="15">
        <f t="shared" si="4"/>
        <v>4.1369297341159346</v>
      </c>
      <c r="Y31" s="15">
        <f t="shared" si="4"/>
        <v>4.595513576807873</v>
      </c>
      <c r="Z31" s="15">
        <f t="shared" si="4"/>
        <v>3.9796762138353841</v>
      </c>
      <c r="AA31" s="15">
        <f t="shared" si="4"/>
        <v>3.8953002901496734</v>
      </c>
      <c r="AB31" s="15">
        <f t="shared" si="4"/>
        <v>3.9524444437590587</v>
      </c>
      <c r="AC31" s="15">
        <f t="shared" si="4"/>
        <v>3.4317478258144676</v>
      </c>
      <c r="AD31" s="15">
        <f t="shared" si="4"/>
        <v>3.7551098250108628</v>
      </c>
      <c r="AE31" s="15">
        <f t="shared" si="4"/>
        <v>2.9146593483798253</v>
      </c>
    </row>
    <row r="32" spans="1:34">
      <c r="A32" s="65">
        <v>6</v>
      </c>
      <c r="B32" s="7" t="s">
        <v>240</v>
      </c>
      <c r="C32" s="15">
        <f t="shared" si="5"/>
        <v>0.57342691988607652</v>
      </c>
      <c r="D32" s="15">
        <f t="shared" si="4"/>
        <v>1.5043890032696841</v>
      </c>
      <c r="E32" s="15">
        <f t="shared" si="4"/>
        <v>2.5227395312598704</v>
      </c>
      <c r="F32" s="15">
        <f t="shared" si="4"/>
        <v>1.6715618895859801</v>
      </c>
      <c r="G32" s="15">
        <f t="shared" si="4"/>
        <v>2.5489170515076829</v>
      </c>
      <c r="H32" s="15">
        <f t="shared" si="4"/>
        <v>3.8875495868568826</v>
      </c>
      <c r="I32" s="15">
        <f t="shared" si="4"/>
        <v>3.6037753060377709</v>
      </c>
      <c r="J32" s="15">
        <f t="shared" si="4"/>
        <v>3.3643658409830706</v>
      </c>
      <c r="K32" s="15">
        <f t="shared" si="4"/>
        <v>2.8522171576754922</v>
      </c>
      <c r="L32" s="15">
        <f t="shared" si="4"/>
        <v>2.7085007455864383</v>
      </c>
      <c r="M32" s="15">
        <f t="shared" si="4"/>
        <v>2.9689297187449117</v>
      </c>
      <c r="N32" s="15">
        <f t="shared" si="4"/>
        <v>3.2596831711061869</v>
      </c>
      <c r="O32" s="15">
        <f t="shared" si="4"/>
        <v>3.3096332080135413</v>
      </c>
      <c r="P32" s="15">
        <f t="shared" si="4"/>
        <v>3.4395062609606772</v>
      </c>
      <c r="Q32" s="15">
        <f t="shared" si="4"/>
        <v>4.9987159029561585</v>
      </c>
      <c r="R32" s="15">
        <f t="shared" si="4"/>
        <v>4.5383767326238784</v>
      </c>
      <c r="S32" s="15">
        <f t="shared" si="4"/>
        <v>3.326164280170782</v>
      </c>
      <c r="T32" s="15">
        <f t="shared" si="4"/>
        <v>3.2927467427987112</v>
      </c>
      <c r="U32" s="15">
        <f t="shared" si="4"/>
        <v>3.3143010036354879</v>
      </c>
      <c r="V32" s="15">
        <f t="shared" si="4"/>
        <v>3.3140890027141552</v>
      </c>
      <c r="W32" s="15">
        <f t="shared" si="4"/>
        <v>3.3046072671233211</v>
      </c>
      <c r="X32" s="15">
        <f t="shared" si="4"/>
        <v>3.0873306871774284</v>
      </c>
      <c r="Y32" s="15">
        <f t="shared" si="4"/>
        <v>2.9883595719906983</v>
      </c>
      <c r="Z32" s="15">
        <f t="shared" si="4"/>
        <v>3.1668724602330549</v>
      </c>
      <c r="AA32" s="15">
        <f t="shared" si="4"/>
        <v>3.2354516898343526</v>
      </c>
      <c r="AB32" s="15">
        <f t="shared" si="4"/>
        <v>3.4099356950588278</v>
      </c>
      <c r="AC32" s="15">
        <f t="shared" si="4"/>
        <v>2.6980997126602695</v>
      </c>
      <c r="AD32" s="15">
        <f t="shared" si="4"/>
        <v>3.1411415222075587</v>
      </c>
      <c r="AE32" s="15">
        <f t="shared" si="4"/>
        <v>3.2106138643556048</v>
      </c>
    </row>
    <row r="33" spans="1:31">
      <c r="A33" s="65"/>
      <c r="B33" s="7" t="s">
        <v>214</v>
      </c>
      <c r="C33" s="15">
        <f t="shared" si="5"/>
        <v>0.9086484335696825</v>
      </c>
      <c r="D33" s="15">
        <f t="shared" si="4"/>
        <v>2.5681691559398914</v>
      </c>
      <c r="E33" s="15">
        <f t="shared" si="4"/>
        <v>1.1757293148549646</v>
      </c>
      <c r="F33" s="15">
        <f t="shared" si="4"/>
        <v>1.0204682771031961</v>
      </c>
      <c r="G33" s="15">
        <f t="shared" si="4"/>
        <v>0.96926930761021091</v>
      </c>
      <c r="H33" s="15">
        <f t="shared" si="4"/>
        <v>1.4345463685500195</v>
      </c>
      <c r="I33" s="15">
        <f t="shared" si="4"/>
        <v>2.1283431116424123</v>
      </c>
      <c r="J33" s="15">
        <f t="shared" si="4"/>
        <v>2.3645459007854401</v>
      </c>
      <c r="K33" s="15">
        <f t="shared" si="4"/>
        <v>2.8993252820975974</v>
      </c>
      <c r="L33" s="15">
        <f t="shared" si="4"/>
        <v>3.388052232679597</v>
      </c>
      <c r="M33" s="15">
        <f t="shared" si="4"/>
        <v>4.3632844103478927</v>
      </c>
      <c r="N33" s="15">
        <f t="shared" si="4"/>
        <v>3.9934544796718914</v>
      </c>
      <c r="O33" s="15">
        <f t="shared" si="4"/>
        <v>4.8276865646737885</v>
      </c>
      <c r="P33" s="15">
        <f t="shared" si="4"/>
        <v>5.0277052224141192</v>
      </c>
      <c r="Q33" s="15">
        <f t="shared" si="4"/>
        <v>4.1378027925428444</v>
      </c>
      <c r="R33" s="15">
        <f t="shared" si="4"/>
        <v>3.2003845324500708</v>
      </c>
      <c r="S33" s="15">
        <f t="shared" si="4"/>
        <v>3.1206345179635822</v>
      </c>
      <c r="T33" s="15">
        <f t="shared" si="4"/>
        <v>2.8949681126188054</v>
      </c>
      <c r="U33" s="15">
        <f t="shared" si="4"/>
        <v>3.3305706966077229</v>
      </c>
      <c r="V33" s="15">
        <f t="shared" si="4"/>
        <v>2.4100808073336899</v>
      </c>
      <c r="W33" s="15">
        <f t="shared" si="4"/>
        <v>2.2118931162759154</v>
      </c>
      <c r="X33" s="15">
        <f t="shared" si="4"/>
        <v>2.4102902318551549</v>
      </c>
      <c r="Y33" s="15">
        <f t="shared" si="4"/>
        <v>1.7739851210186768</v>
      </c>
      <c r="Z33" s="15">
        <f t="shared" si="4"/>
        <v>2.153347260435122</v>
      </c>
      <c r="AA33" s="15">
        <f t="shared" si="4"/>
        <v>1.6161911953709429</v>
      </c>
      <c r="AB33" s="15">
        <f t="shared" si="4"/>
        <v>1.8261328271757846</v>
      </c>
      <c r="AC33" s="15">
        <f t="shared" si="4"/>
        <v>1.6520621993285651</v>
      </c>
      <c r="AD33" s="15">
        <f t="shared" si="4"/>
        <v>1.8906212016025243</v>
      </c>
      <c r="AE33" s="15">
        <f t="shared" si="4"/>
        <v>2.5412132487791665</v>
      </c>
    </row>
    <row r="34" spans="1:31">
      <c r="A34" s="65"/>
      <c r="B34" s="7" t="s">
        <v>215</v>
      </c>
      <c r="C34" s="15">
        <f t="shared" si="5"/>
        <v>4.0403745587700123E-3</v>
      </c>
      <c r="D34" s="15">
        <f t="shared" si="4"/>
        <v>7.5208481451131542E-3</v>
      </c>
      <c r="E34" s="15">
        <f t="shared" si="4"/>
        <v>4.5151095435941556E-2</v>
      </c>
      <c r="F34" s="15">
        <f t="shared" si="4"/>
        <v>5.0911355090965844E-2</v>
      </c>
      <c r="G34" s="15">
        <f t="shared" si="4"/>
        <v>2.4102531967167766E-2</v>
      </c>
      <c r="H34" s="15">
        <f t="shared" si="4"/>
        <v>2.3729814773810823E-2</v>
      </c>
      <c r="I34" s="15">
        <f t="shared" si="4"/>
        <v>7.1841145874782755E-2</v>
      </c>
      <c r="J34" s="15">
        <f t="shared" si="4"/>
        <v>4.5342889181057763E-2</v>
      </c>
      <c r="K34" s="15">
        <f t="shared" si="4"/>
        <v>0.10450680265502812</v>
      </c>
      <c r="L34" s="15">
        <f t="shared" si="4"/>
        <v>0.18570280012298904</v>
      </c>
      <c r="M34" s="15">
        <f t="shared" si="4"/>
        <v>0.45523214434720705</v>
      </c>
      <c r="N34" s="15">
        <f t="shared" si="4"/>
        <v>0.1628893247333015</v>
      </c>
      <c r="O34" s="15">
        <f t="shared" si="4"/>
        <v>0.2033534726190194</v>
      </c>
      <c r="P34" s="15">
        <f t="shared" si="4"/>
        <v>0.14483904488594029</v>
      </c>
      <c r="Q34" s="15">
        <f t="shared" si="4"/>
        <v>0.14901181871377286</v>
      </c>
      <c r="R34" s="15">
        <f t="shared" si="4"/>
        <v>0.2408718113885972</v>
      </c>
      <c r="S34" s="15">
        <f t="shared" si="4"/>
        <v>0.22369625249145836</v>
      </c>
      <c r="T34" s="15">
        <f t="shared" si="4"/>
        <v>0.24484328878166639</v>
      </c>
      <c r="U34" s="15">
        <f t="shared" si="4"/>
        <v>1.071319333352063</v>
      </c>
      <c r="V34" s="15">
        <f t="shared" si="4"/>
        <v>0.9418643263836497</v>
      </c>
      <c r="W34" s="15">
        <f t="shared" si="4"/>
        <v>0.8088500340701148</v>
      </c>
      <c r="X34" s="15">
        <f t="shared" si="4"/>
        <v>1.0042578388248684</v>
      </c>
      <c r="Y34" s="15">
        <f t="shared" si="4"/>
        <v>0.42555915453292725</v>
      </c>
      <c r="Z34" s="15">
        <f t="shared" si="4"/>
        <v>0.43752746388572544</v>
      </c>
      <c r="AA34" s="15">
        <f t="shared" si="4"/>
        <v>0.50445068691441042</v>
      </c>
      <c r="AB34" s="15">
        <f t="shared" si="4"/>
        <v>0.76755189265910062</v>
      </c>
      <c r="AC34" s="15">
        <f t="shared" si="4"/>
        <v>0.53436673827099412</v>
      </c>
      <c r="AD34" s="15">
        <f t="shared" si="4"/>
        <v>0.65887401186806915</v>
      </c>
      <c r="AE34" s="15">
        <f t="shared" si="4"/>
        <v>0.4631616484615973</v>
      </c>
    </row>
    <row r="35" spans="1:31">
      <c r="A35" s="65"/>
      <c r="B35" s="7" t="s">
        <v>216</v>
      </c>
      <c r="C35" s="15">
        <f t="shared" si="5"/>
        <v>2.7564071333882885E-3</v>
      </c>
      <c r="D35" s="15">
        <f t="shared" si="4"/>
        <v>5.9800520462341376E-3</v>
      </c>
      <c r="E35" s="15">
        <f t="shared" si="4"/>
        <v>8.4162273514357365E-3</v>
      </c>
      <c r="F35" s="15">
        <f t="shared" si="4"/>
        <v>9.7892342370120532E-3</v>
      </c>
      <c r="G35" s="15">
        <f t="shared" si="4"/>
        <v>6.7140988267345211E-3</v>
      </c>
      <c r="H35" s="15">
        <f t="shared" si="4"/>
        <v>7.574730392230309E-3</v>
      </c>
      <c r="I35" s="15">
        <f t="shared" si="4"/>
        <v>4.6015504071560799E-3</v>
      </c>
      <c r="J35" s="15">
        <f t="shared" si="4"/>
        <v>2.0899182906716447E-2</v>
      </c>
      <c r="K35" s="15">
        <f t="shared" si="4"/>
        <v>8.6673940174482322E-2</v>
      </c>
      <c r="L35" s="15">
        <f t="shared" si="4"/>
        <v>0.14404247386382224</v>
      </c>
      <c r="M35" s="15">
        <f t="shared" si="4"/>
        <v>3.1154096126422677E-2</v>
      </c>
      <c r="N35" s="15">
        <f t="shared" si="4"/>
        <v>7.2012818209821611E-2</v>
      </c>
      <c r="O35" s="15">
        <f t="shared" si="4"/>
        <v>0.10408379361368661</v>
      </c>
      <c r="P35" s="15">
        <f t="shared" si="4"/>
        <v>5.0850000806588698E-2</v>
      </c>
      <c r="Q35" s="15">
        <f t="shared" si="4"/>
        <v>4.9754752482601118E-2</v>
      </c>
      <c r="R35" s="15">
        <f t="shared" si="4"/>
        <v>8.8299618639673061E-2</v>
      </c>
      <c r="S35" s="15">
        <f t="shared" si="4"/>
        <v>0.10252829981551943</v>
      </c>
      <c r="T35" s="15">
        <f t="shared" si="4"/>
        <v>7.9075294689409589E-2</v>
      </c>
      <c r="U35" s="15">
        <f t="shared" si="4"/>
        <v>6.229752733929414E-2</v>
      </c>
      <c r="V35" s="15">
        <f t="shared" si="4"/>
        <v>4.3631524343443327E-2</v>
      </c>
      <c r="W35" s="15">
        <f t="shared" si="4"/>
        <v>5.7138297730045924E-2</v>
      </c>
      <c r="X35" s="15">
        <f t="shared" si="4"/>
        <v>3.3134927067120533E-2</v>
      </c>
      <c r="Y35" s="15">
        <f t="shared" si="4"/>
        <v>4.3633956111190059E-2</v>
      </c>
      <c r="Z35" s="15">
        <f t="shared" si="4"/>
        <v>5.9806266618068385E-2</v>
      </c>
      <c r="AA35" s="15">
        <f t="shared" si="4"/>
        <v>6.9034146621549802E-2</v>
      </c>
      <c r="AB35" s="15">
        <f t="shared" si="4"/>
        <v>8.4687383638646863E-2</v>
      </c>
      <c r="AC35" s="15">
        <f t="shared" si="4"/>
        <v>4.5023230905346878E-2</v>
      </c>
      <c r="AD35" s="15">
        <f t="shared" si="4"/>
        <v>3.6050941211812758E-2</v>
      </c>
      <c r="AE35" s="15">
        <f t="shared" si="4"/>
        <v>5.5736450345152795E-2</v>
      </c>
    </row>
    <row r="36" spans="1:31">
      <c r="A36" s="65"/>
      <c r="B36" s="7" t="s">
        <v>217</v>
      </c>
      <c r="C36" s="15">
        <f t="shared" si="5"/>
        <v>2.2381083561699778E-4</v>
      </c>
      <c r="D36" s="15">
        <f t="shared" si="4"/>
        <v>1.4863784177984751E-5</v>
      </c>
      <c r="E36" s="15">
        <f t="shared" si="4"/>
        <v>2.547819592020446E-4</v>
      </c>
      <c r="F36" s="15">
        <f t="shared" si="4"/>
        <v>4.6261880094635745E-4</v>
      </c>
      <c r="G36" s="15">
        <f t="shared" si="4"/>
        <v>2.5987027188349401E-4</v>
      </c>
      <c r="H36" s="15">
        <f t="shared" si="4"/>
        <v>8.169822430629167E-5</v>
      </c>
      <c r="I36" s="15">
        <f t="shared" si="4"/>
        <v>2.1659965128616788E-3</v>
      </c>
      <c r="J36" s="15">
        <f t="shared" si="4"/>
        <v>3.5058719940508688E-3</v>
      </c>
      <c r="K36" s="15">
        <f t="shared" si="4"/>
        <v>3.2904868098107593E-3</v>
      </c>
      <c r="L36" s="15">
        <f t="shared" si="4"/>
        <v>4.4085655065426218E-3</v>
      </c>
      <c r="M36" s="15">
        <f t="shared" si="4"/>
        <v>3.7881394696916582E-3</v>
      </c>
      <c r="N36" s="15">
        <f t="shared" si="4"/>
        <v>1.6056978395957084E-3</v>
      </c>
      <c r="O36" s="15">
        <f t="shared" si="4"/>
        <v>8.800684943268927E-4</v>
      </c>
      <c r="P36" s="15">
        <f t="shared" si="4"/>
        <v>8.7314057771780882E-4</v>
      </c>
      <c r="Q36" s="15">
        <f t="shared" si="4"/>
        <v>5.3991259529636584E-4</v>
      </c>
      <c r="R36" s="15">
        <f t="shared" si="4"/>
        <v>2.687581016315869E-4</v>
      </c>
      <c r="S36" s="15">
        <f t="shared" si="4"/>
        <v>1.3312037432324587E-4</v>
      </c>
      <c r="T36" s="15">
        <f t="shared" si="4"/>
        <v>5.5832027842161872E-4</v>
      </c>
      <c r="U36" s="15">
        <f t="shared" si="4"/>
        <v>2.270795808830826E-2</v>
      </c>
      <c r="V36" s="15">
        <f t="shared" ref="D36:AE43" si="6">V17/V$24*100</f>
        <v>1.1463148994954915E-4</v>
      </c>
      <c r="W36" s="15">
        <f t="shared" si="6"/>
        <v>2.7628990137620635E-4</v>
      </c>
      <c r="X36" s="15">
        <f t="shared" si="6"/>
        <v>2.9093065123909682E-2</v>
      </c>
      <c r="Y36" s="15">
        <f t="shared" si="6"/>
        <v>6.3229090467641677E-2</v>
      </c>
      <c r="Z36" s="15">
        <f t="shared" si="6"/>
        <v>0.15828544050220295</v>
      </c>
      <c r="AA36" s="15">
        <f t="shared" si="6"/>
        <v>0.15855332432373911</v>
      </c>
      <c r="AB36" s="15">
        <f t="shared" si="6"/>
        <v>0.13495113006157089</v>
      </c>
      <c r="AC36" s="15">
        <f t="shared" si="6"/>
        <v>6.6220487530938756E-3</v>
      </c>
      <c r="AD36" s="15">
        <f t="shared" si="6"/>
        <v>2.0695492988027184E-2</v>
      </c>
      <c r="AE36" s="15">
        <f t="shared" si="6"/>
        <v>3.4157148599704562E-2</v>
      </c>
    </row>
    <row r="37" spans="1:31">
      <c r="A37" s="65"/>
      <c r="B37" s="7" t="s">
        <v>218</v>
      </c>
      <c r="C37" s="15">
        <f t="shared" si="5"/>
        <v>9.4236141312420115E-4</v>
      </c>
      <c r="D37" s="15">
        <f t="shared" si="6"/>
        <v>7.9635666514237815E-4</v>
      </c>
      <c r="E37" s="15">
        <f t="shared" si="6"/>
        <v>3.6226289603147471E-2</v>
      </c>
      <c r="F37" s="15">
        <f t="shared" si="6"/>
        <v>4.0430364732801621E-2</v>
      </c>
      <c r="G37" s="15">
        <f t="shared" si="6"/>
        <v>1.6928708459792805E-2</v>
      </c>
      <c r="H37" s="15">
        <f t="shared" si="6"/>
        <v>1.5414233198765283E-2</v>
      </c>
      <c r="I37" s="15">
        <f t="shared" si="6"/>
        <v>2.1665012366830799E-2</v>
      </c>
      <c r="J37" s="15">
        <f t="shared" si="6"/>
        <v>1.9054387432772386E-2</v>
      </c>
      <c r="K37" s="15">
        <f t="shared" si="6"/>
        <v>9.5729289552153526E-3</v>
      </c>
      <c r="L37" s="15">
        <f t="shared" si="6"/>
        <v>3.3736952296478939E-3</v>
      </c>
      <c r="M37" s="15">
        <f t="shared" si="6"/>
        <v>5.3444718387593299E-4</v>
      </c>
      <c r="N37" s="15">
        <f t="shared" si="6"/>
        <v>2.3445529723108911E-4</v>
      </c>
      <c r="O37" s="15">
        <f t="shared" si="6"/>
        <v>2.2271823053127894E-4</v>
      </c>
      <c r="P37" s="15">
        <f t="shared" si="6"/>
        <v>1.0732315681880585E-3</v>
      </c>
      <c r="Q37" s="15">
        <f t="shared" si="6"/>
        <v>2.4914131029072322E-4</v>
      </c>
      <c r="R37" s="15">
        <f t="shared" si="6"/>
        <v>5.328461512605989E-4</v>
      </c>
      <c r="S37" s="15">
        <f t="shared" si="6"/>
        <v>3.0608954162874473E-4</v>
      </c>
      <c r="T37" s="15">
        <f t="shared" si="6"/>
        <v>3.4810180731113696E-4</v>
      </c>
      <c r="U37" s="15">
        <f t="shared" si="6"/>
        <v>1.1431744761930726E-4</v>
      </c>
      <c r="V37" s="15">
        <f t="shared" si="6"/>
        <v>1.7287549059882063E-6</v>
      </c>
      <c r="W37" s="15">
        <f t="shared" si="6"/>
        <v>2.0590271825368929E-4</v>
      </c>
      <c r="X37" s="15">
        <f t="shared" si="6"/>
        <v>1.7454501060231131E-4</v>
      </c>
      <c r="Y37" s="15">
        <f t="shared" si="6"/>
        <v>1.6935122373370787E-4</v>
      </c>
      <c r="Z37" s="15">
        <f t="shared" si="6"/>
        <v>1.1239741839124701E-4</v>
      </c>
      <c r="AA37" s="15">
        <f t="shared" si="6"/>
        <v>4.5360284581418366E-5</v>
      </c>
      <c r="AB37" s="15">
        <f t="shared" si="6"/>
        <v>7.2989791083620135E-5</v>
      </c>
      <c r="AC37" s="15">
        <f t="shared" si="6"/>
        <v>0</v>
      </c>
      <c r="AD37" s="15">
        <f t="shared" si="6"/>
        <v>0</v>
      </c>
      <c r="AE37" s="15">
        <f t="shared" si="6"/>
        <v>3.0878321667665984E-3</v>
      </c>
    </row>
    <row r="38" spans="1:31">
      <c r="A38" s="65"/>
      <c r="B38" s="7" t="s">
        <v>219</v>
      </c>
      <c r="C38" s="15">
        <f t="shared" si="5"/>
        <v>8.2456623648367592E-5</v>
      </c>
      <c r="D38" s="15">
        <f t="shared" si="6"/>
        <v>4.8692967351391267E-6</v>
      </c>
      <c r="E38" s="15">
        <f t="shared" si="6"/>
        <v>6.1419378133553782E-5</v>
      </c>
      <c r="F38" s="15">
        <f t="shared" si="6"/>
        <v>1.0117321245398135E-5</v>
      </c>
      <c r="G38" s="15">
        <f t="shared" si="6"/>
        <v>1.476508353581316E-5</v>
      </c>
      <c r="H38" s="15">
        <f t="shared" si="6"/>
        <v>2.7773432824993948E-5</v>
      </c>
      <c r="I38" s="15">
        <f t="shared" si="6"/>
        <v>1.1531347847508507E-4</v>
      </c>
      <c r="J38" s="15">
        <f t="shared" si="6"/>
        <v>9.5858003420298723E-4</v>
      </c>
      <c r="K38" s="15">
        <f t="shared" si="6"/>
        <v>2.4682258283847337E-3</v>
      </c>
      <c r="L38" s="15">
        <f t="shared" si="6"/>
        <v>2.7675701399633202E-2</v>
      </c>
      <c r="M38" s="15">
        <f t="shared" si="6"/>
        <v>6.4021332160149047E-2</v>
      </c>
      <c r="N38" s="15">
        <f t="shared" si="6"/>
        <v>4.9789515316858844E-2</v>
      </c>
      <c r="O38" s="15">
        <f t="shared" si="6"/>
        <v>7.0238062232843596E-2</v>
      </c>
      <c r="P38" s="15">
        <f t="shared" si="6"/>
        <v>5.079909630689558E-2</v>
      </c>
      <c r="Q38" s="15">
        <f t="shared" si="6"/>
        <v>5.4463848597409478E-2</v>
      </c>
      <c r="R38" s="15">
        <f t="shared" si="6"/>
        <v>7.0956615104650123E-2</v>
      </c>
      <c r="S38" s="15">
        <f t="shared" si="6"/>
        <v>4.1381286457198664E-2</v>
      </c>
      <c r="T38" s="15">
        <f t="shared" si="6"/>
        <v>7.1513851115817262E-2</v>
      </c>
      <c r="U38" s="15">
        <f t="shared" si="6"/>
        <v>0.10338424607087528</v>
      </c>
      <c r="V38" s="15">
        <f t="shared" si="6"/>
        <v>9.5743456686796902E-2</v>
      </c>
      <c r="W38" s="15">
        <f t="shared" si="6"/>
        <v>9.0916057730894478E-2</v>
      </c>
      <c r="X38" s="15">
        <f t="shared" si="6"/>
        <v>8.1956564195932335E-2</v>
      </c>
      <c r="Y38" s="15">
        <f t="shared" si="6"/>
        <v>4.5009689287665168E-2</v>
      </c>
      <c r="Z38" s="15">
        <f t="shared" si="6"/>
        <v>3.8923974410872808E-2</v>
      </c>
      <c r="AA38" s="15">
        <f t="shared" si="6"/>
        <v>4.2504144932493729E-2</v>
      </c>
      <c r="AB38" s="15">
        <f t="shared" si="6"/>
        <v>0.10241110363136303</v>
      </c>
      <c r="AC38" s="15">
        <f t="shared" si="6"/>
        <v>0.18218600410080948</v>
      </c>
      <c r="AD38" s="15">
        <f t="shared" si="6"/>
        <v>0.20798322393807975</v>
      </c>
      <c r="AE38" s="15">
        <f t="shared" si="6"/>
        <v>7.3581243769198529E-2</v>
      </c>
    </row>
    <row r="39" spans="1:31">
      <c r="A39" s="65"/>
      <c r="B39" s="7" t="s">
        <v>220</v>
      </c>
      <c r="C39" s="15">
        <f t="shared" si="5"/>
        <v>0</v>
      </c>
      <c r="D39" s="15">
        <f t="shared" si="6"/>
        <v>0</v>
      </c>
      <c r="E39" s="15">
        <f t="shared" si="6"/>
        <v>4.7784400142250215E-6</v>
      </c>
      <c r="F39" s="15">
        <f t="shared" si="6"/>
        <v>0</v>
      </c>
      <c r="G39" s="15">
        <f t="shared" si="6"/>
        <v>1.9206612729513055E-5</v>
      </c>
      <c r="H39" s="15">
        <f t="shared" si="6"/>
        <v>0</v>
      </c>
      <c r="I39" s="15">
        <f t="shared" si="6"/>
        <v>2.0875180213823967E-4</v>
      </c>
      <c r="J39" s="15">
        <f t="shared" si="6"/>
        <v>6.0258054075829624E-4</v>
      </c>
      <c r="K39" s="15">
        <f t="shared" si="6"/>
        <v>2.3022567326121852E-3</v>
      </c>
      <c r="L39" s="15">
        <f t="shared" si="6"/>
        <v>6.0139971790603855E-3</v>
      </c>
      <c r="M39" s="15">
        <f t="shared" si="6"/>
        <v>0.35380873090594539</v>
      </c>
      <c r="N39" s="15">
        <f t="shared" si="6"/>
        <v>3.9171614860066227E-2</v>
      </c>
      <c r="O39" s="15">
        <f t="shared" si="6"/>
        <v>2.7628472502685238E-2</v>
      </c>
      <c r="P39" s="15">
        <f t="shared" si="6"/>
        <v>4.0074547299432349E-2</v>
      </c>
      <c r="Q39" s="15">
        <f t="shared" si="6"/>
        <v>4.3309153969330869E-2</v>
      </c>
      <c r="R39" s="15">
        <f t="shared" si="6"/>
        <v>8.0378532219986157E-2</v>
      </c>
      <c r="S39" s="15">
        <f t="shared" si="6"/>
        <v>7.8511057851577998E-2</v>
      </c>
      <c r="T39" s="15">
        <f t="shared" si="6"/>
        <v>9.1380948920704391E-2</v>
      </c>
      <c r="U39" s="15">
        <f t="shared" si="6"/>
        <v>0.87988483401223827</v>
      </c>
      <c r="V39" s="15">
        <f t="shared" si="6"/>
        <v>0.80226818763037577</v>
      </c>
      <c r="W39" s="15">
        <f t="shared" si="6"/>
        <v>0.66021509427786829</v>
      </c>
      <c r="X39" s="15">
        <f t="shared" si="6"/>
        <v>0.85984325027603647</v>
      </c>
      <c r="Y39" s="15">
        <f t="shared" si="6"/>
        <v>0.2734601486612166</v>
      </c>
      <c r="Z39" s="15">
        <f t="shared" si="6"/>
        <v>0.1802876748868788</v>
      </c>
      <c r="AA39" s="15">
        <f t="shared" si="6"/>
        <v>0.23429484122244504</v>
      </c>
      <c r="AB39" s="15">
        <f t="shared" si="6"/>
        <v>0.44522337786258459</v>
      </c>
      <c r="AC39" s="15">
        <f t="shared" si="6"/>
        <v>0.30053475092722093</v>
      </c>
      <c r="AD39" s="15">
        <f t="shared" si="6"/>
        <v>0.3941443537301495</v>
      </c>
      <c r="AE39" s="15">
        <f t="shared" si="6"/>
        <v>0.29515377171360718</v>
      </c>
    </row>
    <row r="40" spans="1:31">
      <c r="A40" s="65"/>
      <c r="B40" s="7" t="s">
        <v>345</v>
      </c>
      <c r="C40" s="15">
        <f t="shared" si="5"/>
        <v>3.5338552992157544E-5</v>
      </c>
      <c r="D40" s="15">
        <f t="shared" si="6"/>
        <v>7.247063528235142E-4</v>
      </c>
      <c r="E40" s="15">
        <f t="shared" si="6"/>
        <v>1.8759870400853067E-4</v>
      </c>
      <c r="F40" s="15">
        <f t="shared" si="6"/>
        <v>2.1901999896040697E-4</v>
      </c>
      <c r="G40" s="15">
        <f t="shared" si="6"/>
        <v>1.6588271249162189E-4</v>
      </c>
      <c r="H40" s="15">
        <f t="shared" si="6"/>
        <v>6.3137952568394348E-4</v>
      </c>
      <c r="I40" s="15">
        <f t="shared" si="6"/>
        <v>4.3084521307320871E-2</v>
      </c>
      <c r="J40" s="15">
        <f t="shared" si="6"/>
        <v>3.2228627255677595E-4</v>
      </c>
      <c r="K40" s="15">
        <f t="shared" si="6"/>
        <v>1.9896415452274086E-4</v>
      </c>
      <c r="L40" s="15">
        <f t="shared" si="6"/>
        <v>1.8836694428270677E-4</v>
      </c>
      <c r="M40" s="15">
        <f t="shared" si="6"/>
        <v>1.9253985011222557E-3</v>
      </c>
      <c r="N40" s="15">
        <f t="shared" si="6"/>
        <v>7.5223209728032597E-5</v>
      </c>
      <c r="O40" s="15">
        <f t="shared" si="6"/>
        <v>3.0035754494577602E-4</v>
      </c>
      <c r="P40" s="15">
        <f t="shared" si="6"/>
        <v>1.1690283271177863E-3</v>
      </c>
      <c r="Q40" s="15">
        <f t="shared" si="6"/>
        <v>6.9500975884431238E-4</v>
      </c>
      <c r="R40" s="15">
        <f t="shared" si="6"/>
        <v>4.3544117139568969E-4</v>
      </c>
      <c r="S40" s="15">
        <f t="shared" si="6"/>
        <v>8.3639845121022145E-4</v>
      </c>
      <c r="T40" s="15">
        <f t="shared" si="6"/>
        <v>1.9667719700024013E-3</v>
      </c>
      <c r="U40" s="15">
        <f t="shared" si="6"/>
        <v>2.9304503937275248E-3</v>
      </c>
      <c r="V40" s="15">
        <f t="shared" si="6"/>
        <v>1.0479747817844129E-4</v>
      </c>
      <c r="W40" s="15">
        <f t="shared" si="6"/>
        <v>9.8391711676292076E-5</v>
      </c>
      <c r="X40" s="15">
        <f t="shared" si="6"/>
        <v>5.5487151266856414E-5</v>
      </c>
      <c r="Y40" s="15">
        <f t="shared" si="6"/>
        <v>5.6918781480037982E-5</v>
      </c>
      <c r="Z40" s="15">
        <f t="shared" si="6"/>
        <v>1.117100493113289E-4</v>
      </c>
      <c r="AA40" s="15">
        <f t="shared" si="6"/>
        <v>1.8869529601242992E-5</v>
      </c>
      <c r="AB40" s="15">
        <f t="shared" si="6"/>
        <v>2.0590767385162209E-4</v>
      </c>
      <c r="AC40" s="15">
        <f t="shared" si="6"/>
        <v>7.0358452287456903E-7</v>
      </c>
      <c r="AD40" s="15">
        <f t="shared" si="6"/>
        <v>0</v>
      </c>
      <c r="AE40" s="15">
        <f t="shared" si="6"/>
        <v>1.4452018671675731E-3</v>
      </c>
    </row>
    <row r="41" spans="1:31">
      <c r="A41" s="65"/>
      <c r="B41" s="7" t="s">
        <v>221</v>
      </c>
      <c r="C41" s="15">
        <f t="shared" si="5"/>
        <v>96.050246401453236</v>
      </c>
      <c r="D41" s="15">
        <f t="shared" si="6"/>
        <v>96.946013709803864</v>
      </c>
      <c r="E41" s="15">
        <f t="shared" si="6"/>
        <v>96.349051487887778</v>
      </c>
      <c r="F41" s="15">
        <f t="shared" si="6"/>
        <v>96.167056178609315</v>
      </c>
      <c r="G41" s="15">
        <f t="shared" si="6"/>
        <v>95.786315823267188</v>
      </c>
      <c r="H41" s="15">
        <f t="shared" si="6"/>
        <v>94.942808136823714</v>
      </c>
      <c r="I41" s="15">
        <f t="shared" si="6"/>
        <v>94.859837140068109</v>
      </c>
      <c r="J41" s="15">
        <f t="shared" si="6"/>
        <v>94.513387801253174</v>
      </c>
      <c r="K41" s="15">
        <f t="shared" si="6"/>
        <v>93.235099161489018</v>
      </c>
      <c r="L41" s="15">
        <f t="shared" si="6"/>
        <v>91.565579453946796</v>
      </c>
      <c r="M41" s="15">
        <f t="shared" si="6"/>
        <v>91.130475981731578</v>
      </c>
      <c r="N41" s="15">
        <f t="shared" si="6"/>
        <v>91.05684504693339</v>
      </c>
      <c r="O41" s="15">
        <f t="shared" si="6"/>
        <v>91.007301603623702</v>
      </c>
      <c r="P41" s="15">
        <f t="shared" si="6"/>
        <v>91.674306254759898</v>
      </c>
      <c r="Q41" s="15">
        <f t="shared" si="6"/>
        <v>92.970993642490228</v>
      </c>
      <c r="R41" s="15">
        <f t="shared" si="6"/>
        <v>93.238385729987769</v>
      </c>
      <c r="S41" s="15">
        <f t="shared" si="6"/>
        <v>92.248001753476132</v>
      </c>
      <c r="T41" s="15">
        <f t="shared" si="6"/>
        <v>91.837670567560423</v>
      </c>
      <c r="U41" s="15">
        <f t="shared" si="6"/>
        <v>90.859560723552661</v>
      </c>
      <c r="V41" s="15">
        <f t="shared" si="6"/>
        <v>90.88941500140308</v>
      </c>
      <c r="W41" s="15">
        <f t="shared" si="6"/>
        <v>89.831196117427865</v>
      </c>
      <c r="X41" s="15">
        <f t="shared" si="6"/>
        <v>89.996368454086763</v>
      </c>
      <c r="Y41" s="15">
        <f t="shared" si="6"/>
        <v>88.754405437582179</v>
      </c>
      <c r="Z41" s="15">
        <f t="shared" si="6"/>
        <v>89.538383007163205</v>
      </c>
      <c r="AA41" s="15">
        <f t="shared" si="6"/>
        <v>88.654111367558855</v>
      </c>
      <c r="AB41" s="15">
        <f t="shared" si="6"/>
        <v>88.884968821424792</v>
      </c>
      <c r="AC41" s="15">
        <f t="shared" si="6"/>
        <v>86.793283001399899</v>
      </c>
      <c r="AD41" s="15">
        <f t="shared" si="6"/>
        <v>86.582487107663638</v>
      </c>
      <c r="AE41" s="15">
        <f t="shared" si="6"/>
        <v>90.743805169989784</v>
      </c>
    </row>
    <row r="42" spans="1:31">
      <c r="A42" s="65"/>
      <c r="B42" s="7" t="s">
        <v>222</v>
      </c>
      <c r="C42" s="15">
        <f t="shared" si="5"/>
        <v>3.9497535985467715</v>
      </c>
      <c r="D42" s="15">
        <f t="shared" si="6"/>
        <v>3.0539862901961321</v>
      </c>
      <c r="E42" s="15">
        <f t="shared" si="6"/>
        <v>3.6509485121122278</v>
      </c>
      <c r="F42" s="15">
        <f t="shared" si="6"/>
        <v>3.8329438213906908</v>
      </c>
      <c r="G42" s="15">
        <f t="shared" si="6"/>
        <v>4.2136841767328104</v>
      </c>
      <c r="H42" s="15">
        <f t="shared" si="6"/>
        <v>5.0571918631762971</v>
      </c>
      <c r="I42" s="15">
        <f t="shared" si="6"/>
        <v>5.1401628599318965</v>
      </c>
      <c r="J42" s="15">
        <f t="shared" si="6"/>
        <v>5.486612198746819</v>
      </c>
      <c r="K42" s="15">
        <f t="shared" si="6"/>
        <v>6.7649008385109735</v>
      </c>
      <c r="L42" s="15">
        <f t="shared" si="6"/>
        <v>8.4344205460531985</v>
      </c>
      <c r="M42" s="15">
        <f t="shared" si="6"/>
        <v>8.8695240182684127</v>
      </c>
      <c r="N42" s="15">
        <f t="shared" si="6"/>
        <v>8.9431549530666086</v>
      </c>
      <c r="O42" s="15">
        <f t="shared" si="6"/>
        <v>8.9926983963762996</v>
      </c>
      <c r="P42" s="15">
        <f t="shared" si="6"/>
        <v>8.3256937452401019</v>
      </c>
      <c r="Q42" s="15">
        <f t="shared" si="6"/>
        <v>7.0290063575097701</v>
      </c>
      <c r="R42" s="15">
        <f t="shared" si="6"/>
        <v>6.7616142700122328</v>
      </c>
      <c r="S42" s="15">
        <f t="shared" si="6"/>
        <v>7.751998246523863</v>
      </c>
      <c r="T42" s="15">
        <f t="shared" si="6"/>
        <v>8.162329432439579</v>
      </c>
      <c r="U42" s="15">
        <f t="shared" si="6"/>
        <v>9.140439276447335</v>
      </c>
      <c r="V42" s="15">
        <f t="shared" si="6"/>
        <v>9.1105849985969147</v>
      </c>
      <c r="W42" s="15">
        <f t="shared" si="6"/>
        <v>10.168803882572135</v>
      </c>
      <c r="X42" s="15">
        <f t="shared" si="6"/>
        <v>10.003631545913235</v>
      </c>
      <c r="Y42" s="15">
        <f t="shared" si="6"/>
        <v>11.245594562417811</v>
      </c>
      <c r="Z42" s="15">
        <f t="shared" si="6"/>
        <v>10.461616992836802</v>
      </c>
      <c r="AA42" s="15">
        <f t="shared" si="6"/>
        <v>11.345888632441151</v>
      </c>
      <c r="AB42" s="15">
        <f t="shared" si="6"/>
        <v>11.11503117857521</v>
      </c>
      <c r="AC42" s="15">
        <f t="shared" si="6"/>
        <v>13.206716998600093</v>
      </c>
      <c r="AD42" s="15">
        <f t="shared" si="6"/>
        <v>13.417512892336362</v>
      </c>
      <c r="AE42" s="15">
        <f t="shared" si="6"/>
        <v>9.2561948300102372</v>
      </c>
    </row>
    <row r="43" spans="1:31">
      <c r="A43" s="65"/>
      <c r="B43" s="7" t="s">
        <v>207</v>
      </c>
      <c r="C43" s="15">
        <f t="shared" si="5"/>
        <v>100</v>
      </c>
      <c r="D43" s="15">
        <f t="shared" si="6"/>
        <v>100</v>
      </c>
      <c r="E43" s="15">
        <f t="shared" si="6"/>
        <v>100</v>
      </c>
      <c r="F43" s="15">
        <f t="shared" si="6"/>
        <v>100</v>
      </c>
      <c r="G43" s="15">
        <f t="shared" si="6"/>
        <v>100</v>
      </c>
      <c r="H43" s="15">
        <f t="shared" si="6"/>
        <v>100</v>
      </c>
      <c r="I43" s="15">
        <f t="shared" si="6"/>
        <v>100</v>
      </c>
      <c r="J43" s="15">
        <f t="shared" si="6"/>
        <v>100</v>
      </c>
      <c r="K43" s="15">
        <f t="shared" si="6"/>
        <v>100</v>
      </c>
      <c r="L43" s="15">
        <f t="shared" si="6"/>
        <v>100</v>
      </c>
      <c r="M43" s="15">
        <f t="shared" si="6"/>
        <v>100</v>
      </c>
      <c r="N43" s="15">
        <f t="shared" si="6"/>
        <v>100</v>
      </c>
      <c r="O43" s="15">
        <f t="shared" si="6"/>
        <v>100</v>
      </c>
      <c r="P43" s="15">
        <f t="shared" si="6"/>
        <v>100</v>
      </c>
      <c r="Q43" s="15">
        <f t="shared" si="6"/>
        <v>100</v>
      </c>
      <c r="R43" s="15">
        <f t="shared" si="6"/>
        <v>100</v>
      </c>
      <c r="S43" s="15">
        <f t="shared" si="6"/>
        <v>100</v>
      </c>
      <c r="T43" s="15">
        <f t="shared" si="6"/>
        <v>100</v>
      </c>
      <c r="U43" s="15">
        <f t="shared" si="6"/>
        <v>100</v>
      </c>
      <c r="V43" s="15">
        <f t="shared" si="6"/>
        <v>100</v>
      </c>
      <c r="W43" s="15">
        <f t="shared" si="6"/>
        <v>100</v>
      </c>
      <c r="X43" s="15">
        <f t="shared" si="6"/>
        <v>100</v>
      </c>
      <c r="Y43" s="15">
        <f t="shared" si="6"/>
        <v>100</v>
      </c>
      <c r="Z43" s="15">
        <f t="shared" si="6"/>
        <v>100</v>
      </c>
      <c r="AA43" s="15">
        <f t="shared" si="6"/>
        <v>100</v>
      </c>
      <c r="AB43" s="15">
        <f t="shared" si="6"/>
        <v>100</v>
      </c>
      <c r="AC43" s="15">
        <f t="shared" si="6"/>
        <v>100</v>
      </c>
      <c r="AD43" s="15">
        <f t="shared" si="6"/>
        <v>100</v>
      </c>
      <c r="AE43" s="15">
        <f t="shared" si="6"/>
        <v>100</v>
      </c>
    </row>
    <row r="44" spans="1:31">
      <c r="A44" s="65"/>
      <c r="B44" s="7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</row>
    <row r="45" spans="1:31">
      <c r="A45" s="65"/>
      <c r="B45" s="7"/>
      <c r="C45" s="135" t="s">
        <v>209</v>
      </c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</row>
    <row r="46" spans="1:31">
      <c r="A46" s="65">
        <v>1</v>
      </c>
      <c r="B46" s="7" t="s">
        <v>239</v>
      </c>
      <c r="C46" s="24" t="str">
        <f>IFERROR(((C8/B8)*100-100),"--")</f>
        <v>--</v>
      </c>
      <c r="D46" s="24">
        <f>IFERROR(((D8/C8)*100-100),"--")</f>
        <v>64.4659480458524</v>
      </c>
      <c r="E46" s="24">
        <f t="shared" ref="E46:AD46" si="7">IFERROR(((E8/D8)*100-100),"--")</f>
        <v>16.956407876916174</v>
      </c>
      <c r="F46" s="24">
        <f t="shared" si="7"/>
        <v>10.779864863182453</v>
      </c>
      <c r="G46" s="24">
        <f t="shared" si="7"/>
        <v>16.940061437641148</v>
      </c>
      <c r="H46" s="24">
        <f t="shared" si="7"/>
        <v>24.376877346558786</v>
      </c>
      <c r="I46" s="24">
        <f t="shared" si="7"/>
        <v>-4.7115757027166865</v>
      </c>
      <c r="J46" s="24">
        <f t="shared" si="7"/>
        <v>-3.4478157415191504</v>
      </c>
      <c r="K46" s="24">
        <f t="shared" si="7"/>
        <v>-6.814153641305694</v>
      </c>
      <c r="L46" s="24">
        <f t="shared" si="7"/>
        <v>5.0637536703026456</v>
      </c>
      <c r="M46" s="24">
        <f t="shared" si="7"/>
        <v>3.6064596108866311</v>
      </c>
      <c r="N46" s="24">
        <f t="shared" si="7"/>
        <v>5.9436053176418397</v>
      </c>
      <c r="O46" s="24">
        <f t="shared" si="7"/>
        <v>2.0626936507077716</v>
      </c>
      <c r="P46" s="24">
        <f t="shared" si="7"/>
        <v>1.5959055474198465</v>
      </c>
      <c r="Q46" s="24">
        <f t="shared" si="7"/>
        <v>-26.24358182148103</v>
      </c>
      <c r="R46" s="24">
        <f t="shared" si="7"/>
        <v>47.568630000271867</v>
      </c>
      <c r="S46" s="24">
        <f t="shared" si="7"/>
        <v>16.025835960170426</v>
      </c>
      <c r="T46" s="24">
        <f t="shared" si="7"/>
        <v>12.167065469818212</v>
      </c>
      <c r="U46" s="24">
        <f t="shared" si="7"/>
        <v>4.5680179602991728</v>
      </c>
      <c r="V46" s="24">
        <f t="shared" si="7"/>
        <v>8.582715885392318</v>
      </c>
      <c r="W46" s="24">
        <f t="shared" si="7"/>
        <v>0.32142986575118471</v>
      </c>
      <c r="X46" s="24">
        <f t="shared" si="7"/>
        <v>-6.2416579547139577</v>
      </c>
      <c r="Y46" s="24">
        <f t="shared" si="7"/>
        <v>7.7750951109238287</v>
      </c>
      <c r="Z46" s="24">
        <f t="shared" si="7"/>
        <v>8.3191381486317653</v>
      </c>
      <c r="AA46" s="24">
        <f t="shared" si="7"/>
        <v>-1.1557388854251798</v>
      </c>
      <c r="AB46" s="24">
        <f t="shared" si="7"/>
        <v>-21.034407936076704</v>
      </c>
      <c r="AC46" s="24">
        <f t="shared" si="7"/>
        <v>17.297038215887255</v>
      </c>
      <c r="AD46" s="24">
        <f t="shared" si="7"/>
        <v>14.119250585236955</v>
      </c>
      <c r="AE46" s="24">
        <f>IFERROR((POWER(AD8/C8,1/28)*100-100),"--")</f>
        <v>6.5203274602348813</v>
      </c>
    </row>
    <row r="47" spans="1:31">
      <c r="A47" s="65">
        <v>2</v>
      </c>
      <c r="B47" s="7" t="s">
        <v>242</v>
      </c>
      <c r="C47" s="24" t="str">
        <f t="shared" ref="C47:D47" si="8">IFERROR(((C9/B9)*100-100),"--")</f>
        <v>--</v>
      </c>
      <c r="D47" s="24">
        <f t="shared" si="8"/>
        <v>59.086311731762322</v>
      </c>
      <c r="E47" s="24">
        <f t="shared" ref="E47:AD47" si="9">IFERROR(((E9/D9)*100-100),"--")</f>
        <v>132.70079972012709</v>
      </c>
      <c r="F47" s="24">
        <f t="shared" si="9"/>
        <v>52.46231752300028</v>
      </c>
      <c r="G47" s="24">
        <f t="shared" si="9"/>
        <v>9.0161600064660092</v>
      </c>
      <c r="H47" s="24">
        <f t="shared" si="9"/>
        <v>8.171504002633867</v>
      </c>
      <c r="I47" s="24">
        <f t="shared" si="9"/>
        <v>73.685582882909301</v>
      </c>
      <c r="J47" s="24">
        <f t="shared" si="9"/>
        <v>54.798386867938916</v>
      </c>
      <c r="K47" s="24">
        <f t="shared" si="9"/>
        <v>9.2045100481096966</v>
      </c>
      <c r="L47" s="24">
        <f t="shared" si="9"/>
        <v>134.53240869536387</v>
      </c>
      <c r="M47" s="24">
        <f t="shared" si="9"/>
        <v>64.171868039667004</v>
      </c>
      <c r="N47" s="24">
        <f t="shared" si="9"/>
        <v>89.7147365895446</v>
      </c>
      <c r="O47" s="24">
        <f t="shared" si="9"/>
        <v>37.179657275783399</v>
      </c>
      <c r="P47" s="24">
        <f t="shared" si="9"/>
        <v>25.93566397622449</v>
      </c>
      <c r="Q47" s="24">
        <f t="shared" si="9"/>
        <v>-1.207407449969125</v>
      </c>
      <c r="R47" s="24">
        <f t="shared" si="9"/>
        <v>38.993429503701606</v>
      </c>
      <c r="S47" s="24">
        <f t="shared" si="9"/>
        <v>16.897234722406964</v>
      </c>
      <c r="T47" s="24">
        <f t="shared" si="9"/>
        <v>37.794144691421565</v>
      </c>
      <c r="U47" s="24">
        <f t="shared" si="9"/>
        <v>29.008833279216304</v>
      </c>
      <c r="V47" s="24">
        <f t="shared" si="9"/>
        <v>-0.20633899601651251</v>
      </c>
      <c r="W47" s="24">
        <f t="shared" si="9"/>
        <v>-5.398520379005717</v>
      </c>
      <c r="X47" s="24">
        <f t="shared" si="9"/>
        <v>-1.0294785649999625</v>
      </c>
      <c r="Y47" s="24">
        <f t="shared" si="9"/>
        <v>9.2675993205745328</v>
      </c>
      <c r="Z47" s="24">
        <f t="shared" si="9"/>
        <v>16.402563936945057</v>
      </c>
      <c r="AA47" s="24">
        <f t="shared" si="9"/>
        <v>0.10012253087765544</v>
      </c>
      <c r="AB47" s="24">
        <f t="shared" si="9"/>
        <v>-17.616215508162284</v>
      </c>
      <c r="AC47" s="24">
        <f t="shared" si="9"/>
        <v>78.384672537072191</v>
      </c>
      <c r="AD47" s="24">
        <f t="shared" si="9"/>
        <v>-10.429969337977255</v>
      </c>
      <c r="AE47" s="24">
        <f t="shared" ref="AE47:AE62" si="10">IFERROR((POWER(AD9/C9,1/28)*100-100),"--")</f>
        <v>28.424484267944138</v>
      </c>
    </row>
    <row r="48" spans="1:31">
      <c r="A48" s="65">
        <v>3</v>
      </c>
      <c r="B48" s="7" t="s">
        <v>241</v>
      </c>
      <c r="C48" s="24" t="str">
        <f t="shared" ref="C48:D48" si="11">IFERROR(((C10/B10)*100-100),"--")</f>
        <v>--</v>
      </c>
      <c r="D48" s="24">
        <f t="shared" si="11"/>
        <v>50.890823966060537</v>
      </c>
      <c r="E48" s="24">
        <f t="shared" ref="E48:AD48" si="12">IFERROR(((E10/D10)*100-100),"--")</f>
        <v>17.831273361056077</v>
      </c>
      <c r="F48" s="24">
        <f t="shared" si="12"/>
        <v>19.181719477821119</v>
      </c>
      <c r="G48" s="24">
        <f t="shared" si="12"/>
        <v>20.679212331358627</v>
      </c>
      <c r="H48" s="24">
        <f t="shared" si="12"/>
        <v>33.223986381032915</v>
      </c>
      <c r="I48" s="24">
        <f t="shared" si="12"/>
        <v>-6.9822752553510981</v>
      </c>
      <c r="J48" s="24">
        <f t="shared" si="12"/>
        <v>-11.643754380953155</v>
      </c>
      <c r="K48" s="24">
        <f t="shared" si="12"/>
        <v>-0.41535912308501111</v>
      </c>
      <c r="L48" s="24">
        <f t="shared" si="12"/>
        <v>7.8654521704085028</v>
      </c>
      <c r="M48" s="24">
        <f t="shared" si="12"/>
        <v>20.405442461228418</v>
      </c>
      <c r="N48" s="24">
        <f t="shared" si="12"/>
        <v>11.197986591352915</v>
      </c>
      <c r="O48" s="24">
        <f t="shared" si="12"/>
        <v>9.6544212223572714</v>
      </c>
      <c r="P48" s="24">
        <f t="shared" si="12"/>
        <v>36.333242303991454</v>
      </c>
      <c r="Q48" s="24">
        <f t="shared" si="12"/>
        <v>-11.152315835953047</v>
      </c>
      <c r="R48" s="24">
        <f t="shared" si="12"/>
        <v>-8.1199925871665357</v>
      </c>
      <c r="S48" s="24">
        <f t="shared" si="12"/>
        <v>13.208024146080731</v>
      </c>
      <c r="T48" s="24">
        <f t="shared" si="12"/>
        <v>7.5287134206853068</v>
      </c>
      <c r="U48" s="24">
        <f t="shared" si="12"/>
        <v>-24.773451480346836</v>
      </c>
      <c r="V48" s="24">
        <f t="shared" si="12"/>
        <v>1.0708794572838087</v>
      </c>
      <c r="W48" s="24">
        <f t="shared" si="12"/>
        <v>-4.1361088723657247</v>
      </c>
      <c r="X48" s="24">
        <f t="shared" si="12"/>
        <v>-0.2137012769571669</v>
      </c>
      <c r="Y48" s="24">
        <f t="shared" si="12"/>
        <v>35.283868079167462</v>
      </c>
      <c r="Z48" s="24">
        <f t="shared" si="12"/>
        <v>20.103019622721803</v>
      </c>
      <c r="AA48" s="24">
        <f t="shared" si="12"/>
        <v>7.1828328446957244</v>
      </c>
      <c r="AB48" s="24">
        <f t="shared" si="12"/>
        <v>-22.503043326145971</v>
      </c>
      <c r="AC48" s="24">
        <f t="shared" si="12"/>
        <v>24.63675853310356</v>
      </c>
      <c r="AD48" s="24">
        <f t="shared" si="12"/>
        <v>-2.0088011292817924</v>
      </c>
      <c r="AE48" s="24">
        <f t="shared" si="10"/>
        <v>7.2897590981428237</v>
      </c>
    </row>
    <row r="49" spans="1:31">
      <c r="A49" s="65">
        <v>4</v>
      </c>
      <c r="B49" s="7" t="s">
        <v>260</v>
      </c>
      <c r="C49" s="24" t="str">
        <f t="shared" ref="C49:D49" si="13">IFERROR(((C11/B11)*100-100),"--")</f>
        <v>--</v>
      </c>
      <c r="D49" s="24">
        <f t="shared" si="13"/>
        <v>0.58253163406931208</v>
      </c>
      <c r="E49" s="24">
        <f t="shared" ref="E49:AD49" si="14">IFERROR(((E11/D11)*100-100),"--")</f>
        <v>27.300957657042773</v>
      </c>
      <c r="F49" s="24">
        <f t="shared" si="14"/>
        <v>-32.131992042048012</v>
      </c>
      <c r="G49" s="24">
        <f t="shared" si="14"/>
        <v>22.287627425826301</v>
      </c>
      <c r="H49" s="24">
        <f t="shared" si="14"/>
        <v>72.527863499749884</v>
      </c>
      <c r="I49" s="24">
        <f t="shared" si="14"/>
        <v>9.9343392095243956</v>
      </c>
      <c r="J49" s="24">
        <f t="shared" si="14"/>
        <v>-13.19982289312992</v>
      </c>
      <c r="K49" s="24">
        <f t="shared" si="14"/>
        <v>-20.243921760098686</v>
      </c>
      <c r="L49" s="24">
        <f t="shared" si="14"/>
        <v>44.029959356159196</v>
      </c>
      <c r="M49" s="24">
        <f t="shared" si="14"/>
        <v>32.657669664437492</v>
      </c>
      <c r="N49" s="24">
        <f t="shared" si="14"/>
        <v>41.175278355892715</v>
      </c>
      <c r="O49" s="24">
        <f t="shared" si="14"/>
        <v>2.6625694141279723</v>
      </c>
      <c r="P49" s="24">
        <f t="shared" si="14"/>
        <v>6.6119246095010169</v>
      </c>
      <c r="Q49" s="24">
        <f t="shared" si="14"/>
        <v>-33.167263405910717</v>
      </c>
      <c r="R49" s="24">
        <f t="shared" si="14"/>
        <v>91.635714942904514</v>
      </c>
      <c r="S49" s="24">
        <f t="shared" si="14"/>
        <v>21.547316085411566</v>
      </c>
      <c r="T49" s="24">
        <f t="shared" si="14"/>
        <v>9.1453932371020557</v>
      </c>
      <c r="U49" s="24">
        <f t="shared" si="14"/>
        <v>-17.807303533825205</v>
      </c>
      <c r="V49" s="24">
        <f t="shared" si="14"/>
        <v>7.701629612226597</v>
      </c>
      <c r="W49" s="24">
        <f t="shared" si="14"/>
        <v>1.3228485358344244</v>
      </c>
      <c r="X49" s="24">
        <f t="shared" si="14"/>
        <v>2.1573951777568396</v>
      </c>
      <c r="Y49" s="24">
        <f t="shared" si="14"/>
        <v>-3.1045424838210209</v>
      </c>
      <c r="Z49" s="24">
        <f t="shared" si="14"/>
        <v>-2.1274095554459365</v>
      </c>
      <c r="AA49" s="24">
        <f t="shared" si="14"/>
        <v>-13.164740241289877</v>
      </c>
      <c r="AB49" s="24">
        <f t="shared" si="14"/>
        <v>-10.236688159170015</v>
      </c>
      <c r="AC49" s="24">
        <f t="shared" si="14"/>
        <v>22.287400276636603</v>
      </c>
      <c r="AD49" s="24">
        <f t="shared" si="14"/>
        <v>-2.1545589958508202</v>
      </c>
      <c r="AE49" s="24">
        <f t="shared" si="10"/>
        <v>6.3948029364176477</v>
      </c>
    </row>
    <row r="50" spans="1:31">
      <c r="A50" s="65">
        <v>5</v>
      </c>
      <c r="B50" s="7" t="s">
        <v>290</v>
      </c>
      <c r="C50" s="24" t="str">
        <f t="shared" ref="C50:D50" si="15">IFERROR(((C12/B12)*100-100),"--")</f>
        <v>--</v>
      </c>
      <c r="D50" s="24">
        <f t="shared" si="15"/>
        <v>20.798154483929807</v>
      </c>
      <c r="E50" s="24">
        <f t="shared" ref="E50:AD50" si="16">IFERROR(((E12/D12)*100-100),"--")</f>
        <v>4.4237248172750583</v>
      </c>
      <c r="F50" s="24">
        <f t="shared" si="16"/>
        <v>57.358207063512907</v>
      </c>
      <c r="G50" s="24">
        <f t="shared" si="16"/>
        <v>43.394823959460297</v>
      </c>
      <c r="H50" s="24">
        <f t="shared" si="16"/>
        <v>90.953637904901683</v>
      </c>
      <c r="I50" s="24">
        <f t="shared" si="16"/>
        <v>22.348726254541205</v>
      </c>
      <c r="J50" s="24">
        <f t="shared" si="16"/>
        <v>12.668320478053133</v>
      </c>
      <c r="K50" s="24">
        <f t="shared" si="16"/>
        <v>-3.3632390018408671</v>
      </c>
      <c r="L50" s="24">
        <f t="shared" si="16"/>
        <v>-1.6044780385867767</v>
      </c>
      <c r="M50" s="24">
        <f t="shared" si="16"/>
        <v>47.91846787788964</v>
      </c>
      <c r="N50" s="24">
        <f t="shared" si="16"/>
        <v>105.35384719745718</v>
      </c>
      <c r="O50" s="24">
        <f t="shared" si="16"/>
        <v>14.626651217880408</v>
      </c>
      <c r="P50" s="24">
        <f t="shared" si="16"/>
        <v>5.7234510956187847</v>
      </c>
      <c r="Q50" s="24">
        <f t="shared" si="16"/>
        <v>-35.217895239910462</v>
      </c>
      <c r="R50" s="24">
        <f t="shared" si="16"/>
        <v>52.281079124232349</v>
      </c>
      <c r="S50" s="24">
        <f t="shared" si="16"/>
        <v>33.118629338509777</v>
      </c>
      <c r="T50" s="24">
        <f t="shared" si="16"/>
        <v>23.580718004546199</v>
      </c>
      <c r="U50" s="24">
        <f t="shared" si="16"/>
        <v>9.0406464105205089</v>
      </c>
      <c r="V50" s="24">
        <f t="shared" si="16"/>
        <v>3.3954017151261979</v>
      </c>
      <c r="W50" s="24">
        <f t="shared" si="16"/>
        <v>-1.7380475154034372</v>
      </c>
      <c r="X50" s="24">
        <f t="shared" si="16"/>
        <v>31.140816302507858</v>
      </c>
      <c r="Y50" s="24">
        <f t="shared" si="16"/>
        <v>22.185772344804192</v>
      </c>
      <c r="Z50" s="24">
        <f t="shared" si="16"/>
        <v>-5.8412471948862645</v>
      </c>
      <c r="AA50" s="24">
        <f t="shared" si="16"/>
        <v>-2.7672790008968491</v>
      </c>
      <c r="AB50" s="24">
        <f t="shared" si="16"/>
        <v>-18.443118316252537</v>
      </c>
      <c r="AC50" s="24">
        <f t="shared" si="16"/>
        <v>14.656243639006135</v>
      </c>
      <c r="AD50" s="24">
        <f t="shared" si="16"/>
        <v>16.638991847275975</v>
      </c>
      <c r="AE50" s="24">
        <f t="shared" si="10"/>
        <v>16.69641843178546</v>
      </c>
    </row>
    <row r="51" spans="1:31">
      <c r="A51" s="65">
        <v>6</v>
      </c>
      <c r="B51" s="7" t="s">
        <v>240</v>
      </c>
      <c r="C51" s="24" t="str">
        <f t="shared" ref="C51:D51" si="17">IFERROR(((C13/B13)*100-100),"--")</f>
        <v>--</v>
      </c>
      <c r="D51" s="24">
        <f t="shared" si="17"/>
        <v>322.68571281840582</v>
      </c>
      <c r="E51" s="24">
        <f t="shared" ref="E51:AD51" si="18">IFERROR(((E13/D13)*100-100),"--")</f>
        <v>97.821055206585498</v>
      </c>
      <c r="F51" s="24">
        <f t="shared" si="18"/>
        <v>-28.156160295255447</v>
      </c>
      <c r="G51" s="24">
        <f t="shared" si="18"/>
        <v>81.524281704669875</v>
      </c>
      <c r="H51" s="24">
        <f t="shared" si="18"/>
        <v>99.55498830699122</v>
      </c>
      <c r="I51" s="24">
        <f t="shared" si="18"/>
        <v>-10.2197884044772</v>
      </c>
      <c r="J51" s="24">
        <f t="shared" si="18"/>
        <v>-10.096976147873931</v>
      </c>
      <c r="K51" s="24">
        <f t="shared" si="18"/>
        <v>-19.777131552277609</v>
      </c>
      <c r="L51" s="24">
        <f t="shared" si="18"/>
        <v>5.4310340775707289</v>
      </c>
      <c r="M51" s="24">
        <f t="shared" si="18"/>
        <v>21.625801135519467</v>
      </c>
      <c r="N51" s="24">
        <f t="shared" si="18"/>
        <v>25.111420109232967</v>
      </c>
      <c r="O51" s="24">
        <f t="shared" si="18"/>
        <v>8.4210999498643275</v>
      </c>
      <c r="P51" s="24">
        <f t="shared" si="18"/>
        <v>11.240310309793529</v>
      </c>
      <c r="Q51" s="24">
        <f t="shared" si="18"/>
        <v>11.477126238407749</v>
      </c>
      <c r="R51" s="24">
        <f t="shared" si="18"/>
        <v>26.634588910455321</v>
      </c>
      <c r="S51" s="24">
        <f t="shared" si="18"/>
        <v>-14.612006169996278</v>
      </c>
      <c r="T51" s="24">
        <f t="shared" si="18"/>
        <v>14.295254167869047</v>
      </c>
      <c r="U51" s="24">
        <f t="shared" si="18"/>
        <v>6.7348441541471402</v>
      </c>
      <c r="V51" s="24">
        <f t="shared" si="18"/>
        <v>5.0004987938629455</v>
      </c>
      <c r="W51" s="24">
        <f t="shared" si="18"/>
        <v>-0.2515293268534009</v>
      </c>
      <c r="X51" s="24">
        <f t="shared" si="18"/>
        <v>-9.6076189799772749</v>
      </c>
      <c r="Y51" s="24">
        <f t="shared" si="18"/>
        <v>6.4668566486406434</v>
      </c>
      <c r="Z51" s="24">
        <f t="shared" si="18"/>
        <v>15.224473518405233</v>
      </c>
      <c r="AA51" s="24">
        <f t="shared" si="18"/>
        <v>1.4900769309200541</v>
      </c>
      <c r="AB51" s="24">
        <f t="shared" si="18"/>
        <v>-15.28758733914303</v>
      </c>
      <c r="AC51" s="24">
        <f t="shared" si="18"/>
        <v>4.4864377029421263</v>
      </c>
      <c r="AD51" s="24">
        <f t="shared" si="18"/>
        <v>24.098344855987165</v>
      </c>
      <c r="AE51" s="24">
        <f t="shared" si="10"/>
        <v>15.148686363056868</v>
      </c>
    </row>
    <row r="52" spans="1:31">
      <c r="A52" s="65"/>
      <c r="B52" s="7" t="s">
        <v>214</v>
      </c>
      <c r="C52" s="24" t="str">
        <f t="shared" ref="C52:D52" si="19">IFERROR(((C14/B14)*100-100),"--")</f>
        <v>--</v>
      </c>
      <c r="D52" s="24">
        <f t="shared" si="19"/>
        <v>355.36876636677135</v>
      </c>
      <c r="E52" s="24">
        <f t="shared" ref="E52:AD52" si="20">IFERROR(((E14/D14)*100-100),"--")</f>
        <v>-45.993756194070322</v>
      </c>
      <c r="F52" s="24">
        <f t="shared" si="20"/>
        <v>-5.8908938188554743</v>
      </c>
      <c r="G52" s="24">
        <f t="shared" si="20"/>
        <v>13.069751469413518</v>
      </c>
      <c r="H52" s="24">
        <f t="shared" si="20"/>
        <v>93.647760572886028</v>
      </c>
      <c r="I52" s="24">
        <f t="shared" si="20"/>
        <v>43.689790949911867</v>
      </c>
      <c r="J52" s="24">
        <f t="shared" si="20"/>
        <v>6.9879574550469954</v>
      </c>
      <c r="K52" s="24">
        <f t="shared" si="20"/>
        <v>16.02938943795111</v>
      </c>
      <c r="L52" s="24">
        <f t="shared" si="20"/>
        <v>29.740404985341854</v>
      </c>
      <c r="M52" s="24">
        <f t="shared" si="20"/>
        <v>42.895378020180118</v>
      </c>
      <c r="N52" s="24">
        <f t="shared" si="20"/>
        <v>4.2933689090664018</v>
      </c>
      <c r="O52" s="24">
        <f t="shared" si="20"/>
        <v>29.092098703648901</v>
      </c>
      <c r="P52" s="24">
        <f t="shared" si="20"/>
        <v>11.474797903572636</v>
      </c>
      <c r="Q52" s="24">
        <f t="shared" si="20"/>
        <v>-36.87180154085501</v>
      </c>
      <c r="R52" s="24">
        <f t="shared" si="20"/>
        <v>7.880420358771218</v>
      </c>
      <c r="S52" s="24">
        <f t="shared" si="20"/>
        <v>13.604204235941594</v>
      </c>
      <c r="T52" s="24">
        <f t="shared" si="20"/>
        <v>7.1061579189393882</v>
      </c>
      <c r="U52" s="24">
        <f t="shared" si="20"/>
        <v>21.996528591348422</v>
      </c>
      <c r="V52" s="24">
        <f t="shared" si="20"/>
        <v>-24.014261193662961</v>
      </c>
      <c r="W52" s="24">
        <f t="shared" si="20"/>
        <v>-8.1914575281315933</v>
      </c>
      <c r="X52" s="24">
        <f t="shared" si="20"/>
        <v>5.4323128858759731</v>
      </c>
      <c r="Y52" s="24">
        <f t="shared" si="20"/>
        <v>-19.044686009908858</v>
      </c>
      <c r="Z52" s="24">
        <f t="shared" si="20"/>
        <v>31.980907645921633</v>
      </c>
      <c r="AA52" s="24">
        <f t="shared" si="20"/>
        <v>-25.441373344262232</v>
      </c>
      <c r="AB52" s="24">
        <f t="shared" si="20"/>
        <v>-9.1812733639728634</v>
      </c>
      <c r="AC52" s="24">
        <f t="shared" si="20"/>
        <v>19.465401486144202</v>
      </c>
      <c r="AD52" s="24">
        <f t="shared" si="20"/>
        <v>21.987297678902976</v>
      </c>
      <c r="AE52" s="24">
        <f t="shared" si="10"/>
        <v>11.23582343663773</v>
      </c>
    </row>
    <row r="53" spans="1:31">
      <c r="A53" s="65"/>
      <c r="B53" s="7" t="s">
        <v>215</v>
      </c>
      <c r="C53" s="24" t="str">
        <f t="shared" ref="C53:D53" si="21">IFERROR(((C15/B15)*100-100),"--")</f>
        <v>--</v>
      </c>
      <c r="D53" s="24">
        <f t="shared" si="21"/>
        <v>199.90291545189507</v>
      </c>
      <c r="E53" s="24">
        <f t="shared" ref="E53:AD53" si="22">IFERROR(((E15/D15)*100-100),"--")</f>
        <v>608.20945942661706</v>
      </c>
      <c r="F53" s="24">
        <f t="shared" si="22"/>
        <v>22.260411191748886</v>
      </c>
      <c r="G53" s="24">
        <f t="shared" si="22"/>
        <v>-43.642788543692511</v>
      </c>
      <c r="H53" s="24">
        <f t="shared" si="22"/>
        <v>28.817251941975059</v>
      </c>
      <c r="I53" s="24">
        <f t="shared" si="22"/>
        <v>193.20931521560271</v>
      </c>
      <c r="J53" s="24">
        <f t="shared" si="22"/>
        <v>-39.219435677153655</v>
      </c>
      <c r="K53" s="24">
        <f t="shared" si="22"/>
        <v>118.09925643066941</v>
      </c>
      <c r="L53" s="24">
        <f t="shared" si="22"/>
        <v>97.285872194847059</v>
      </c>
      <c r="M53" s="24">
        <f t="shared" si="22"/>
        <v>172.00020071128682</v>
      </c>
      <c r="N53" s="24">
        <f t="shared" si="22"/>
        <v>-59.226200512484652</v>
      </c>
      <c r="O53" s="24">
        <f t="shared" si="22"/>
        <v>33.311711482090402</v>
      </c>
      <c r="P53" s="24">
        <f t="shared" si="22"/>
        <v>-23.760504815520719</v>
      </c>
      <c r="Q53" s="24">
        <f t="shared" si="22"/>
        <v>-21.085196905873488</v>
      </c>
      <c r="R53" s="24">
        <f t="shared" si="22"/>
        <v>125.46312325721641</v>
      </c>
      <c r="S53" s="24">
        <f t="shared" si="22"/>
        <v>8.1997827283411624</v>
      </c>
      <c r="T53" s="24">
        <f t="shared" si="22"/>
        <v>26.369730730265701</v>
      </c>
      <c r="U53" s="24">
        <f t="shared" si="22"/>
        <v>363.98435699386243</v>
      </c>
      <c r="V53" s="24">
        <f t="shared" si="22"/>
        <v>-7.6815405654307938</v>
      </c>
      <c r="W53" s="24">
        <f t="shared" si="22"/>
        <v>-14.092670282440579</v>
      </c>
      <c r="X53" s="24">
        <f t="shared" si="22"/>
        <v>20.128416499988802</v>
      </c>
      <c r="Y53" s="24">
        <f t="shared" si="22"/>
        <v>-53.389964212962113</v>
      </c>
      <c r="Z53" s="24">
        <f t="shared" si="22"/>
        <v>11.787281087084395</v>
      </c>
      <c r="AA53" s="24">
        <f t="shared" si="22"/>
        <v>14.533526817047118</v>
      </c>
      <c r="AB53" s="24">
        <f t="shared" si="22"/>
        <v>22.299536326977787</v>
      </c>
      <c r="AC53" s="24">
        <f t="shared" si="22"/>
        <v>-8.0652314769168498</v>
      </c>
      <c r="AD53" s="24">
        <f t="shared" si="22"/>
        <v>31.431493053936009</v>
      </c>
      <c r="AE53" s="24">
        <f t="shared" si="10"/>
        <v>29.985131524325084</v>
      </c>
    </row>
    <row r="54" spans="1:31">
      <c r="A54" s="65"/>
      <c r="B54" s="7" t="s">
        <v>216</v>
      </c>
      <c r="C54" s="24" t="str">
        <f t="shared" ref="C54:D54" si="23">IFERROR(((C16/B16)*100-100),"--")</f>
        <v>--</v>
      </c>
      <c r="D54" s="24">
        <f t="shared" si="23"/>
        <v>249.54017094017098</v>
      </c>
      <c r="E54" s="24">
        <f t="shared" ref="E54:AD54" si="24">IFERROR(((E16/D16)*100-100),"--")</f>
        <v>66.024716232803968</v>
      </c>
      <c r="F54" s="24">
        <f t="shared" si="24"/>
        <v>26.116162821181248</v>
      </c>
      <c r="G54" s="24">
        <f t="shared" si="24"/>
        <v>-18.352950656369657</v>
      </c>
      <c r="H54" s="24">
        <f t="shared" si="24"/>
        <v>47.61204586462452</v>
      </c>
      <c r="I54" s="24">
        <f t="shared" si="24"/>
        <v>-41.164985419392906</v>
      </c>
      <c r="J54" s="24">
        <f t="shared" si="24"/>
        <v>337.3749567680627</v>
      </c>
      <c r="K54" s="24">
        <f t="shared" si="24"/>
        <v>292.44431876076231</v>
      </c>
      <c r="L54" s="24">
        <f t="shared" si="24"/>
        <v>84.511791829157431</v>
      </c>
      <c r="M54" s="24">
        <f t="shared" si="24"/>
        <v>-76.001762864785277</v>
      </c>
      <c r="N54" s="24">
        <f t="shared" si="24"/>
        <v>163.40021920415626</v>
      </c>
      <c r="O54" s="24">
        <f t="shared" si="24"/>
        <v>54.341472508109149</v>
      </c>
      <c r="P54" s="24">
        <f t="shared" si="24"/>
        <v>-47.705766211637034</v>
      </c>
      <c r="Q54" s="24">
        <f t="shared" si="24"/>
        <v>-24.947179105869594</v>
      </c>
      <c r="R54" s="24">
        <f t="shared" si="24"/>
        <v>147.53380256269472</v>
      </c>
      <c r="S54" s="24">
        <f t="shared" si="24"/>
        <v>35.281554967269329</v>
      </c>
      <c r="T54" s="24">
        <f t="shared" si="24"/>
        <v>-10.954776638924983</v>
      </c>
      <c r="U54" s="24">
        <f t="shared" si="24"/>
        <v>-16.458438014689293</v>
      </c>
      <c r="V54" s="24">
        <f t="shared" si="24"/>
        <v>-26.455750640434744</v>
      </c>
      <c r="W54" s="24">
        <f t="shared" si="24"/>
        <v>31.001862886774376</v>
      </c>
      <c r="X54" s="24">
        <f t="shared" si="24"/>
        <v>-43.891681777918421</v>
      </c>
      <c r="Y54" s="24">
        <f t="shared" si="24"/>
        <v>44.844930855986803</v>
      </c>
      <c r="Z54" s="24">
        <f t="shared" si="24"/>
        <v>49.028425685461542</v>
      </c>
      <c r="AA54" s="24">
        <f t="shared" si="24"/>
        <v>14.666485982623982</v>
      </c>
      <c r="AB54" s="24">
        <f t="shared" si="24"/>
        <v>-1.3969073713879396</v>
      </c>
      <c r="AC54" s="24">
        <f t="shared" si="24"/>
        <v>-29.795321062302207</v>
      </c>
      <c r="AD54" s="24">
        <f t="shared" si="24"/>
        <v>-14.647463545271648</v>
      </c>
      <c r="AE54" s="24">
        <f t="shared" si="10"/>
        <v>18.783931532452542</v>
      </c>
    </row>
    <row r="55" spans="1:31">
      <c r="A55" s="65"/>
      <c r="B55" s="7" t="s">
        <v>217</v>
      </c>
      <c r="C55" s="24" t="str">
        <f t="shared" ref="C55:D55" si="25">IFERROR(((C17/B17)*100-100),"--")</f>
        <v>--</v>
      </c>
      <c r="D55" s="24">
        <f t="shared" si="25"/>
        <v>-89.3</v>
      </c>
      <c r="E55" s="24">
        <f t="shared" ref="E55:AD55" si="26">IFERROR(((E17/D17)*100-100),"--")</f>
        <v>1922.0855878012787</v>
      </c>
      <c r="F55" s="24">
        <f t="shared" si="26"/>
        <v>96.876596365759326</v>
      </c>
      <c r="G55" s="24">
        <f t="shared" si="26"/>
        <v>-33.129463513480118</v>
      </c>
      <c r="H55" s="24">
        <f t="shared" si="26"/>
        <v>-58.866244156612026</v>
      </c>
      <c r="I55" s="24">
        <f t="shared" si="26"/>
        <v>2467.6983200071868</v>
      </c>
      <c r="J55" s="24">
        <f t="shared" si="26"/>
        <v>55.871635226837327</v>
      </c>
      <c r="K55" s="24">
        <f t="shared" si="26"/>
        <v>-11.185696889432577</v>
      </c>
      <c r="L55" s="24">
        <f t="shared" si="26"/>
        <v>48.750775592008836</v>
      </c>
      <c r="M55" s="24">
        <f t="shared" si="26"/>
        <v>-4.6581843173667892</v>
      </c>
      <c r="N55" s="24">
        <f t="shared" si="26"/>
        <v>-51.698641781589075</v>
      </c>
      <c r="O55" s="24">
        <f t="shared" si="26"/>
        <v>-41.472228986341406</v>
      </c>
      <c r="P55" s="24">
        <f t="shared" si="26"/>
        <v>6.1973429152285746</v>
      </c>
      <c r="Q55" s="24">
        <f t="shared" si="26"/>
        <v>-52.568954105785515</v>
      </c>
      <c r="R55" s="24">
        <f t="shared" si="26"/>
        <v>-30.569808770524645</v>
      </c>
      <c r="S55" s="24">
        <f t="shared" si="26"/>
        <v>-42.291920147807659</v>
      </c>
      <c r="T55" s="24">
        <f t="shared" si="26"/>
        <v>384.2308292987662</v>
      </c>
      <c r="U55" s="24">
        <f t="shared" si="26"/>
        <v>4212.8790884139153</v>
      </c>
      <c r="V55" s="24">
        <f t="shared" si="26"/>
        <v>-99.469915633248689</v>
      </c>
      <c r="W55" s="24">
        <f t="shared" si="26"/>
        <v>141.10800744878955</v>
      </c>
      <c r="X55" s="24">
        <f t="shared" si="26"/>
        <v>10088.095279889061</v>
      </c>
      <c r="Y55" s="24">
        <f t="shared" si="26"/>
        <v>139.05189175753415</v>
      </c>
      <c r="Z55" s="24">
        <f t="shared" si="26"/>
        <v>172.18929833394424</v>
      </c>
      <c r="AA55" s="24">
        <f t="shared" si="26"/>
        <v>-0.49300334294848369</v>
      </c>
      <c r="AB55" s="24">
        <f t="shared" si="26"/>
        <v>-31.587264708653223</v>
      </c>
      <c r="AC55" s="24">
        <f t="shared" si="26"/>
        <v>-93.520164744301468</v>
      </c>
      <c r="AD55" s="24">
        <f t="shared" si="26"/>
        <v>233.13470883135363</v>
      </c>
      <c r="AE55" s="24">
        <f t="shared" si="10"/>
        <v>27.377926494985076</v>
      </c>
    </row>
    <row r="56" spans="1:31">
      <c r="A56" s="65"/>
      <c r="B56" s="7" t="s">
        <v>218</v>
      </c>
      <c r="C56" s="24" t="str">
        <f t="shared" ref="C56:D56" si="27">IFERROR(((C18/B18)*100-100),"--")</f>
        <v>--</v>
      </c>
      <c r="D56" s="24">
        <f t="shared" si="27"/>
        <v>36.152499999999975</v>
      </c>
      <c r="E56" s="24">
        <f t="shared" ref="E56:AD56" si="28">IFERROR(((E18/D18)*100-100),"--")</f>
        <v>5266.3190172784198</v>
      </c>
      <c r="F56" s="24">
        <f t="shared" si="28"/>
        <v>21.010565769425412</v>
      </c>
      <c r="G56" s="24">
        <f t="shared" si="28"/>
        <v>-50.155453175235898</v>
      </c>
      <c r="H56" s="24">
        <f t="shared" si="28"/>
        <v>19.135296119809425</v>
      </c>
      <c r="I56" s="24">
        <f t="shared" si="28"/>
        <v>36.124368309003728</v>
      </c>
      <c r="J56" s="24">
        <f t="shared" si="28"/>
        <v>-15.303621731156497</v>
      </c>
      <c r="K56" s="24">
        <f t="shared" si="28"/>
        <v>-52.458962228792231</v>
      </c>
      <c r="L56" s="24">
        <f t="shared" si="28"/>
        <v>-60.872409379032831</v>
      </c>
      <c r="M56" s="24">
        <f t="shared" si="28"/>
        <v>-82.42263778107116</v>
      </c>
      <c r="N56" s="24">
        <f t="shared" si="28"/>
        <v>-50.010736661277285</v>
      </c>
      <c r="O56" s="24">
        <f t="shared" si="28"/>
        <v>1.4390216169094572</v>
      </c>
      <c r="P56" s="24">
        <f t="shared" si="28"/>
        <v>415.80271515755385</v>
      </c>
      <c r="Q56" s="24">
        <f t="shared" si="28"/>
        <v>-82.193616620546777</v>
      </c>
      <c r="R56" s="24">
        <f t="shared" si="28"/>
        <v>198.30899203992243</v>
      </c>
      <c r="S56" s="24">
        <f t="shared" si="28"/>
        <v>-33.073160531316191</v>
      </c>
      <c r="T56" s="24">
        <f t="shared" si="28"/>
        <v>31.302003029335623</v>
      </c>
      <c r="U56" s="24">
        <f t="shared" si="28"/>
        <v>-65.175984936268819</v>
      </c>
      <c r="V56" s="24">
        <f t="shared" si="28"/>
        <v>-98.412038206152801</v>
      </c>
      <c r="W56" s="24">
        <f t="shared" si="28"/>
        <v>11814.593077642659</v>
      </c>
      <c r="X56" s="24">
        <f t="shared" si="28"/>
        <v>-17.981109706595902</v>
      </c>
      <c r="Y56" s="24">
        <f t="shared" si="28"/>
        <v>6.7199540515962184</v>
      </c>
      <c r="Z56" s="24">
        <f t="shared" si="28"/>
        <v>-27.836928734807373</v>
      </c>
      <c r="AA56" s="24">
        <f t="shared" si="28"/>
        <v>-59.909758735130701</v>
      </c>
      <c r="AB56" s="24">
        <f t="shared" si="28"/>
        <v>29.336805878522938</v>
      </c>
      <c r="AC56" s="24">
        <f t="shared" si="28"/>
        <v>-100</v>
      </c>
      <c r="AD56" s="24" t="str">
        <f t="shared" si="28"/>
        <v>--</v>
      </c>
      <c r="AE56" s="24">
        <f t="shared" si="10"/>
        <v>-100</v>
      </c>
    </row>
    <row r="57" spans="1:31">
      <c r="A57" s="65"/>
      <c r="B57" s="7" t="s">
        <v>219</v>
      </c>
      <c r="C57" s="24" t="str">
        <f t="shared" ref="C57:D57" si="29">IFERROR(((C19/B19)*100-100),"--")</f>
        <v>--</v>
      </c>
      <c r="D57" s="24">
        <f t="shared" si="29"/>
        <v>-90.48571428571428</v>
      </c>
      <c r="E57" s="24">
        <f t="shared" ref="E57:AD57" si="30">IFERROR(((E19/D19)*100-100),"--")</f>
        <v>1387.9879879879879</v>
      </c>
      <c r="F57" s="24">
        <f t="shared" si="30"/>
        <v>-82.139253279515643</v>
      </c>
      <c r="G57" s="24">
        <f t="shared" si="30"/>
        <v>73.728813559322049</v>
      </c>
      <c r="H57" s="24">
        <f t="shared" si="30"/>
        <v>146.11382113821136</v>
      </c>
      <c r="I57" s="24">
        <f t="shared" si="30"/>
        <v>302.11416490486255</v>
      </c>
      <c r="J57" s="24">
        <f t="shared" si="30"/>
        <v>700.52904837013671</v>
      </c>
      <c r="K57" s="24">
        <f t="shared" si="30"/>
        <v>143.6549994458515</v>
      </c>
      <c r="L57" s="24">
        <f t="shared" si="30"/>
        <v>1144.9039311977224</v>
      </c>
      <c r="M57" s="24">
        <f t="shared" si="30"/>
        <v>156.67337838516289</v>
      </c>
      <c r="N57" s="24">
        <f t="shared" si="30"/>
        <v>-11.379402828306212</v>
      </c>
      <c r="O57" s="24">
        <f t="shared" si="30"/>
        <v>50.641265939285631</v>
      </c>
      <c r="P57" s="24">
        <f t="shared" si="30"/>
        <v>-22.584233559968723</v>
      </c>
      <c r="Q57" s="24">
        <f t="shared" si="30"/>
        <v>-17.761391287881267</v>
      </c>
      <c r="R57" s="24">
        <f t="shared" si="30"/>
        <v>81.716690504576007</v>
      </c>
      <c r="S57" s="24">
        <f t="shared" si="30"/>
        <v>-32.053865150668557</v>
      </c>
      <c r="T57" s="24">
        <f t="shared" si="30"/>
        <v>99.526113162808088</v>
      </c>
      <c r="U57" s="24">
        <f t="shared" si="30"/>
        <v>53.298109743146739</v>
      </c>
      <c r="V57" s="24">
        <f t="shared" si="30"/>
        <v>-2.7535220902013151</v>
      </c>
      <c r="W57" s="24">
        <f t="shared" si="30"/>
        <v>-5.0090890329992703</v>
      </c>
      <c r="X57" s="24">
        <f t="shared" si="30"/>
        <v>-12.780884543942577</v>
      </c>
      <c r="Y57" s="24">
        <f t="shared" si="30"/>
        <v>-39.593037153333434</v>
      </c>
      <c r="Z57" s="24">
        <f t="shared" si="30"/>
        <v>-5.9717886176008221</v>
      </c>
      <c r="AA57" s="24">
        <f t="shared" si="30"/>
        <v>8.4759196972568986</v>
      </c>
      <c r="AB57" s="24">
        <f t="shared" si="30"/>
        <v>93.665180020666298</v>
      </c>
      <c r="AC57" s="24">
        <f t="shared" si="30"/>
        <v>134.91788407747993</v>
      </c>
      <c r="AD57" s="24">
        <f t="shared" si="30"/>
        <v>21.688566900472978</v>
      </c>
      <c r="AE57" s="24">
        <f t="shared" si="10"/>
        <v>43.341859939777038</v>
      </c>
    </row>
    <row r="58" spans="1:31">
      <c r="A58" s="65"/>
      <c r="B58" s="7" t="s">
        <v>220</v>
      </c>
      <c r="C58" s="24" t="str">
        <f t="shared" ref="C58:D58" si="31">IFERROR(((C20/B20)*100-100),"--")</f>
        <v>--</v>
      </c>
      <c r="D58" s="24" t="str">
        <f t="shared" si="31"/>
        <v>--</v>
      </c>
      <c r="E58" s="24" t="str">
        <f t="shared" ref="E58:AD58" si="32">IFERROR(((E20/D20)*100-100),"--")</f>
        <v>--</v>
      </c>
      <c r="F58" s="24">
        <f t="shared" si="32"/>
        <v>-100</v>
      </c>
      <c r="G58" s="24" t="str">
        <f t="shared" si="32"/>
        <v>--</v>
      </c>
      <c r="H58" s="24">
        <f t="shared" si="32"/>
        <v>-100</v>
      </c>
      <c r="I58" s="24" t="str">
        <f t="shared" si="32"/>
        <v>--</v>
      </c>
      <c r="J58" s="24">
        <f t="shared" si="32"/>
        <v>177.98006933981964</v>
      </c>
      <c r="K58" s="24">
        <f t="shared" si="32"/>
        <v>261.5409228036724</v>
      </c>
      <c r="L58" s="24">
        <f t="shared" si="32"/>
        <v>190.02241403288235</v>
      </c>
      <c r="M58" s="24">
        <f t="shared" si="32"/>
        <v>6427.6984250546493</v>
      </c>
      <c r="N58" s="24">
        <f t="shared" si="32"/>
        <v>-87.383920692176716</v>
      </c>
      <c r="O58" s="24">
        <f t="shared" si="32"/>
        <v>-24.682701771727977</v>
      </c>
      <c r="P58" s="24">
        <f t="shared" si="32"/>
        <v>55.259328394548078</v>
      </c>
      <c r="Q58" s="24">
        <f t="shared" si="32"/>
        <v>-17.103825518250716</v>
      </c>
      <c r="R58" s="24">
        <f t="shared" si="32"/>
        <v>158.86338563531154</v>
      </c>
      <c r="S58" s="24">
        <f t="shared" si="32"/>
        <v>13.800564517373331</v>
      </c>
      <c r="T58" s="24">
        <f t="shared" si="32"/>
        <v>34.381164055418026</v>
      </c>
      <c r="U58" s="24">
        <f t="shared" si="32"/>
        <v>921.04003082286317</v>
      </c>
      <c r="V58" s="24">
        <f t="shared" si="32"/>
        <v>-4.2557101594832574</v>
      </c>
      <c r="W58" s="24">
        <f t="shared" si="32"/>
        <v>-17.677900544219398</v>
      </c>
      <c r="X58" s="24">
        <f t="shared" si="32"/>
        <v>26.00923277980371</v>
      </c>
      <c r="Y58" s="24">
        <f t="shared" si="32"/>
        <v>-65.018414582366006</v>
      </c>
      <c r="Z58" s="24">
        <f t="shared" si="32"/>
        <v>-28.316532707441894</v>
      </c>
      <c r="AA58" s="24">
        <f t="shared" si="32"/>
        <v>29.096932782899984</v>
      </c>
      <c r="AB58" s="24">
        <f t="shared" si="32"/>
        <v>52.739377166611007</v>
      </c>
      <c r="AC58" s="24">
        <f t="shared" si="32"/>
        <v>-10.861596214315156</v>
      </c>
      <c r="AD58" s="24">
        <f t="shared" si="32"/>
        <v>39.796756052195889</v>
      </c>
      <c r="AE58" s="24" t="str">
        <f t="shared" si="10"/>
        <v>--</v>
      </c>
    </row>
    <row r="59" spans="1:31">
      <c r="A59" s="65"/>
      <c r="B59" s="7" t="s">
        <v>345</v>
      </c>
      <c r="C59" s="24" t="str">
        <f t="shared" ref="C59:D59" si="33">IFERROR(((C21/B21)*100-100),"--")</f>
        <v>--</v>
      </c>
      <c r="D59" s="24">
        <f t="shared" si="33"/>
        <v>3204.0666666666666</v>
      </c>
      <c r="E59" s="24">
        <f t="shared" ref="E59:AD59" si="34">IFERROR(((E21/D21)*100-100),"--")</f>
        <v>-69.462884122596407</v>
      </c>
      <c r="F59" s="24">
        <f t="shared" si="34"/>
        <v>26.588258614424021</v>
      </c>
      <c r="G59" s="24">
        <f t="shared" si="34"/>
        <v>-9.8389748675522668</v>
      </c>
      <c r="H59" s="24">
        <f t="shared" si="34"/>
        <v>398.0027209309057</v>
      </c>
      <c r="I59" s="24">
        <f t="shared" si="34"/>
        <v>6508.9069720131365</v>
      </c>
      <c r="J59" s="24">
        <f t="shared" si="34"/>
        <v>-99.279640438497012</v>
      </c>
      <c r="K59" s="24">
        <f t="shared" si="34"/>
        <v>-41.581305627113686</v>
      </c>
      <c r="L59" s="24">
        <f t="shared" si="34"/>
        <v>5.1119145645676838</v>
      </c>
      <c r="M59" s="24">
        <f t="shared" si="34"/>
        <v>1034.1505119793219</v>
      </c>
      <c r="N59" s="24">
        <f t="shared" si="34"/>
        <v>-95.548025055178542</v>
      </c>
      <c r="O59" s="24">
        <f t="shared" si="34"/>
        <v>326.37920850561136</v>
      </c>
      <c r="P59" s="24">
        <f t="shared" si="34"/>
        <v>316.61263956999966</v>
      </c>
      <c r="Q59" s="24">
        <f t="shared" si="34"/>
        <v>-54.397433851174007</v>
      </c>
      <c r="R59" s="24">
        <f t="shared" si="34"/>
        <v>-12.61259509515591</v>
      </c>
      <c r="S59" s="24">
        <f t="shared" si="34"/>
        <v>123.78830610394459</v>
      </c>
      <c r="T59" s="24">
        <f t="shared" si="34"/>
        <v>171.49032319004112</v>
      </c>
      <c r="U59" s="24">
        <f t="shared" si="34"/>
        <v>57.99850028977923</v>
      </c>
      <c r="V59" s="24">
        <f t="shared" si="34"/>
        <v>-96.244778136348813</v>
      </c>
      <c r="W59" s="24">
        <f t="shared" si="34"/>
        <v>-6.0799654336990585</v>
      </c>
      <c r="X59" s="24">
        <f t="shared" si="34"/>
        <v>-45.436472076631127</v>
      </c>
      <c r="Y59" s="24">
        <f t="shared" si="34"/>
        <v>12.830859104459662</v>
      </c>
      <c r="Z59" s="24">
        <f t="shared" si="34"/>
        <v>113.3947157726181</v>
      </c>
      <c r="AA59" s="24">
        <f t="shared" si="34"/>
        <v>-83.220150327042617</v>
      </c>
      <c r="AB59" s="24">
        <f t="shared" si="34"/>
        <v>777.09622121189545</v>
      </c>
      <c r="AC59" s="24">
        <f t="shared" si="34"/>
        <v>-99.548776342624066</v>
      </c>
      <c r="AD59" s="24">
        <f t="shared" si="34"/>
        <v>-100</v>
      </c>
      <c r="AE59" s="24">
        <f t="shared" si="10"/>
        <v>-100</v>
      </c>
    </row>
    <row r="60" spans="1:31">
      <c r="A60" s="65"/>
      <c r="B60" s="7" t="s">
        <v>221</v>
      </c>
      <c r="C60" s="24" t="str">
        <f t="shared" ref="C60:D60" si="35">IFERROR(((C22/B22)*100-100),"--")</f>
        <v>--</v>
      </c>
      <c r="D60" s="24">
        <f t="shared" si="35"/>
        <v>62.617383309834281</v>
      </c>
      <c r="E60" s="24">
        <f t="shared" ref="E60:AD60" si="36">IFERROR(((E22/D22)*100-100),"--")</f>
        <v>17.240520825813888</v>
      </c>
      <c r="F60" s="24">
        <f t="shared" si="36"/>
        <v>8.2227000899038387</v>
      </c>
      <c r="G60" s="24">
        <f t="shared" si="36"/>
        <v>18.571041060247211</v>
      </c>
      <c r="H60" s="24">
        <f t="shared" si="36"/>
        <v>29.688346337552645</v>
      </c>
      <c r="I60" s="24">
        <f t="shared" si="36"/>
        <v>-3.2348078998077909</v>
      </c>
      <c r="J60" s="24">
        <f t="shared" si="36"/>
        <v>-4.0511562850243763</v>
      </c>
      <c r="K60" s="24">
        <f t="shared" si="36"/>
        <v>-6.6520210074998971</v>
      </c>
      <c r="L60" s="24">
        <f t="shared" si="36"/>
        <v>9.0372540272386459</v>
      </c>
      <c r="M60" s="24">
        <f t="shared" si="36"/>
        <v>10.429764743936246</v>
      </c>
      <c r="N60" s="24">
        <f t="shared" si="36"/>
        <v>13.859806243793344</v>
      </c>
      <c r="O60" s="24">
        <f t="shared" si="36"/>
        <v>6.7266733209159497</v>
      </c>
      <c r="P60" s="24">
        <f t="shared" si="36"/>
        <v>7.8244737972537735</v>
      </c>
      <c r="Q60" s="24">
        <f t="shared" si="36"/>
        <v>-22.210092589984725</v>
      </c>
      <c r="R60" s="24">
        <f t="shared" si="36"/>
        <v>39.880613642828223</v>
      </c>
      <c r="S60" s="24">
        <f t="shared" si="36"/>
        <v>15.269890415351853</v>
      </c>
      <c r="T60" s="24">
        <f t="shared" si="36"/>
        <v>14.941657715139243</v>
      </c>
      <c r="U60" s="24">
        <f t="shared" si="36"/>
        <v>4.9113254955567953</v>
      </c>
      <c r="V60" s="24">
        <f t="shared" si="36"/>
        <v>5.0417184917026958</v>
      </c>
      <c r="W60" s="24">
        <f t="shared" si="36"/>
        <v>-1.130022762830535</v>
      </c>
      <c r="X60" s="24">
        <f t="shared" si="36"/>
        <v>-3.0681876697839527</v>
      </c>
      <c r="Y60" s="24">
        <f t="shared" si="36"/>
        <v>8.4750011149407101</v>
      </c>
      <c r="Z60" s="24">
        <f t="shared" si="36"/>
        <v>9.689823987525827</v>
      </c>
      <c r="AA60" s="24">
        <f t="shared" si="36"/>
        <v>-1.6421856841349154</v>
      </c>
      <c r="AB60" s="24">
        <f t="shared" si="36"/>
        <v>-19.412956187906204</v>
      </c>
      <c r="AC60" s="24">
        <f t="shared" si="36"/>
        <v>28.945416098917264</v>
      </c>
      <c r="AD60" s="24">
        <f t="shared" si="36"/>
        <v>6.3360250668495155</v>
      </c>
      <c r="AE60" s="24">
        <f t="shared" si="10"/>
        <v>7.9618935519443426</v>
      </c>
    </row>
    <row r="61" spans="1:31">
      <c r="A61" s="65"/>
      <c r="B61" s="7" t="s">
        <v>222</v>
      </c>
      <c r="C61" s="24" t="str">
        <f t="shared" ref="C61:D61" si="37">IFERROR(((C23/B23)*100-100),"--")</f>
        <v>--</v>
      </c>
      <c r="D61" s="24">
        <f t="shared" si="37"/>
        <v>24.575481750293847</v>
      </c>
      <c r="E61" s="24">
        <f t="shared" ref="E61:AD61" si="38">IFERROR(((E23/D23)*100-100),"--")</f>
        <v>41.025898982675415</v>
      </c>
      <c r="F61" s="24">
        <f t="shared" si="38"/>
        <v>13.8324891304338</v>
      </c>
      <c r="G61" s="24">
        <f t="shared" si="38"/>
        <v>30.8672609355433</v>
      </c>
      <c r="H61" s="24">
        <f t="shared" si="38"/>
        <v>57.032591735647799</v>
      </c>
      <c r="I61" s="24">
        <f t="shared" si="38"/>
        <v>-1.5612001996522906</v>
      </c>
      <c r="J61" s="24">
        <f t="shared" si="38"/>
        <v>2.7912565288034159</v>
      </c>
      <c r="K61" s="24">
        <f t="shared" si="38"/>
        <v>16.674509441200172</v>
      </c>
      <c r="L61" s="24">
        <f t="shared" si="38"/>
        <v>38.425439540064133</v>
      </c>
      <c r="M61" s="24">
        <f t="shared" si="38"/>
        <v>16.680913099753411</v>
      </c>
      <c r="N61" s="24">
        <f t="shared" si="38"/>
        <v>14.89785521366116</v>
      </c>
      <c r="O61" s="24">
        <f t="shared" si="38"/>
        <v>7.3763423543958311</v>
      </c>
      <c r="P61" s="24">
        <f t="shared" si="38"/>
        <v>-0.89938343464254444</v>
      </c>
      <c r="Q61" s="24">
        <f t="shared" si="38"/>
        <v>-35.241479427929377</v>
      </c>
      <c r="R61" s="24">
        <f t="shared" si="38"/>
        <v>34.173488460330873</v>
      </c>
      <c r="S61" s="24">
        <f t="shared" si="38"/>
        <v>33.572462509642577</v>
      </c>
      <c r="T61" s="24">
        <f t="shared" si="38"/>
        <v>21.56652917872907</v>
      </c>
      <c r="U61" s="24">
        <f t="shared" si="38"/>
        <v>18.747793786897887</v>
      </c>
      <c r="V61" s="24">
        <f t="shared" si="38"/>
        <v>4.6642436490907073</v>
      </c>
      <c r="W61" s="24">
        <f t="shared" si="38"/>
        <v>11.653969370469966</v>
      </c>
      <c r="X61" s="24">
        <f t="shared" si="38"/>
        <v>-4.8176668918471961</v>
      </c>
      <c r="Y61" s="24">
        <f t="shared" si="38"/>
        <v>23.648674106834136</v>
      </c>
      <c r="Z61" s="24">
        <f t="shared" si="38"/>
        <v>1.1494220990139468</v>
      </c>
      <c r="AA61" s="24">
        <f t="shared" si="38"/>
        <v>7.7355258374655449</v>
      </c>
      <c r="AB61" s="24">
        <f t="shared" si="38"/>
        <v>-21.257726434576014</v>
      </c>
      <c r="AC61" s="24">
        <f t="shared" si="38"/>
        <v>56.90338122507066</v>
      </c>
      <c r="AD61" s="24">
        <f t="shared" si="38"/>
        <v>8.2963029504489469</v>
      </c>
      <c r="AE61" s="24">
        <f t="shared" si="10"/>
        <v>13.200412376331244</v>
      </c>
    </row>
    <row r="62" spans="1:31">
      <c r="A62" s="65"/>
      <c r="B62" s="7" t="s">
        <v>207</v>
      </c>
      <c r="C62" s="24" t="str">
        <f t="shared" ref="C62:D62" si="39">IFERROR(((C24/B24)*100-100),"--")</f>
        <v>--</v>
      </c>
      <c r="D62" s="24">
        <f t="shared" si="39"/>
        <v>61.114821934030715</v>
      </c>
      <c r="E62" s="24">
        <f t="shared" ref="E62:AD62" si="40">IFERROR(((E24/D24)*100-100),"--")</f>
        <v>17.96692301379575</v>
      </c>
      <c r="F62" s="24">
        <f t="shared" si="40"/>
        <v>8.4275105994116899</v>
      </c>
      <c r="G62" s="24">
        <f t="shared" si="40"/>
        <v>19.042348260221999</v>
      </c>
      <c r="H62" s="24">
        <f t="shared" si="40"/>
        <v>30.840546479139164</v>
      </c>
      <c r="I62" s="24">
        <f t="shared" si="40"/>
        <v>-3.1501703473740434</v>
      </c>
      <c r="J62" s="24">
        <f t="shared" si="40"/>
        <v>-3.6994451228447787</v>
      </c>
      <c r="K62" s="24">
        <f t="shared" si="40"/>
        <v>-5.3721847423571205</v>
      </c>
      <c r="L62" s="24">
        <f t="shared" si="40"/>
        <v>11.025335635418941</v>
      </c>
      <c r="M62" s="24">
        <f t="shared" si="40"/>
        <v>10.957012885223548</v>
      </c>
      <c r="N62" s="24">
        <f t="shared" si="40"/>
        <v>13.951876246497164</v>
      </c>
      <c r="O62" s="24">
        <f t="shared" si="40"/>
        <v>6.7847742292621405</v>
      </c>
      <c r="P62" s="24">
        <f t="shared" si="40"/>
        <v>7.0399636278588815</v>
      </c>
      <c r="Q62" s="24">
        <f t="shared" si="40"/>
        <v>-23.295045948869529</v>
      </c>
      <c r="R62" s="24">
        <f t="shared" si="40"/>
        <v>39.47945945091945</v>
      </c>
      <c r="S62" s="24">
        <f t="shared" si="40"/>
        <v>16.50743974185869</v>
      </c>
      <c r="T62" s="24">
        <f t="shared" si="40"/>
        <v>15.4552176348312</v>
      </c>
      <c r="U62" s="24">
        <f t="shared" si="40"/>
        <v>6.0407036193111026</v>
      </c>
      <c r="V62" s="24">
        <f t="shared" si="40"/>
        <v>5.0072156329298707</v>
      </c>
      <c r="W62" s="24">
        <f t="shared" si="40"/>
        <v>3.4673706687755157E-2</v>
      </c>
      <c r="X62" s="24">
        <f t="shared" si="40"/>
        <v>-3.2460887808419159</v>
      </c>
      <c r="Y62" s="24">
        <f t="shared" si="40"/>
        <v>9.9929194530314618</v>
      </c>
      <c r="Z62" s="24">
        <f t="shared" si="40"/>
        <v>8.7294050171427244</v>
      </c>
      <c r="AA62" s="24">
        <f t="shared" si="40"/>
        <v>-0.66112542205195268</v>
      </c>
      <c r="AB62" s="24">
        <f t="shared" si="40"/>
        <v>-19.622261765617765</v>
      </c>
      <c r="AC62" s="24">
        <f t="shared" si="40"/>
        <v>32.052952639584419</v>
      </c>
      <c r="AD62" s="24">
        <f t="shared" si="40"/>
        <v>6.5949134193226371</v>
      </c>
      <c r="AE62" s="24">
        <f t="shared" si="10"/>
        <v>8.3627654266537945</v>
      </c>
    </row>
    <row r="63" spans="1:31" ht="14" thickBo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 ht="14" thickTop="1">
      <c r="A64" s="11" t="s">
        <v>278</v>
      </c>
      <c r="B64" s="11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</row>
  </sheetData>
  <mergeCells count="7">
    <mergeCell ref="C44:AE44"/>
    <mergeCell ref="C45:AE45"/>
    <mergeCell ref="A2:AE2"/>
    <mergeCell ref="A4:AE4"/>
    <mergeCell ref="C7:AE7"/>
    <mergeCell ref="C25:AE25"/>
    <mergeCell ref="C26:AE26"/>
  </mergeCells>
  <hyperlinks>
    <hyperlink ref="A1" location="ÍNDICE!A1" display="ÍNDICE" xr:uid="{00000000-0004-0000-0900-000000000000}"/>
  </hyperlinks>
  <pageMargins left="0.75" right="0.75" top="1" bottom="1" header="0" footer="0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E65"/>
  <sheetViews>
    <sheetView zoomScaleNormal="100" zoomScalePageLayoutView="80" workbookViewId="0"/>
  </sheetViews>
  <sheetFormatPr baseColWidth="10" defaultColWidth="11.5" defaultRowHeight="13"/>
  <cols>
    <col min="1" max="1" width="12.5" style="1" customWidth="1"/>
    <col min="2" max="2" width="16.5" style="1" customWidth="1"/>
    <col min="3" max="3" width="13.33203125" style="1" customWidth="1"/>
    <col min="4" max="4" width="13.1640625" style="1" customWidth="1"/>
    <col min="5" max="11" width="13.33203125" style="1" customWidth="1"/>
    <col min="12" max="16" width="11.5" style="1" customWidth="1"/>
    <col min="17" max="30" width="10.83203125" style="27" customWidth="1"/>
    <col min="31" max="16384" width="11.5" style="1"/>
  </cols>
  <sheetData>
    <row r="1" spans="1:31">
      <c r="A1" s="83" t="s">
        <v>0</v>
      </c>
    </row>
    <row r="2" spans="1:31">
      <c r="A2" s="136" t="s">
        <v>223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</row>
    <row r="3" spans="1:31">
      <c r="A3" s="65"/>
      <c r="B3" s="65"/>
      <c r="C3" s="65"/>
      <c r="D3" s="65"/>
      <c r="E3" s="65"/>
      <c r="F3" s="65"/>
      <c r="G3" s="65"/>
      <c r="H3" s="65"/>
      <c r="I3" s="65"/>
      <c r="J3" s="65"/>
      <c r="K3" s="2"/>
      <c r="L3" s="2"/>
      <c r="M3" s="2"/>
      <c r="N3" s="2"/>
      <c r="O3" s="2"/>
      <c r="P3" s="2"/>
      <c r="AE3" s="2"/>
    </row>
    <row r="4" spans="1:31">
      <c r="A4" s="136" t="s">
        <v>291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</row>
    <row r="5" spans="1:31" ht="14" thickBo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4"/>
    </row>
    <row r="6" spans="1:31" ht="14" thickTop="1">
      <c r="A6" s="25"/>
      <c r="B6" s="5"/>
      <c r="C6" s="6">
        <v>1995</v>
      </c>
      <c r="D6" s="6">
        <v>1996</v>
      </c>
      <c r="E6" s="6">
        <v>1997</v>
      </c>
      <c r="F6" s="6">
        <v>1998</v>
      </c>
      <c r="G6" s="6">
        <v>1999</v>
      </c>
      <c r="H6" s="6">
        <v>2000</v>
      </c>
      <c r="I6" s="6">
        <v>2001</v>
      </c>
      <c r="J6" s="6">
        <v>2002</v>
      </c>
      <c r="K6" s="6">
        <v>2003</v>
      </c>
      <c r="L6" s="6">
        <v>2004</v>
      </c>
      <c r="M6" s="6">
        <v>2005</v>
      </c>
      <c r="N6" s="6">
        <v>2006</v>
      </c>
      <c r="O6" s="6">
        <v>2007</v>
      </c>
      <c r="P6" s="6">
        <v>2008</v>
      </c>
      <c r="Q6" s="6">
        <v>2009</v>
      </c>
      <c r="R6" s="6">
        <v>2010</v>
      </c>
      <c r="S6" s="6">
        <v>2011</v>
      </c>
      <c r="T6" s="6">
        <v>2012</v>
      </c>
      <c r="U6" s="6">
        <v>2013</v>
      </c>
      <c r="V6" s="6">
        <v>2014</v>
      </c>
      <c r="W6" s="6">
        <v>2015</v>
      </c>
      <c r="X6" s="6">
        <v>2016</v>
      </c>
      <c r="Y6" s="6">
        <v>2017</v>
      </c>
      <c r="Z6" s="6">
        <v>2018</v>
      </c>
      <c r="AA6" s="6">
        <v>2019</v>
      </c>
      <c r="AB6" s="6">
        <v>2020</v>
      </c>
      <c r="AC6" s="6">
        <v>2021</v>
      </c>
      <c r="AD6" s="6">
        <v>2022</v>
      </c>
      <c r="AE6" s="6" t="s">
        <v>280</v>
      </c>
    </row>
    <row r="7" spans="1:31" ht="14" thickBot="1">
      <c r="A7" s="25"/>
      <c r="B7" s="25"/>
      <c r="C7" s="134" t="s">
        <v>205</v>
      </c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</row>
    <row r="8" spans="1:31" ht="14" thickTop="1">
      <c r="A8" s="65">
        <v>1</v>
      </c>
      <c r="B8" s="9" t="s">
        <v>239</v>
      </c>
      <c r="C8" s="52">
        <v>7830.0529199999992</v>
      </c>
      <c r="D8" s="52">
        <v>11201.841414</v>
      </c>
      <c r="E8" s="52">
        <v>11958.105358000001</v>
      </c>
      <c r="F8" s="52">
        <v>13613.024676000003</v>
      </c>
      <c r="G8" s="52">
        <v>15650.712426999999</v>
      </c>
      <c r="H8" s="52">
        <v>18909.386478000004</v>
      </c>
      <c r="I8" s="52">
        <v>19087.938880000002</v>
      </c>
      <c r="J8" s="52">
        <v>18779.203369000006</v>
      </c>
      <c r="K8" s="52">
        <v>17326.962151</v>
      </c>
      <c r="L8" s="52">
        <v>17898.799727000001</v>
      </c>
      <c r="M8" s="52">
        <v>18481.230752000003</v>
      </c>
      <c r="N8" s="52">
        <v>22741.221833</v>
      </c>
      <c r="O8" s="52">
        <v>21762.698059999999</v>
      </c>
      <c r="P8" s="66">
        <v>21513.456733999999</v>
      </c>
      <c r="Q8" s="50">
        <v>18280.134549000002</v>
      </c>
      <c r="R8" s="51">
        <v>27578.628980000001</v>
      </c>
      <c r="S8" s="56">
        <v>30825.029531000004</v>
      </c>
      <c r="T8" s="57">
        <v>34741.178637999998</v>
      </c>
      <c r="U8" s="51">
        <v>41736.855701000008</v>
      </c>
      <c r="V8" s="51">
        <v>46561.240025999992</v>
      </c>
      <c r="W8" s="51">
        <v>51094.447602</v>
      </c>
      <c r="X8" s="51">
        <v>48762.069124999995</v>
      </c>
      <c r="Y8" s="51">
        <v>54027.086507999993</v>
      </c>
      <c r="Z8" s="51">
        <v>64404.553885000001</v>
      </c>
      <c r="AA8" s="51">
        <v>70652.276581999991</v>
      </c>
      <c r="AB8" s="51">
        <v>57396.012221999998</v>
      </c>
      <c r="AC8" s="51">
        <v>59970.493664999995</v>
      </c>
      <c r="AD8" s="51">
        <v>59061.580030999998</v>
      </c>
      <c r="AE8" s="52">
        <f>SUM(C8:AD8)</f>
        <v>901846.22182400001</v>
      </c>
    </row>
    <row r="9" spans="1:31">
      <c r="A9" s="65">
        <v>2</v>
      </c>
      <c r="B9" s="9" t="s">
        <v>241</v>
      </c>
      <c r="C9" s="52">
        <v>40.137999999999998</v>
      </c>
      <c r="D9" s="52">
        <v>17.723779999999998</v>
      </c>
      <c r="E9" s="52">
        <v>3.3916539999999999</v>
      </c>
      <c r="F9" s="52">
        <v>305.67886799999997</v>
      </c>
      <c r="G9" s="52">
        <v>1259.468828</v>
      </c>
      <c r="H9" s="52">
        <v>706.93580700000007</v>
      </c>
      <c r="I9" s="52">
        <v>732.146433</v>
      </c>
      <c r="J9" s="52">
        <v>479.78168100000005</v>
      </c>
      <c r="K9" s="52">
        <v>926.03221599999995</v>
      </c>
      <c r="L9" s="52">
        <v>743.29387899999995</v>
      </c>
      <c r="M9" s="52">
        <v>1085.1005749999999</v>
      </c>
      <c r="N9" s="52">
        <v>1595.7815930000002</v>
      </c>
      <c r="O9" s="52">
        <v>2622.448621</v>
      </c>
      <c r="P9" s="67">
        <v>3331.6510760000001</v>
      </c>
      <c r="Q9" s="50">
        <v>2046.949603</v>
      </c>
      <c r="R9" s="51">
        <v>2237.3158820000003</v>
      </c>
      <c r="S9" s="56">
        <v>2839.8804009999999</v>
      </c>
      <c r="T9" s="57">
        <v>2952.2840839999999</v>
      </c>
      <c r="U9" s="51">
        <v>2075.3724819999998</v>
      </c>
      <c r="V9" s="51">
        <v>858.27072600000008</v>
      </c>
      <c r="W9" s="51">
        <v>1417.737048</v>
      </c>
      <c r="X9" s="51">
        <v>1099.1687219999999</v>
      </c>
      <c r="Y9" s="51">
        <v>4272.0825869999999</v>
      </c>
      <c r="Z9" s="51">
        <v>4072.2853150000001</v>
      </c>
      <c r="AA9" s="51">
        <v>3844.9078340000005</v>
      </c>
      <c r="AB9" s="51">
        <v>4331.3332090000004</v>
      </c>
      <c r="AC9" s="51">
        <v>3171.2395190000002</v>
      </c>
      <c r="AD9" s="51">
        <v>3433.4884850000003</v>
      </c>
      <c r="AE9" s="52">
        <f t="shared" ref="AE9:AE24" si="0">SUM(C9:AD9)</f>
        <v>52501.888907999994</v>
      </c>
    </row>
    <row r="10" spans="1:31">
      <c r="A10" s="65">
        <v>3</v>
      </c>
      <c r="B10" s="9" t="s">
        <v>240</v>
      </c>
      <c r="C10" s="52">
        <v>1051.7759839999997</v>
      </c>
      <c r="D10" s="52">
        <v>1030.329303</v>
      </c>
      <c r="E10" s="52">
        <v>879.24670499999991</v>
      </c>
      <c r="F10" s="52">
        <v>317.98059999999992</v>
      </c>
      <c r="G10" s="52">
        <v>855.66414199999997</v>
      </c>
      <c r="H10" s="52">
        <v>1556.9280949999998</v>
      </c>
      <c r="I10" s="52">
        <v>1570.3593580000002</v>
      </c>
      <c r="J10" s="52">
        <v>1423.251168</v>
      </c>
      <c r="K10" s="52">
        <v>1255.6060979999997</v>
      </c>
      <c r="L10" s="52">
        <v>809.87511099999983</v>
      </c>
      <c r="M10" s="52">
        <v>961.86924099999987</v>
      </c>
      <c r="N10" s="52">
        <v>948.95754599999987</v>
      </c>
      <c r="O10" s="52">
        <v>906.92189999999994</v>
      </c>
      <c r="P10" s="68">
        <v>1165.464727</v>
      </c>
      <c r="Q10" s="50">
        <v>1241.2064649999998</v>
      </c>
      <c r="R10" s="51">
        <v>1805.0867489999998</v>
      </c>
      <c r="S10" s="56">
        <v>2068.299469</v>
      </c>
      <c r="T10" s="57">
        <v>2127.0879300000001</v>
      </c>
      <c r="U10" s="51">
        <v>2294.1509490000003</v>
      </c>
      <c r="V10" s="51">
        <v>2537.6222040000002</v>
      </c>
      <c r="W10" s="51">
        <v>2838.645524</v>
      </c>
      <c r="X10" s="51">
        <v>2659.0677660000001</v>
      </c>
      <c r="Y10" s="51">
        <v>1766.784271</v>
      </c>
      <c r="Z10" s="51">
        <v>3711.2323809999998</v>
      </c>
      <c r="AA10" s="51">
        <v>2984.3172100000002</v>
      </c>
      <c r="AB10" s="51">
        <v>2602.1326859999999</v>
      </c>
      <c r="AC10" s="51">
        <v>2739.3322360000002</v>
      </c>
      <c r="AD10" s="51">
        <v>3063.3911900000003</v>
      </c>
      <c r="AE10" s="52">
        <f t="shared" si="0"/>
        <v>49172.587008000002</v>
      </c>
    </row>
    <row r="11" spans="1:31">
      <c r="A11" s="65">
        <v>4</v>
      </c>
      <c r="B11" s="9" t="s">
        <v>242</v>
      </c>
      <c r="C11" s="52">
        <v>0</v>
      </c>
      <c r="D11" s="52">
        <v>6.7999999999999996E-3</v>
      </c>
      <c r="E11" s="52">
        <v>0</v>
      </c>
      <c r="F11" s="52">
        <v>8.7789000000000006E-2</v>
      </c>
      <c r="G11" s="52">
        <v>0</v>
      </c>
      <c r="H11" s="52">
        <v>6.136E-3</v>
      </c>
      <c r="I11" s="52">
        <v>0</v>
      </c>
      <c r="J11" s="52">
        <v>4.9445000000000003E-2</v>
      </c>
      <c r="K11" s="52">
        <v>23.310694999999999</v>
      </c>
      <c r="L11" s="52">
        <v>6.9720000000000008E-3</v>
      </c>
      <c r="M11" s="52">
        <v>12.795459999999999</v>
      </c>
      <c r="N11" s="52">
        <v>47.842981999999999</v>
      </c>
      <c r="O11" s="52">
        <v>103.625032</v>
      </c>
      <c r="P11" s="69">
        <v>73.500664999999984</v>
      </c>
      <c r="Q11" s="50">
        <v>123.61242</v>
      </c>
      <c r="R11" s="51">
        <v>558.63036999999997</v>
      </c>
      <c r="S11" s="56">
        <v>808.95455399999992</v>
      </c>
      <c r="T11" s="57">
        <v>875.41637200000002</v>
      </c>
      <c r="U11" s="51">
        <v>1386.221037</v>
      </c>
      <c r="V11" s="51">
        <v>1473.704853</v>
      </c>
      <c r="W11" s="51">
        <v>844.12391999999988</v>
      </c>
      <c r="X11" s="51">
        <v>566.71184900000003</v>
      </c>
      <c r="Y11" s="51">
        <v>681.64630199999999</v>
      </c>
      <c r="Z11" s="51">
        <v>566.77839299999994</v>
      </c>
      <c r="AA11" s="51">
        <v>595.82917800000007</v>
      </c>
      <c r="AB11" s="51">
        <v>380.21149400000002</v>
      </c>
      <c r="AC11" s="51">
        <v>349.26507899999996</v>
      </c>
      <c r="AD11" s="51">
        <v>440.09273000000002</v>
      </c>
      <c r="AE11" s="52">
        <f t="shared" si="0"/>
        <v>9912.4305270000004</v>
      </c>
    </row>
    <row r="12" spans="1:31">
      <c r="A12" s="65">
        <v>5</v>
      </c>
      <c r="B12" s="9" t="s">
        <v>290</v>
      </c>
      <c r="C12" s="52">
        <v>0</v>
      </c>
      <c r="D12" s="52">
        <v>6.1783000000000005E-2</v>
      </c>
      <c r="E12" s="52">
        <v>1.7396999999999999E-2</v>
      </c>
      <c r="F12" s="52">
        <v>0</v>
      </c>
      <c r="G12" s="52">
        <v>5.2304000000000003E-2</v>
      </c>
      <c r="H12" s="52">
        <v>1.4925000000000001E-2</v>
      </c>
      <c r="I12" s="52">
        <v>0.39879000000000003</v>
      </c>
      <c r="J12" s="52">
        <v>8.1920959999999994</v>
      </c>
      <c r="K12" s="52">
        <v>5.4836640000000001</v>
      </c>
      <c r="L12" s="52">
        <v>3.0000000000000001E-3</v>
      </c>
      <c r="M12" s="52">
        <v>9.4180250000000001</v>
      </c>
      <c r="N12" s="52">
        <v>15.651108999999998</v>
      </c>
      <c r="O12" s="52">
        <v>13.502645999999999</v>
      </c>
      <c r="P12" s="69">
        <v>10.142111</v>
      </c>
      <c r="Q12" s="50">
        <v>5.9446209999999997</v>
      </c>
      <c r="R12" s="51">
        <v>18.314554999999999</v>
      </c>
      <c r="S12" s="56">
        <v>82.961680000000001</v>
      </c>
      <c r="T12" s="57">
        <v>80.910624999999996</v>
      </c>
      <c r="U12" s="51">
        <v>97.550242000000011</v>
      </c>
      <c r="V12" s="51">
        <v>1.9868440000000001</v>
      </c>
      <c r="W12" s="51">
        <v>8.5138539999999985</v>
      </c>
      <c r="X12" s="51">
        <v>22.226344000000001</v>
      </c>
      <c r="Y12" s="51">
        <v>37.437066999999999</v>
      </c>
      <c r="Z12" s="51">
        <v>186.842287</v>
      </c>
      <c r="AA12" s="51">
        <v>97.099907000000002</v>
      </c>
      <c r="AB12" s="51">
        <v>423.54886099999999</v>
      </c>
      <c r="AC12" s="51">
        <v>150.876756</v>
      </c>
      <c r="AD12" s="51">
        <v>263.399967</v>
      </c>
      <c r="AE12" s="52">
        <f t="shared" si="0"/>
        <v>1540.5514599999999</v>
      </c>
    </row>
    <row r="13" spans="1:31">
      <c r="A13" s="65"/>
      <c r="B13" s="9" t="s">
        <v>214</v>
      </c>
      <c r="C13" s="52">
        <v>638.39100799999994</v>
      </c>
      <c r="D13" s="52">
        <v>926.27533699999981</v>
      </c>
      <c r="E13" s="52">
        <v>1035.331657</v>
      </c>
      <c r="F13" s="52">
        <v>633.12689999999998</v>
      </c>
      <c r="G13" s="52">
        <v>228.91960399999996</v>
      </c>
      <c r="H13" s="52">
        <v>317.29761500000001</v>
      </c>
      <c r="I13" s="52">
        <v>323.87755099999998</v>
      </c>
      <c r="J13" s="52">
        <v>168.47818600000002</v>
      </c>
      <c r="K13" s="52">
        <v>167.73280000000003</v>
      </c>
      <c r="L13" s="52">
        <v>287.20413299999984</v>
      </c>
      <c r="M13" s="52">
        <v>818.18465900000012</v>
      </c>
      <c r="N13" s="52">
        <v>1517.9400960000003</v>
      </c>
      <c r="O13" s="52">
        <v>2616.2204119999992</v>
      </c>
      <c r="P13" s="70">
        <v>3183.1460269999998</v>
      </c>
      <c r="Q13" s="49">
        <v>1743.8522190000003</v>
      </c>
      <c r="R13" s="51">
        <v>3719.3707979999995</v>
      </c>
      <c r="S13" s="56">
        <v>6241.9903959999983</v>
      </c>
      <c r="T13" s="57">
        <v>6146.8678780000009</v>
      </c>
      <c r="U13" s="51">
        <v>4990.4207669999996</v>
      </c>
      <c r="V13" s="51">
        <v>3817.9925290000001</v>
      </c>
      <c r="W13" s="51">
        <v>2596.5465829999998</v>
      </c>
      <c r="X13" s="51">
        <v>2147.6707759999999</v>
      </c>
      <c r="Y13" s="51">
        <v>2882.1534339999998</v>
      </c>
      <c r="Z13" s="51">
        <v>3578.4338539999999</v>
      </c>
      <c r="AA13" s="51">
        <v>2574.8105770000002</v>
      </c>
      <c r="AB13" s="51">
        <v>1354.1426610000001</v>
      </c>
      <c r="AC13" s="51">
        <v>1323.0151090000002</v>
      </c>
      <c r="AD13" s="51">
        <v>1146.5191029999999</v>
      </c>
      <c r="AE13" s="52">
        <f t="shared" si="0"/>
        <v>57125.912669000005</v>
      </c>
    </row>
    <row r="14" spans="1:31">
      <c r="A14" s="65"/>
      <c r="B14" s="9" t="s">
        <v>292</v>
      </c>
      <c r="C14" s="52">
        <v>44.59</v>
      </c>
      <c r="D14" s="52">
        <v>32.916799999999995</v>
      </c>
      <c r="E14" s="52">
        <v>42.282665000000001</v>
      </c>
      <c r="F14" s="52">
        <v>21.395033999999999</v>
      </c>
      <c r="G14" s="52">
        <v>2.8905820000000002</v>
      </c>
      <c r="H14" s="52">
        <v>3.3872930000000001</v>
      </c>
      <c r="I14" s="52">
        <v>10.823231</v>
      </c>
      <c r="J14" s="52">
        <v>24.356977999999994</v>
      </c>
      <c r="K14" s="52">
        <v>39.208724000000011</v>
      </c>
      <c r="L14" s="52">
        <v>57.091437000000006</v>
      </c>
      <c r="M14" s="52">
        <v>250.90589</v>
      </c>
      <c r="N14" s="52">
        <v>441.14350300000001</v>
      </c>
      <c r="O14" s="52">
        <v>681.93312399999991</v>
      </c>
      <c r="P14" s="70">
        <v>375.57372900000001</v>
      </c>
      <c r="Q14" s="49">
        <v>226.16940499999998</v>
      </c>
      <c r="R14" s="51">
        <v>624.72539900000004</v>
      </c>
      <c r="S14" s="56">
        <v>1811.0661790000001</v>
      </c>
      <c r="T14" s="57">
        <v>1530.6807679999999</v>
      </c>
      <c r="U14" s="51">
        <v>948.81285999999989</v>
      </c>
      <c r="V14" s="51">
        <v>1184.5197969999999</v>
      </c>
      <c r="W14" s="51">
        <v>689.71035600000005</v>
      </c>
      <c r="X14" s="51">
        <v>623.74858100000006</v>
      </c>
      <c r="Y14" s="51">
        <v>651.41656899999998</v>
      </c>
      <c r="Z14" s="51">
        <v>745.50478599999997</v>
      </c>
      <c r="AA14" s="51">
        <v>741.08817699999986</v>
      </c>
      <c r="AB14" s="51">
        <v>425.542483</v>
      </c>
      <c r="AC14" s="51">
        <v>496.10391499999992</v>
      </c>
      <c r="AD14" s="51">
        <v>363.25087800000006</v>
      </c>
      <c r="AE14" s="52">
        <f t="shared" si="0"/>
        <v>13090.839142999997</v>
      </c>
    </row>
    <row r="15" spans="1:31">
      <c r="A15" s="65"/>
      <c r="B15" s="9" t="s">
        <v>215</v>
      </c>
      <c r="C15" s="52">
        <f>SUM(C16:C21)</f>
        <v>54.076000000000001</v>
      </c>
      <c r="D15" s="52">
        <f t="shared" ref="D15:AD15" si="1">SUM(D16:D21)</f>
        <v>91.140962999999999</v>
      </c>
      <c r="E15" s="52">
        <f t="shared" si="1"/>
        <v>138.079184</v>
      </c>
      <c r="F15" s="52">
        <f t="shared" si="1"/>
        <v>164.33412900000002</v>
      </c>
      <c r="G15" s="52">
        <f t="shared" si="1"/>
        <v>96.88176</v>
      </c>
      <c r="H15" s="52">
        <f t="shared" si="1"/>
        <v>66.717256999999989</v>
      </c>
      <c r="I15" s="52">
        <f t="shared" si="1"/>
        <v>39.051352000000009</v>
      </c>
      <c r="J15" s="52">
        <f t="shared" si="1"/>
        <v>19.578036999999998</v>
      </c>
      <c r="K15" s="52">
        <f t="shared" si="1"/>
        <v>27.337726</v>
      </c>
      <c r="L15" s="52">
        <f t="shared" si="1"/>
        <v>21.653563999999999</v>
      </c>
      <c r="M15" s="52">
        <f t="shared" si="1"/>
        <v>40.389418000000006</v>
      </c>
      <c r="N15" s="52">
        <f t="shared" si="1"/>
        <v>44.181831000000003</v>
      </c>
      <c r="O15" s="52">
        <f t="shared" si="1"/>
        <v>87.637052999999995</v>
      </c>
      <c r="P15" s="52">
        <f t="shared" si="1"/>
        <v>113.127949</v>
      </c>
      <c r="Q15" s="52">
        <f t="shared" si="1"/>
        <v>35.358959999999996</v>
      </c>
      <c r="R15" s="52">
        <f t="shared" si="1"/>
        <v>92.825236000000018</v>
      </c>
      <c r="S15" s="52">
        <f t="shared" si="1"/>
        <v>178.77180600000003</v>
      </c>
      <c r="T15" s="52">
        <f t="shared" si="1"/>
        <v>220.75669199999999</v>
      </c>
      <c r="U15" s="52">
        <f t="shared" si="1"/>
        <v>180.70725000000002</v>
      </c>
      <c r="V15" s="52">
        <f t="shared" si="1"/>
        <v>140.36218600000001</v>
      </c>
      <c r="W15" s="52">
        <f t="shared" si="1"/>
        <v>125.274765</v>
      </c>
      <c r="X15" s="52">
        <f t="shared" si="1"/>
        <v>129.03906599999999</v>
      </c>
      <c r="Y15" s="52">
        <f t="shared" si="1"/>
        <v>195.61600599999997</v>
      </c>
      <c r="Z15" s="52">
        <f t="shared" si="1"/>
        <v>193.53203600000001</v>
      </c>
      <c r="AA15" s="52">
        <f t="shared" si="1"/>
        <v>172.12419899999998</v>
      </c>
      <c r="AB15" s="52">
        <f t="shared" si="1"/>
        <v>99.722712999999999</v>
      </c>
      <c r="AC15" s="52">
        <f t="shared" si="1"/>
        <v>51.998476999999994</v>
      </c>
      <c r="AD15" s="52">
        <f t="shared" si="1"/>
        <v>49.221879999999999</v>
      </c>
      <c r="AE15" s="52">
        <f t="shared" si="0"/>
        <v>2869.4974950000001</v>
      </c>
    </row>
    <row r="16" spans="1:31">
      <c r="A16" s="65"/>
      <c r="B16" s="9" t="s">
        <v>216</v>
      </c>
      <c r="C16" s="52">
        <v>2.5970000000000004</v>
      </c>
      <c r="D16" s="52">
        <v>6.3907089999999993</v>
      </c>
      <c r="E16" s="52">
        <v>11.70242</v>
      </c>
      <c r="F16" s="52">
        <v>21.566506</v>
      </c>
      <c r="G16" s="52">
        <v>14.377996000000003</v>
      </c>
      <c r="H16" s="52">
        <v>24.425788000000001</v>
      </c>
      <c r="I16" s="52">
        <v>8.3324289999999994</v>
      </c>
      <c r="J16" s="52">
        <v>7.4282659999999989</v>
      </c>
      <c r="K16" s="52">
        <v>1.6851860000000001</v>
      </c>
      <c r="L16" s="52">
        <v>1.7444669999999998</v>
      </c>
      <c r="M16" s="52">
        <v>3.5556969999999999</v>
      </c>
      <c r="N16" s="52">
        <v>4.8702009999999998</v>
      </c>
      <c r="O16" s="52">
        <v>23.632030999999998</v>
      </c>
      <c r="P16" s="71">
        <v>34.160969999999999</v>
      </c>
      <c r="Q16" s="48">
        <v>9.675872</v>
      </c>
      <c r="R16" s="51">
        <v>33.431960000000004</v>
      </c>
      <c r="S16" s="56">
        <v>56.78591200000001</v>
      </c>
      <c r="T16" s="57">
        <v>50.737390000000005</v>
      </c>
      <c r="U16" s="51">
        <v>41.452825000000004</v>
      </c>
      <c r="V16" s="51">
        <v>45.199832999999998</v>
      </c>
      <c r="W16" s="51">
        <v>42.237992000000006</v>
      </c>
      <c r="X16" s="51">
        <v>51.632437000000003</v>
      </c>
      <c r="Y16" s="51">
        <v>65.169036000000006</v>
      </c>
      <c r="Z16" s="51">
        <v>66.892783999999992</v>
      </c>
      <c r="AA16" s="51">
        <v>32.164618999999995</v>
      </c>
      <c r="AB16" s="51">
        <v>35.764735000000002</v>
      </c>
      <c r="AC16" s="51">
        <v>11.405481</v>
      </c>
      <c r="AD16" s="51">
        <v>9.6731619999999996</v>
      </c>
      <c r="AE16" s="52">
        <f t="shared" si="0"/>
        <v>718.69370400000003</v>
      </c>
    </row>
    <row r="17" spans="1:31">
      <c r="A17" s="65"/>
      <c r="B17" s="9" t="s">
        <v>217</v>
      </c>
      <c r="C17" s="52">
        <v>19.803999999999998</v>
      </c>
      <c r="D17" s="52">
        <v>8.3696610000000007</v>
      </c>
      <c r="E17" s="52">
        <v>15.044626000000001</v>
      </c>
      <c r="F17" s="52">
        <v>11.956115000000002</v>
      </c>
      <c r="G17" s="52">
        <v>10.404290999999997</v>
      </c>
      <c r="H17" s="52">
        <v>7.640016000000001</v>
      </c>
      <c r="I17" s="52">
        <v>2.0009740000000003</v>
      </c>
      <c r="J17" s="52">
        <v>2.7274400000000001</v>
      </c>
      <c r="K17" s="52">
        <v>1.8759459999999999</v>
      </c>
      <c r="L17" s="52">
        <v>3.1692509999999996</v>
      </c>
      <c r="M17" s="52">
        <v>6.8208549999999999</v>
      </c>
      <c r="N17" s="52">
        <v>5.2344870000000006</v>
      </c>
      <c r="O17" s="52">
        <v>7.0020810000000004</v>
      </c>
      <c r="P17" s="72">
        <v>5.32369</v>
      </c>
      <c r="Q17" s="48">
        <v>1.965684</v>
      </c>
      <c r="R17" s="51">
        <v>4.6861680000000003</v>
      </c>
      <c r="S17" s="56">
        <v>8.9337649999999993</v>
      </c>
      <c r="T17" s="57">
        <v>18.509505999999998</v>
      </c>
      <c r="U17" s="51">
        <v>16.164794999999998</v>
      </c>
      <c r="V17" s="51">
        <v>1.169009</v>
      </c>
      <c r="W17" s="51">
        <v>6.3715039999999998</v>
      </c>
      <c r="X17" s="51">
        <v>5.8028700000000004</v>
      </c>
      <c r="Y17" s="51">
        <v>11.499943999999999</v>
      </c>
      <c r="Z17" s="51">
        <v>6.0020030000000002</v>
      </c>
      <c r="AA17" s="51">
        <v>13.532601000000001</v>
      </c>
      <c r="AB17" s="51">
        <v>9.6142849999999989</v>
      </c>
      <c r="AC17" s="51">
        <v>2.8330229999999998</v>
      </c>
      <c r="AD17" s="51">
        <v>7.7932880000000004</v>
      </c>
      <c r="AE17" s="52">
        <f t="shared" si="0"/>
        <v>222.25187799999995</v>
      </c>
    </row>
    <row r="18" spans="1:31">
      <c r="A18" s="65"/>
      <c r="B18" s="9" t="s">
        <v>218</v>
      </c>
      <c r="C18" s="52">
        <v>11.529000000000002</v>
      </c>
      <c r="D18" s="52">
        <v>29.096588999999998</v>
      </c>
      <c r="E18" s="52">
        <v>59.210358000000006</v>
      </c>
      <c r="F18" s="52">
        <v>73.570931000000016</v>
      </c>
      <c r="G18" s="52">
        <v>18.953430999999998</v>
      </c>
      <c r="H18" s="52">
        <v>15.594477000000001</v>
      </c>
      <c r="I18" s="52">
        <v>22.599548000000002</v>
      </c>
      <c r="J18" s="52">
        <v>5.0812590000000002</v>
      </c>
      <c r="K18" s="52">
        <v>13.538574999999998</v>
      </c>
      <c r="L18" s="52">
        <v>7.1918819999999997</v>
      </c>
      <c r="M18" s="52">
        <v>12.358751000000002</v>
      </c>
      <c r="N18" s="52">
        <v>12.944976000000002</v>
      </c>
      <c r="O18" s="52">
        <v>17.936997000000002</v>
      </c>
      <c r="P18" s="73">
        <v>19.265044999999997</v>
      </c>
      <c r="Q18" s="48">
        <v>4.6517169999999997</v>
      </c>
      <c r="R18" s="51">
        <v>21.05893</v>
      </c>
      <c r="S18" s="56">
        <v>24.048186000000005</v>
      </c>
      <c r="T18" s="57">
        <v>29.061817000000001</v>
      </c>
      <c r="U18" s="51">
        <v>22.102543000000001</v>
      </c>
      <c r="V18" s="51">
        <v>22.863655000000001</v>
      </c>
      <c r="W18" s="51">
        <v>23.502284</v>
      </c>
      <c r="X18" s="51">
        <v>21.578742999999999</v>
      </c>
      <c r="Y18" s="51">
        <v>28.126227</v>
      </c>
      <c r="Z18" s="51">
        <v>27.976113999999999</v>
      </c>
      <c r="AA18" s="51">
        <v>29.814744000000001</v>
      </c>
      <c r="AB18" s="51">
        <v>16.240216</v>
      </c>
      <c r="AC18" s="51">
        <v>11.426489</v>
      </c>
      <c r="AD18" s="51">
        <v>4.7518909999999996</v>
      </c>
      <c r="AE18" s="52">
        <f t="shared" si="0"/>
        <v>606.07537500000001</v>
      </c>
    </row>
    <row r="19" spans="1:31">
      <c r="A19" s="65"/>
      <c r="B19" s="9" t="s">
        <v>219</v>
      </c>
      <c r="C19" s="52">
        <v>6.1980000000000004</v>
      </c>
      <c r="D19" s="52">
        <v>12.416599</v>
      </c>
      <c r="E19" s="52">
        <v>15.846090999999999</v>
      </c>
      <c r="F19" s="52">
        <v>14.782718000000003</v>
      </c>
      <c r="G19" s="52">
        <v>4.9470430000000007</v>
      </c>
      <c r="H19" s="52">
        <v>1.9138660000000001</v>
      </c>
      <c r="I19" s="52">
        <v>0.42268800000000001</v>
      </c>
      <c r="J19" s="52">
        <v>0.11188400000000001</v>
      </c>
      <c r="K19" s="52">
        <v>0.82860999999999996</v>
      </c>
      <c r="L19" s="52">
        <v>0.433056</v>
      </c>
      <c r="M19" s="52">
        <v>1.1212550000000001</v>
      </c>
      <c r="N19" s="52">
        <v>5.5975869999999999</v>
      </c>
      <c r="O19" s="52">
        <v>6.9249410000000005</v>
      </c>
      <c r="P19" s="74">
        <v>9.8594769999999983</v>
      </c>
      <c r="Q19" s="48">
        <v>0.44659500000000008</v>
      </c>
      <c r="R19" s="51">
        <v>1.981428</v>
      </c>
      <c r="S19" s="56">
        <v>7.2688710000000007</v>
      </c>
      <c r="T19" s="57">
        <v>21.844443000000002</v>
      </c>
      <c r="U19" s="51">
        <v>11.816331999999999</v>
      </c>
      <c r="V19" s="51">
        <v>2.1886959999999998</v>
      </c>
      <c r="W19" s="51">
        <v>2.0519879999999997</v>
      </c>
      <c r="X19" s="51">
        <v>1.9317170000000001</v>
      </c>
      <c r="Y19" s="51">
        <v>5.4798629999999999</v>
      </c>
      <c r="Z19" s="51">
        <v>2.6659380000000001</v>
      </c>
      <c r="AA19" s="51">
        <v>5.6554840000000004</v>
      </c>
      <c r="AB19" s="51">
        <v>2.9132340000000001</v>
      </c>
      <c r="AC19" s="51">
        <v>7.7637999999999999E-2</v>
      </c>
      <c r="AD19" s="51">
        <v>0.46994600000000003</v>
      </c>
      <c r="AE19" s="52">
        <f t="shared" si="0"/>
        <v>148.195988</v>
      </c>
    </row>
    <row r="20" spans="1:31">
      <c r="A20" s="65"/>
      <c r="B20" s="9" t="s">
        <v>220</v>
      </c>
      <c r="C20" s="52">
        <v>2.7349999999999999</v>
      </c>
      <c r="D20" s="52">
        <v>4.328881</v>
      </c>
      <c r="E20" s="52">
        <v>4.7407829999999995</v>
      </c>
      <c r="F20" s="52">
        <v>6.5598900000000002</v>
      </c>
      <c r="G20" s="52">
        <v>4.3615889999999995</v>
      </c>
      <c r="H20" s="52">
        <v>0.72524599999999995</v>
      </c>
      <c r="I20" s="52">
        <v>0.47899000000000003</v>
      </c>
      <c r="J20" s="52">
        <v>0.62466099999999991</v>
      </c>
      <c r="K20" s="52">
        <v>1.271029</v>
      </c>
      <c r="L20" s="52">
        <v>1.465487</v>
      </c>
      <c r="M20" s="52">
        <v>3.4207950000000005</v>
      </c>
      <c r="N20" s="52">
        <v>3.9519980000000006</v>
      </c>
      <c r="O20" s="52">
        <v>7.8898650000000004</v>
      </c>
      <c r="P20" s="75">
        <v>10.607857000000001</v>
      </c>
      <c r="Q20" s="48">
        <v>2.9492999999999996</v>
      </c>
      <c r="R20" s="51">
        <v>3.197244</v>
      </c>
      <c r="S20" s="56">
        <v>24.167764000000002</v>
      </c>
      <c r="T20" s="57">
        <v>25.353901</v>
      </c>
      <c r="U20" s="51">
        <v>14.948170000000001</v>
      </c>
      <c r="V20" s="51">
        <v>0.323745</v>
      </c>
      <c r="W20" s="51">
        <v>10.092827999999999</v>
      </c>
      <c r="X20" s="51">
        <v>7.5201899999999995</v>
      </c>
      <c r="Y20" s="51">
        <v>0</v>
      </c>
      <c r="Z20" s="51">
        <v>4.2277660000000008</v>
      </c>
      <c r="AA20" s="51">
        <v>0.82361300000000004</v>
      </c>
      <c r="AB20" s="51">
        <v>0</v>
      </c>
      <c r="AC20" s="51">
        <v>0</v>
      </c>
      <c r="AD20" s="51">
        <v>0</v>
      </c>
      <c r="AE20" s="52">
        <f t="shared" si="0"/>
        <v>146.766592</v>
      </c>
    </row>
    <row r="21" spans="1:31">
      <c r="A21" s="65"/>
      <c r="B21" s="82" t="s">
        <v>78</v>
      </c>
      <c r="C21" s="52">
        <v>11.213000000000001</v>
      </c>
      <c r="D21" s="52">
        <v>30.538523999999999</v>
      </c>
      <c r="E21" s="52">
        <v>31.534905999999999</v>
      </c>
      <c r="F21" s="52">
        <v>35.897968999999996</v>
      </c>
      <c r="G21" s="52">
        <v>43.837409999999998</v>
      </c>
      <c r="H21" s="52">
        <v>16.417864000000002</v>
      </c>
      <c r="I21" s="52">
        <v>5.2167229999999991</v>
      </c>
      <c r="J21" s="52">
        <v>3.6045269999999996</v>
      </c>
      <c r="K21" s="52">
        <v>8.1383800000000015</v>
      </c>
      <c r="L21" s="52">
        <v>7.6494210000000002</v>
      </c>
      <c r="M21" s="52">
        <v>13.112065000000001</v>
      </c>
      <c r="N21" s="52">
        <v>11.582582</v>
      </c>
      <c r="O21" s="52">
        <v>24.251138000000001</v>
      </c>
      <c r="P21" s="75">
        <v>33.910910000000008</v>
      </c>
      <c r="Q21" s="48">
        <v>15.669792000000001</v>
      </c>
      <c r="R21" s="51">
        <v>28.469506000000006</v>
      </c>
      <c r="S21" s="56">
        <v>57.567308000000004</v>
      </c>
      <c r="T21" s="57">
        <v>75.249634999999998</v>
      </c>
      <c r="U21" s="51">
        <v>74.222585000000009</v>
      </c>
      <c r="V21" s="51">
        <v>68.617248000000004</v>
      </c>
      <c r="W21" s="51">
        <v>41.018169</v>
      </c>
      <c r="X21" s="51">
        <v>40.573108999999995</v>
      </c>
      <c r="Y21" s="51">
        <v>85.340935999999985</v>
      </c>
      <c r="Z21" s="51">
        <v>85.767431000000002</v>
      </c>
      <c r="AA21" s="51">
        <v>90.133138000000002</v>
      </c>
      <c r="AB21" s="51">
        <v>35.190243000000002</v>
      </c>
      <c r="AC21" s="51">
        <v>26.255845999999998</v>
      </c>
      <c r="AD21" s="51">
        <v>26.533593</v>
      </c>
      <c r="AE21" s="52">
        <f t="shared" si="0"/>
        <v>1027.513958</v>
      </c>
    </row>
    <row r="22" spans="1:31">
      <c r="A22" s="65"/>
      <c r="B22" s="9" t="s">
        <v>221</v>
      </c>
      <c r="C22" s="52">
        <f>SUM(C8:C13)</f>
        <v>9560.3579119999995</v>
      </c>
      <c r="D22" s="52">
        <f t="shared" ref="D22:AD22" si="2">SUM(D8:D13)</f>
        <v>13176.238416999999</v>
      </c>
      <c r="E22" s="52">
        <f t="shared" si="2"/>
        <v>13876.092771</v>
      </c>
      <c r="F22" s="52">
        <f t="shared" si="2"/>
        <v>14869.898833000003</v>
      </c>
      <c r="G22" s="52">
        <f t="shared" si="2"/>
        <v>17994.817305</v>
      </c>
      <c r="H22" s="52">
        <f t="shared" si="2"/>
        <v>21490.569056000004</v>
      </c>
      <c r="I22" s="52">
        <f t="shared" si="2"/>
        <v>21714.721012000005</v>
      </c>
      <c r="J22" s="52">
        <f t="shared" si="2"/>
        <v>20858.955945000005</v>
      </c>
      <c r="K22" s="52">
        <f t="shared" si="2"/>
        <v>19705.127624000001</v>
      </c>
      <c r="L22" s="52">
        <f t="shared" si="2"/>
        <v>19739.182822000002</v>
      </c>
      <c r="M22" s="52">
        <f t="shared" si="2"/>
        <v>21368.598712000003</v>
      </c>
      <c r="N22" s="52">
        <f t="shared" si="2"/>
        <v>26867.395159</v>
      </c>
      <c r="O22" s="52">
        <f t="shared" si="2"/>
        <v>28025.416670999999</v>
      </c>
      <c r="P22" s="52">
        <f t="shared" si="2"/>
        <v>29277.361339999999</v>
      </c>
      <c r="Q22" s="52">
        <f t="shared" si="2"/>
        <v>23441.699877000003</v>
      </c>
      <c r="R22" s="52">
        <f t="shared" si="2"/>
        <v>35917.347333999998</v>
      </c>
      <c r="S22" s="52">
        <f t="shared" si="2"/>
        <v>42867.116030999998</v>
      </c>
      <c r="T22" s="52">
        <f t="shared" si="2"/>
        <v>46923.745526999992</v>
      </c>
      <c r="U22" s="52">
        <f t="shared" si="2"/>
        <v>52580.571178000013</v>
      </c>
      <c r="V22" s="52">
        <f t="shared" si="2"/>
        <v>55250.817181999999</v>
      </c>
      <c r="W22" s="52">
        <f t="shared" si="2"/>
        <v>58800.014531000001</v>
      </c>
      <c r="X22" s="52">
        <f t="shared" si="2"/>
        <v>55256.914581999998</v>
      </c>
      <c r="Y22" s="52">
        <f t="shared" si="2"/>
        <v>63667.190168999987</v>
      </c>
      <c r="Z22" s="52">
        <f t="shared" si="2"/>
        <v>76520.126115000006</v>
      </c>
      <c r="AA22" s="52">
        <f t="shared" si="2"/>
        <v>80749.241287999976</v>
      </c>
      <c r="AB22" s="52">
        <f t="shared" si="2"/>
        <v>66487.381133000003</v>
      </c>
      <c r="AC22" s="52">
        <f t="shared" si="2"/>
        <v>67704.222364000001</v>
      </c>
      <c r="AD22" s="52">
        <f t="shared" si="2"/>
        <v>67408.471506000002</v>
      </c>
      <c r="AE22" s="52">
        <f t="shared" si="0"/>
        <v>1072099.5923960002</v>
      </c>
    </row>
    <row r="23" spans="1:31">
      <c r="A23" s="65"/>
      <c r="B23" s="9" t="s">
        <v>222</v>
      </c>
      <c r="C23" s="52">
        <f>C24-C22</f>
        <v>38.477016000000731</v>
      </c>
      <c r="D23" s="52">
        <f t="shared" ref="D23:AD23" si="3">D24-D22</f>
        <v>285.20098300000245</v>
      </c>
      <c r="E23" s="52">
        <f t="shared" si="3"/>
        <v>159.43942900000184</v>
      </c>
      <c r="F23" s="52">
        <f t="shared" si="3"/>
        <v>296.46642799999972</v>
      </c>
      <c r="G23" s="52">
        <f t="shared" si="3"/>
        <v>62.584869000002072</v>
      </c>
      <c r="H23" s="52">
        <f t="shared" si="3"/>
        <v>202.89941599998929</v>
      </c>
      <c r="I23" s="52">
        <f t="shared" si="3"/>
        <v>206.10801799999535</v>
      </c>
      <c r="J23" s="52">
        <f t="shared" si="3"/>
        <v>131.5048569999999</v>
      </c>
      <c r="K23" s="52">
        <f t="shared" si="3"/>
        <v>149.05443300000115</v>
      </c>
      <c r="L23" s="52">
        <f t="shared" si="3"/>
        <v>15.791902999993908</v>
      </c>
      <c r="M23" s="52">
        <f t="shared" si="3"/>
        <v>270.07267900000079</v>
      </c>
      <c r="N23" s="52">
        <f t="shared" si="3"/>
        <v>338.45173600000635</v>
      </c>
      <c r="O23" s="52">
        <f t="shared" si="3"/>
        <v>741.07578700000886</v>
      </c>
      <c r="P23" s="52">
        <f t="shared" si="3"/>
        <v>741.36774900000091</v>
      </c>
      <c r="Q23" s="52">
        <f t="shared" si="3"/>
        <v>288.67735699999685</v>
      </c>
      <c r="R23" s="52">
        <f t="shared" si="3"/>
        <v>752.09772900000826</v>
      </c>
      <c r="S23" s="52">
        <f t="shared" si="3"/>
        <v>1304.7939820000029</v>
      </c>
      <c r="T23" s="52">
        <f t="shared" si="3"/>
        <v>1858.7794570000042</v>
      </c>
      <c r="U23" s="52">
        <f t="shared" si="3"/>
        <v>1485.6043520000021</v>
      </c>
      <c r="V23" s="52">
        <f t="shared" si="3"/>
        <v>405.17178499999864</v>
      </c>
      <c r="W23" s="52">
        <f t="shared" si="3"/>
        <v>222.87582100000873</v>
      </c>
      <c r="X23" s="52">
        <f t="shared" si="3"/>
        <v>440.62769300000218</v>
      </c>
      <c r="Y23" s="52">
        <f t="shared" si="3"/>
        <v>1295.8359110000092</v>
      </c>
      <c r="Z23" s="52">
        <f t="shared" si="3"/>
        <v>1669.5908309999795</v>
      </c>
      <c r="AA23" s="52">
        <f t="shared" si="3"/>
        <v>1634.0901570000278</v>
      </c>
      <c r="AB23" s="52">
        <f t="shared" si="3"/>
        <v>1786.0053129999869</v>
      </c>
      <c r="AC23" s="52">
        <f t="shared" si="3"/>
        <v>899.59673800000746</v>
      </c>
      <c r="AD23" s="52">
        <f t="shared" si="3"/>
        <v>921.07116300000052</v>
      </c>
      <c r="AE23" s="52">
        <f t="shared" si="0"/>
        <v>18603.313592000039</v>
      </c>
    </row>
    <row r="24" spans="1:31">
      <c r="A24" s="65"/>
      <c r="B24" s="9" t="s">
        <v>207</v>
      </c>
      <c r="C24" s="52">
        <v>9598.8349280000002</v>
      </c>
      <c r="D24" s="52">
        <v>13461.439400000001</v>
      </c>
      <c r="E24" s="52">
        <v>14035.532200000001</v>
      </c>
      <c r="F24" s="52">
        <v>15166.365261000003</v>
      </c>
      <c r="G24" s="52">
        <v>18057.402174000003</v>
      </c>
      <c r="H24" s="52">
        <v>21693.468471999993</v>
      </c>
      <c r="I24" s="52">
        <v>21920.829030000001</v>
      </c>
      <c r="J24" s="52">
        <v>20990.460802000005</v>
      </c>
      <c r="K24" s="52">
        <v>19854.182057000002</v>
      </c>
      <c r="L24" s="52">
        <v>19754.974724999996</v>
      </c>
      <c r="M24" s="52">
        <v>21638.671391000003</v>
      </c>
      <c r="N24" s="52">
        <v>27205.846895000006</v>
      </c>
      <c r="O24" s="52">
        <v>28766.492458000008</v>
      </c>
      <c r="P24" s="76">
        <v>30018.729089</v>
      </c>
      <c r="Q24" s="49">
        <v>23730.377234</v>
      </c>
      <c r="R24" s="51">
        <v>36669.445063000006</v>
      </c>
      <c r="S24" s="56">
        <v>44171.910013000001</v>
      </c>
      <c r="T24" s="58">
        <v>48782.524983999996</v>
      </c>
      <c r="U24" s="51">
        <v>54066.175530000015</v>
      </c>
      <c r="V24" s="51">
        <v>55655.988966999998</v>
      </c>
      <c r="W24" s="51">
        <v>59022.890352000009</v>
      </c>
      <c r="X24" s="51">
        <v>55697.542275</v>
      </c>
      <c r="Y24" s="51">
        <v>64963.026079999996</v>
      </c>
      <c r="Z24" s="51">
        <v>78189.716945999986</v>
      </c>
      <c r="AA24" s="51">
        <v>82383.331445000003</v>
      </c>
      <c r="AB24" s="51">
        <v>68273.38644599999</v>
      </c>
      <c r="AC24" s="51">
        <v>68603.819102000009</v>
      </c>
      <c r="AD24" s="51">
        <v>68329.542669000002</v>
      </c>
      <c r="AE24" s="52">
        <f t="shared" si="0"/>
        <v>1090702.9059880001</v>
      </c>
    </row>
    <row r="25" spans="1:31">
      <c r="A25" s="65"/>
      <c r="B25" s="9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</row>
    <row r="26" spans="1:31">
      <c r="A26" s="65"/>
      <c r="B26" s="21"/>
      <c r="C26" s="135" t="s">
        <v>208</v>
      </c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</row>
    <row r="27" spans="1:31">
      <c r="A27" s="65">
        <v>1</v>
      </c>
      <c r="B27" s="9" t="s">
        <v>239</v>
      </c>
      <c r="C27" s="29">
        <f>C8/C$24*100</f>
        <v>81.572951079297894</v>
      </c>
      <c r="D27" s="29">
        <f t="shared" ref="D27:AE36" si="4">D8/D$24*100</f>
        <v>83.214291437511505</v>
      </c>
      <c r="E27" s="29">
        <f t="shared" si="4"/>
        <v>85.198802493574121</v>
      </c>
      <c r="F27" s="29">
        <f t="shared" si="4"/>
        <v>89.757990406611242</v>
      </c>
      <c r="G27" s="29">
        <f t="shared" si="4"/>
        <v>86.672004512004037</v>
      </c>
      <c r="H27" s="29">
        <f t="shared" si="4"/>
        <v>87.166266207760017</v>
      </c>
      <c r="I27" s="29">
        <f t="shared" si="4"/>
        <v>87.076719835171318</v>
      </c>
      <c r="J27" s="29">
        <f t="shared" si="4"/>
        <v>89.465417391935929</v>
      </c>
      <c r="K27" s="29">
        <f t="shared" si="4"/>
        <v>87.271095335257201</v>
      </c>
      <c r="L27" s="29">
        <f t="shared" si="4"/>
        <v>90.604012286328071</v>
      </c>
      <c r="M27" s="29">
        <f t="shared" si="4"/>
        <v>85.408343322255689</v>
      </c>
      <c r="N27" s="29">
        <f t="shared" si="4"/>
        <v>83.589464870433673</v>
      </c>
      <c r="O27" s="29">
        <f t="shared" si="4"/>
        <v>75.652942713729274</v>
      </c>
      <c r="P27" s="29">
        <f t="shared" si="4"/>
        <v>71.666780662887376</v>
      </c>
      <c r="Q27" s="29">
        <f t="shared" si="4"/>
        <v>77.032633610260973</v>
      </c>
      <c r="R27" s="29">
        <f t="shared" si="4"/>
        <v>75.208743771874623</v>
      </c>
      <c r="S27" s="29">
        <f t="shared" si="4"/>
        <v>69.784235098568416</v>
      </c>
      <c r="T27" s="29">
        <f t="shared" si="4"/>
        <v>71.216442054597678</v>
      </c>
      <c r="U27" s="29">
        <f t="shared" si="4"/>
        <v>77.195872080578795</v>
      </c>
      <c r="V27" s="29">
        <f t="shared" si="4"/>
        <v>83.658993201266199</v>
      </c>
      <c r="W27" s="29">
        <f t="shared" si="4"/>
        <v>86.567173002344589</v>
      </c>
      <c r="X27" s="29">
        <f t="shared" si="4"/>
        <v>87.547972735032133</v>
      </c>
      <c r="Y27" s="29">
        <f t="shared" si="4"/>
        <v>83.165901849256954</v>
      </c>
      <c r="Z27" s="29">
        <f t="shared" si="4"/>
        <v>82.369595901567976</v>
      </c>
      <c r="AA27" s="29">
        <f t="shared" si="4"/>
        <v>85.760402429426165</v>
      </c>
      <c r="AB27" s="29">
        <f t="shared" si="4"/>
        <v>84.067914614718404</v>
      </c>
      <c r="AC27" s="29">
        <f t="shared" si="4"/>
        <v>87.415678091967436</v>
      </c>
      <c r="AD27" s="29">
        <f t="shared" si="4"/>
        <v>86.436375430030893</v>
      </c>
      <c r="AE27" s="29">
        <f t="shared" si="4"/>
        <v>82.684864675140247</v>
      </c>
    </row>
    <row r="28" spans="1:31">
      <c r="A28" s="65">
        <v>2</v>
      </c>
      <c r="B28" s="9" t="s">
        <v>241</v>
      </c>
      <c r="C28" s="29">
        <f t="shared" ref="C28:R43" si="5">C9/C$24*100</f>
        <v>0.41815491464403265</v>
      </c>
      <c r="D28" s="29">
        <f t="shared" si="5"/>
        <v>0.131663334605956</v>
      </c>
      <c r="E28" s="29">
        <f t="shared" si="5"/>
        <v>2.4164769469874461E-2</v>
      </c>
      <c r="F28" s="29">
        <f t="shared" si="5"/>
        <v>2.0155051176701311</v>
      </c>
      <c r="G28" s="29">
        <f t="shared" si="5"/>
        <v>6.9748063196678949</v>
      </c>
      <c r="H28" s="29">
        <f t="shared" si="5"/>
        <v>3.2587495536384612</v>
      </c>
      <c r="I28" s="29">
        <f t="shared" si="5"/>
        <v>3.3399577725733485</v>
      </c>
      <c r="J28" s="29">
        <f t="shared" si="5"/>
        <v>2.2857129508766465</v>
      </c>
      <c r="K28" s="29">
        <f t="shared" si="5"/>
        <v>4.6641670421950634</v>
      </c>
      <c r="L28" s="29">
        <f t="shared" si="5"/>
        <v>3.7625655782761327</v>
      </c>
      <c r="M28" s="29">
        <f t="shared" si="5"/>
        <v>5.0146358590727385</v>
      </c>
      <c r="N28" s="29">
        <f t="shared" si="5"/>
        <v>5.8655832298066741</v>
      </c>
      <c r="O28" s="29">
        <f t="shared" si="5"/>
        <v>9.116330831187911</v>
      </c>
      <c r="P28" s="29">
        <f t="shared" si="5"/>
        <v>11.098574713547228</v>
      </c>
      <c r="Q28" s="29">
        <f t="shared" si="5"/>
        <v>8.6258620451562269</v>
      </c>
      <c r="R28" s="29">
        <f t="shared" si="5"/>
        <v>6.1013082640224736</v>
      </c>
      <c r="S28" s="29">
        <f t="shared" si="4"/>
        <v>6.4291546373344737</v>
      </c>
      <c r="T28" s="29">
        <f t="shared" si="4"/>
        <v>6.0519296304738406</v>
      </c>
      <c r="U28" s="29">
        <f t="shared" si="4"/>
        <v>3.8385783008609988</v>
      </c>
      <c r="V28" s="29">
        <f t="shared" si="4"/>
        <v>1.542099497160841</v>
      </c>
      <c r="W28" s="29">
        <f t="shared" si="4"/>
        <v>2.4020122354986628</v>
      </c>
      <c r="X28" s="29">
        <f t="shared" si="4"/>
        <v>1.9734600075762498</v>
      </c>
      <c r="Y28" s="29">
        <f t="shared" si="4"/>
        <v>6.5761754720894006</v>
      </c>
      <c r="Z28" s="29">
        <f t="shared" si="4"/>
        <v>5.2082108416026553</v>
      </c>
      <c r="AA28" s="29">
        <f t="shared" si="4"/>
        <v>4.6670943825170532</v>
      </c>
      <c r="AB28" s="29">
        <f t="shared" si="4"/>
        <v>6.3441019033467976</v>
      </c>
      <c r="AC28" s="29">
        <f t="shared" si="4"/>
        <v>4.6225407863737269</v>
      </c>
      <c r="AD28" s="29">
        <f t="shared" si="4"/>
        <v>5.024896041866409</v>
      </c>
      <c r="AE28" s="29">
        <f t="shared" si="4"/>
        <v>4.8135829307653477</v>
      </c>
    </row>
    <row r="29" spans="1:31">
      <c r="A29" s="65">
        <v>3</v>
      </c>
      <c r="B29" s="9" t="s">
        <v>240</v>
      </c>
      <c r="C29" s="29">
        <f t="shared" si="5"/>
        <v>10.957329633119821</v>
      </c>
      <c r="D29" s="29">
        <f t="shared" si="4"/>
        <v>7.6539311464716011</v>
      </c>
      <c r="E29" s="29">
        <f t="shared" si="4"/>
        <v>6.2644343831864084</v>
      </c>
      <c r="F29" s="29">
        <f t="shared" si="4"/>
        <v>2.0966170504786703</v>
      </c>
      <c r="G29" s="29">
        <f t="shared" si="4"/>
        <v>4.7385783057544693</v>
      </c>
      <c r="H29" s="29">
        <f t="shared" si="4"/>
        <v>7.1769440511993023</v>
      </c>
      <c r="I29" s="29">
        <f t="shared" si="4"/>
        <v>7.1637772269053643</v>
      </c>
      <c r="J29" s="29">
        <f t="shared" si="4"/>
        <v>6.7804665244147007</v>
      </c>
      <c r="K29" s="29">
        <f t="shared" si="4"/>
        <v>6.3241391380175749</v>
      </c>
      <c r="L29" s="29">
        <f t="shared" si="4"/>
        <v>4.0996008462369717</v>
      </c>
      <c r="M29" s="29">
        <f t="shared" si="4"/>
        <v>4.445140016313859</v>
      </c>
      <c r="N29" s="29">
        <f t="shared" si="4"/>
        <v>3.4880647151418134</v>
      </c>
      <c r="O29" s="29">
        <f t="shared" si="4"/>
        <v>3.1527024065382139</v>
      </c>
      <c r="P29" s="29">
        <f t="shared" si="4"/>
        <v>3.8824585929158153</v>
      </c>
      <c r="Q29" s="29">
        <f t="shared" si="4"/>
        <v>5.2304539989429477</v>
      </c>
      <c r="R29" s="29">
        <f t="shared" si="4"/>
        <v>4.9225908543169039</v>
      </c>
      <c r="S29" s="29">
        <f t="shared" si="4"/>
        <v>4.6823863138163819</v>
      </c>
      <c r="T29" s="29">
        <f t="shared" si="4"/>
        <v>4.3603481588902095</v>
      </c>
      <c r="U29" s="29">
        <f t="shared" si="4"/>
        <v>4.2432277232685545</v>
      </c>
      <c r="V29" s="29">
        <f t="shared" si="4"/>
        <v>4.5594773376583566</v>
      </c>
      <c r="W29" s="29">
        <f t="shared" si="4"/>
        <v>4.8093976880341165</v>
      </c>
      <c r="X29" s="29">
        <f t="shared" si="4"/>
        <v>4.7741204681369398</v>
      </c>
      <c r="Y29" s="29">
        <f t="shared" si="4"/>
        <v>2.7196766801230265</v>
      </c>
      <c r="Z29" s="29">
        <f t="shared" si="4"/>
        <v>4.7464456017446404</v>
      </c>
      <c r="AA29" s="29">
        <f t="shared" si="4"/>
        <v>3.6224769715611247</v>
      </c>
      <c r="AB29" s="29">
        <f t="shared" si="4"/>
        <v>3.8113426350370441</v>
      </c>
      <c r="AC29" s="29">
        <f t="shared" si="4"/>
        <v>3.9929733823231719</v>
      </c>
      <c r="AD29" s="29">
        <f t="shared" si="4"/>
        <v>4.4832601980662909</v>
      </c>
      <c r="AE29" s="29">
        <f t="shared" si="4"/>
        <v>4.508339231337942</v>
      </c>
    </row>
    <row r="30" spans="1:31">
      <c r="A30" s="65">
        <v>4</v>
      </c>
      <c r="B30" s="9" t="s">
        <v>242</v>
      </c>
      <c r="C30" s="29">
        <f t="shared" si="5"/>
        <v>0</v>
      </c>
      <c r="D30" s="29">
        <f t="shared" si="4"/>
        <v>5.0514657444433466E-5</v>
      </c>
      <c r="E30" s="29">
        <f t="shared" si="4"/>
        <v>0</v>
      </c>
      <c r="F30" s="29">
        <f t="shared" si="4"/>
        <v>5.7884007466012721E-4</v>
      </c>
      <c r="G30" s="29">
        <f t="shared" si="4"/>
        <v>0</v>
      </c>
      <c r="H30" s="29">
        <f t="shared" si="4"/>
        <v>2.8285011260047258E-5</v>
      </c>
      <c r="I30" s="29">
        <f t="shared" si="4"/>
        <v>0</v>
      </c>
      <c r="J30" s="29">
        <f t="shared" si="4"/>
        <v>2.3555938321891817E-4</v>
      </c>
      <c r="K30" s="29">
        <f t="shared" si="4"/>
        <v>0.11740949555653607</v>
      </c>
      <c r="L30" s="29">
        <f t="shared" si="4"/>
        <v>3.5292376209304425E-5</v>
      </c>
      <c r="M30" s="29">
        <f t="shared" si="4"/>
        <v>5.9132373558396518E-2</v>
      </c>
      <c r="N30" s="29">
        <f t="shared" si="4"/>
        <v>0.17585551438500804</v>
      </c>
      <c r="O30" s="29">
        <f t="shared" si="4"/>
        <v>0.36022824872130604</v>
      </c>
      <c r="P30" s="29">
        <f t="shared" si="4"/>
        <v>0.24484935648702533</v>
      </c>
      <c r="Q30" s="29">
        <f t="shared" si="4"/>
        <v>0.52090372934692641</v>
      </c>
      <c r="R30" s="29">
        <f t="shared" si="4"/>
        <v>1.5234219362748578</v>
      </c>
      <c r="S30" s="29">
        <f t="shared" si="4"/>
        <v>1.831377800420948</v>
      </c>
      <c r="T30" s="29">
        <f t="shared" si="4"/>
        <v>1.7945286191871468</v>
      </c>
      <c r="U30" s="29">
        <f t="shared" si="4"/>
        <v>2.5639339631685609</v>
      </c>
      <c r="V30" s="29">
        <f t="shared" si="4"/>
        <v>2.6478818907948991</v>
      </c>
      <c r="W30" s="29">
        <f t="shared" si="4"/>
        <v>1.4301636449279655</v>
      </c>
      <c r="X30" s="29">
        <f t="shared" si="4"/>
        <v>1.0174808902732684</v>
      </c>
      <c r="Y30" s="29">
        <f t="shared" si="4"/>
        <v>1.049283481900263</v>
      </c>
      <c r="Z30" s="29">
        <f t="shared" si="4"/>
        <v>0.72487587260538755</v>
      </c>
      <c r="AA30" s="29">
        <f t="shared" si="4"/>
        <v>0.72323996559641679</v>
      </c>
      <c r="AB30" s="29">
        <f t="shared" si="4"/>
        <v>0.55689561305227431</v>
      </c>
      <c r="AC30" s="29">
        <f t="shared" si="4"/>
        <v>0.50910442533922695</v>
      </c>
      <c r="AD30" s="29">
        <f t="shared" si="4"/>
        <v>0.64407387026119067</v>
      </c>
      <c r="AE30" s="29">
        <f t="shared" si="4"/>
        <v>0.90881123288297694</v>
      </c>
    </row>
    <row r="31" spans="1:31">
      <c r="A31" s="65">
        <v>5</v>
      </c>
      <c r="B31" s="9" t="s">
        <v>290</v>
      </c>
      <c r="C31" s="29">
        <f t="shared" si="5"/>
        <v>0</v>
      </c>
      <c r="D31" s="29">
        <f t="shared" si="4"/>
        <v>4.5896280601315193E-4</v>
      </c>
      <c r="E31" s="29">
        <f t="shared" si="4"/>
        <v>1.2394969960597573E-4</v>
      </c>
      <c r="F31" s="29">
        <f t="shared" si="4"/>
        <v>0</v>
      </c>
      <c r="G31" s="29">
        <f t="shared" si="4"/>
        <v>2.8965406815444392E-4</v>
      </c>
      <c r="H31" s="29">
        <f t="shared" si="4"/>
        <v>6.8799509950489798E-5</v>
      </c>
      <c r="I31" s="29">
        <f t="shared" si="4"/>
        <v>1.8192286407335756E-3</v>
      </c>
      <c r="J31" s="29">
        <f t="shared" si="4"/>
        <v>3.902770919264166E-2</v>
      </c>
      <c r="K31" s="29">
        <f t="shared" si="4"/>
        <v>2.7619692336137421E-2</v>
      </c>
      <c r="L31" s="29">
        <f t="shared" si="4"/>
        <v>1.5186048282833227E-5</v>
      </c>
      <c r="M31" s="29">
        <f t="shared" si="4"/>
        <v>4.3524044659771312E-2</v>
      </c>
      <c r="N31" s="29">
        <f t="shared" si="4"/>
        <v>5.7528475626599289E-2</v>
      </c>
      <c r="O31" s="29">
        <f t="shared" si="4"/>
        <v>4.6938798742023516E-2</v>
      </c>
      <c r="P31" s="29">
        <f t="shared" si="4"/>
        <v>3.3785944001594834E-2</v>
      </c>
      <c r="Q31" s="29">
        <f t="shared" si="4"/>
        <v>2.5050680574444338E-2</v>
      </c>
      <c r="R31" s="29">
        <f t="shared" si="4"/>
        <v>4.9945001808821061E-2</v>
      </c>
      <c r="S31" s="29">
        <f t="shared" si="4"/>
        <v>0.18781546909695321</v>
      </c>
      <c r="T31" s="29">
        <f t="shared" si="4"/>
        <v>0.16585985458222505</v>
      </c>
      <c r="U31" s="29">
        <f t="shared" si="4"/>
        <v>0.18042748732222005</v>
      </c>
      <c r="V31" s="29">
        <f t="shared" si="4"/>
        <v>3.5698655919636172E-3</v>
      </c>
      <c r="W31" s="29">
        <f t="shared" si="4"/>
        <v>1.4424664649977624E-2</v>
      </c>
      <c r="X31" s="29">
        <f t="shared" si="4"/>
        <v>3.9905430459139593E-2</v>
      </c>
      <c r="Y31" s="29">
        <f t="shared" si="4"/>
        <v>5.7628268353597606E-2</v>
      </c>
      <c r="Z31" s="29">
        <f t="shared" si="4"/>
        <v>0.23896017826620158</v>
      </c>
      <c r="AA31" s="29">
        <f t="shared" si="4"/>
        <v>0.11786353537405191</v>
      </c>
      <c r="AB31" s="29">
        <f t="shared" si="4"/>
        <v>0.62037183600816526</v>
      </c>
      <c r="AC31" s="29">
        <f t="shared" si="4"/>
        <v>0.21992471844122377</v>
      </c>
      <c r="AD31" s="29">
        <f t="shared" si="4"/>
        <v>0.38548475038967334</v>
      </c>
      <c r="AE31" s="29">
        <f t="shared" si="4"/>
        <v>0.14124391266790565</v>
      </c>
    </row>
    <row r="32" spans="1:31">
      <c r="A32" s="65"/>
      <c r="B32" s="9" t="s">
        <v>214</v>
      </c>
      <c r="C32" s="29">
        <f t="shared" si="5"/>
        <v>6.6507134750051824</v>
      </c>
      <c r="D32" s="29">
        <f t="shared" si="4"/>
        <v>6.880953139379729</v>
      </c>
      <c r="E32" s="29">
        <f t="shared" si="4"/>
        <v>7.3765044477615174</v>
      </c>
      <c r="F32" s="29">
        <f t="shared" si="4"/>
        <v>4.1745460372636076</v>
      </c>
      <c r="G32" s="29">
        <f t="shared" si="4"/>
        <v>1.2677327657331043</v>
      </c>
      <c r="H32" s="29">
        <f t="shared" si="4"/>
        <v>1.46264123420162</v>
      </c>
      <c r="I32" s="29">
        <f t="shared" si="4"/>
        <v>1.477487692444267</v>
      </c>
      <c r="J32" s="29">
        <f t="shared" si="4"/>
        <v>0.80264167418348031</v>
      </c>
      <c r="K32" s="29">
        <f t="shared" si="4"/>
        <v>0.84482352140446082</v>
      </c>
      <c r="L32" s="29">
        <f t="shared" si="4"/>
        <v>1.4538319435890845</v>
      </c>
      <c r="M32" s="29">
        <f t="shared" si="4"/>
        <v>3.7811224368437939</v>
      </c>
      <c r="N32" s="29">
        <f t="shared" si="4"/>
        <v>5.5794627598193722</v>
      </c>
      <c r="O32" s="29">
        <f t="shared" si="4"/>
        <v>9.0946799155989009</v>
      </c>
      <c r="P32" s="29">
        <f t="shared" si="4"/>
        <v>10.603866731208235</v>
      </c>
      <c r="Q32" s="29">
        <f t="shared" si="4"/>
        <v>7.3486072379054885</v>
      </c>
      <c r="R32" s="29">
        <f t="shared" si="4"/>
        <v>10.142969962075858</v>
      </c>
      <c r="S32" s="29">
        <f t="shared" si="4"/>
        <v>14.131130834421585</v>
      </c>
      <c r="T32" s="29">
        <f t="shared" si="4"/>
        <v>12.600552923441519</v>
      </c>
      <c r="U32" s="29">
        <f t="shared" si="4"/>
        <v>9.2302085695536871</v>
      </c>
      <c r="V32" s="29">
        <f t="shared" si="4"/>
        <v>6.8599850615605726</v>
      </c>
      <c r="W32" s="29">
        <f t="shared" si="4"/>
        <v>4.3992196375249444</v>
      </c>
      <c r="X32" s="29">
        <f t="shared" si="4"/>
        <v>3.8559525039653106</v>
      </c>
      <c r="Y32" s="29">
        <f t="shared" si="4"/>
        <v>4.4366058786281224</v>
      </c>
      <c r="Z32" s="29">
        <f t="shared" si="4"/>
        <v>4.5766041798966564</v>
      </c>
      <c r="AA32" s="29">
        <f t="shared" si="4"/>
        <v>3.1254023500117514</v>
      </c>
      <c r="AB32" s="29">
        <f t="shared" si="4"/>
        <v>1.9834121778491871</v>
      </c>
      <c r="AC32" s="29">
        <f t="shared" si="4"/>
        <v>1.9284860905964203</v>
      </c>
      <c r="AD32" s="29">
        <f t="shared" si="4"/>
        <v>1.6779259134719142</v>
      </c>
      <c r="AE32" s="29">
        <f t="shared" si="4"/>
        <v>5.2375319030853031</v>
      </c>
    </row>
    <row r="33" spans="1:31">
      <c r="A33" s="65"/>
      <c r="B33" s="9" t="s">
        <v>292</v>
      </c>
      <c r="C33" s="29">
        <f t="shared" si="5"/>
        <v>0.46453554347444864</v>
      </c>
      <c r="D33" s="29">
        <f t="shared" si="4"/>
        <v>0.2445265994363128</v>
      </c>
      <c r="E33" s="29">
        <f t="shared" si="4"/>
        <v>0.30125444762258458</v>
      </c>
      <c r="F33" s="29">
        <f t="shared" si="4"/>
        <v>0.14106896169128202</v>
      </c>
      <c r="G33" s="29">
        <f t="shared" si="4"/>
        <v>1.6007740051124365E-2</v>
      </c>
      <c r="H33" s="29">
        <f t="shared" si="4"/>
        <v>1.561434495535842E-2</v>
      </c>
      <c r="I33" s="29">
        <f t="shared" si="4"/>
        <v>4.9374186465246106E-2</v>
      </c>
      <c r="J33" s="29">
        <f t="shared" si="4"/>
        <v>0.1160383196431744</v>
      </c>
      <c r="K33" s="29">
        <f t="shared" si="4"/>
        <v>0.19748345153396116</v>
      </c>
      <c r="L33" s="29">
        <f t="shared" si="4"/>
        <v>0.28899777293944384</v>
      </c>
      <c r="M33" s="29">
        <f t="shared" si="4"/>
        <v>1.1595253953731985</v>
      </c>
      <c r="N33" s="29">
        <f t="shared" si="4"/>
        <v>1.6215025567944186</v>
      </c>
      <c r="O33" s="29">
        <f t="shared" si="4"/>
        <v>2.3705814151504354</v>
      </c>
      <c r="P33" s="29">
        <f t="shared" si="4"/>
        <v>1.2511313449896333</v>
      </c>
      <c r="Q33" s="29">
        <f t="shared" si="4"/>
        <v>0.95307968672302823</v>
      </c>
      <c r="R33" s="29">
        <f t="shared" si="4"/>
        <v>1.7036674482711407</v>
      </c>
      <c r="S33" s="29">
        <f t="shared" si="4"/>
        <v>4.1000404521040519</v>
      </c>
      <c r="T33" s="29">
        <f t="shared" si="4"/>
        <v>3.1377645345378133</v>
      </c>
      <c r="U33" s="29">
        <f t="shared" si="4"/>
        <v>1.7549102571043269</v>
      </c>
      <c r="V33" s="29">
        <f t="shared" si="4"/>
        <v>2.1282881123581059</v>
      </c>
      <c r="W33" s="29">
        <f t="shared" si="4"/>
        <v>1.1685472397009256</v>
      </c>
      <c r="X33" s="29">
        <f t="shared" si="4"/>
        <v>1.1198852867157325</v>
      </c>
      <c r="Y33" s="29">
        <f t="shared" si="4"/>
        <v>1.0027497305895205</v>
      </c>
      <c r="Z33" s="29">
        <f t="shared" si="4"/>
        <v>0.95345630489347655</v>
      </c>
      <c r="AA33" s="29">
        <f t="shared" si="4"/>
        <v>0.89956082620275968</v>
      </c>
      <c r="AB33" s="29">
        <f t="shared" si="4"/>
        <v>0.62329189330102686</v>
      </c>
      <c r="AC33" s="29">
        <f t="shared" si="4"/>
        <v>0.72314329069988603</v>
      </c>
      <c r="AD33" s="29">
        <f t="shared" si="4"/>
        <v>0.53161614114651623</v>
      </c>
      <c r="AE33" s="29">
        <f t="shared" si="4"/>
        <v>1.2002204331840318</v>
      </c>
    </row>
    <row r="34" spans="1:31">
      <c r="A34" s="65"/>
      <c r="B34" s="9" t="s">
        <v>215</v>
      </c>
      <c r="C34" s="29">
        <f t="shared" si="5"/>
        <v>0.56336003697968784</v>
      </c>
      <c r="D34" s="29">
        <f t="shared" si="4"/>
        <v>0.67705213604423298</v>
      </c>
      <c r="E34" s="29">
        <f t="shared" si="4"/>
        <v>0.98378303032926662</v>
      </c>
      <c r="F34" s="29">
        <f t="shared" si="4"/>
        <v>1.0835432628184281</v>
      </c>
      <c r="G34" s="29">
        <f t="shared" si="4"/>
        <v>0.53652102925134737</v>
      </c>
      <c r="H34" s="29">
        <f t="shared" si="4"/>
        <v>0.30754536595248799</v>
      </c>
      <c r="I34" s="29">
        <f t="shared" si="4"/>
        <v>0.17814724044677249</v>
      </c>
      <c r="J34" s="29">
        <f t="shared" si="4"/>
        <v>9.3271115792439255E-2</v>
      </c>
      <c r="K34" s="29">
        <f t="shared" si="4"/>
        <v>0.13769253208978971</v>
      </c>
      <c r="L34" s="29">
        <f t="shared" si="4"/>
        <v>0.10961068946647314</v>
      </c>
      <c r="M34" s="29">
        <f t="shared" si="4"/>
        <v>0.18665387199696026</v>
      </c>
      <c r="N34" s="29">
        <f t="shared" si="4"/>
        <v>0.16239829317028137</v>
      </c>
      <c r="O34" s="29">
        <f t="shared" si="4"/>
        <v>0.30464976961634399</v>
      </c>
      <c r="P34" s="29">
        <f t="shared" si="4"/>
        <v>0.37685788983469776</v>
      </c>
      <c r="Q34" s="29">
        <f t="shared" si="4"/>
        <v>0.1490029410461246</v>
      </c>
      <c r="R34" s="29">
        <f t="shared" si="4"/>
        <v>0.25314055296043192</v>
      </c>
      <c r="S34" s="29">
        <f t="shared" si="4"/>
        <v>0.40471830615290721</v>
      </c>
      <c r="T34" s="29">
        <f t="shared" si="4"/>
        <v>0.45253231986742215</v>
      </c>
      <c r="U34" s="29">
        <f t="shared" si="4"/>
        <v>0.33423346154700717</v>
      </c>
      <c r="V34" s="29">
        <f t="shared" si="4"/>
        <v>0.25219601449041668</v>
      </c>
      <c r="W34" s="29">
        <f t="shared" si="4"/>
        <v>0.21224776396562053</v>
      </c>
      <c r="X34" s="29">
        <f t="shared" si="4"/>
        <v>0.2316782046914834</v>
      </c>
      <c r="Y34" s="29">
        <f t="shared" si="4"/>
        <v>0.30111898691280914</v>
      </c>
      <c r="Z34" s="29">
        <f t="shared" si="4"/>
        <v>0.24751596956625213</v>
      </c>
      <c r="AA34" s="29">
        <f t="shared" si="4"/>
        <v>0.2089308552846178</v>
      </c>
      <c r="AB34" s="29">
        <f t="shared" si="4"/>
        <v>0.14606381518642622</v>
      </c>
      <c r="AC34" s="29">
        <f t="shared" si="4"/>
        <v>7.5795309474956163E-2</v>
      </c>
      <c r="AD34" s="29">
        <f t="shared" si="4"/>
        <v>7.2036015575926218E-2</v>
      </c>
      <c r="AE34" s="29">
        <f t="shared" si="4"/>
        <v>0.2630869945652799</v>
      </c>
    </row>
    <row r="35" spans="1:31">
      <c r="A35" s="65"/>
      <c r="B35" s="9" t="s">
        <v>216</v>
      </c>
      <c r="C35" s="29">
        <f t="shared" si="5"/>
        <v>2.7055366817742618E-2</v>
      </c>
      <c r="D35" s="29">
        <f t="shared" si="4"/>
        <v>4.7474187641479107E-2</v>
      </c>
      <c r="E35" s="29">
        <f t="shared" si="4"/>
        <v>8.337710200971217E-2</v>
      </c>
      <c r="F35" s="29">
        <f t="shared" si="4"/>
        <v>0.14219956877510939</v>
      </c>
      <c r="G35" s="29">
        <f t="shared" si="4"/>
        <v>7.9623834378026961E-2</v>
      </c>
      <c r="H35" s="29">
        <f t="shared" si="4"/>
        <v>0.11259512526328672</v>
      </c>
      <c r="I35" s="29">
        <f t="shared" si="4"/>
        <v>3.8011468401110915E-2</v>
      </c>
      <c r="J35" s="29">
        <f t="shared" si="4"/>
        <v>3.5388770499465275E-2</v>
      </c>
      <c r="K35" s="29">
        <f t="shared" si="4"/>
        <v>8.4878137772784901E-3</v>
      </c>
      <c r="L35" s="29">
        <f t="shared" si="4"/>
        <v>8.8305200299364089E-3</v>
      </c>
      <c r="M35" s="29">
        <f t="shared" si="4"/>
        <v>1.6432141030058304E-2</v>
      </c>
      <c r="N35" s="29">
        <f t="shared" si="4"/>
        <v>1.7901302682457806E-2</v>
      </c>
      <c r="O35" s="29">
        <f t="shared" si="4"/>
        <v>8.2151242576770575E-2</v>
      </c>
      <c r="P35" s="29">
        <f t="shared" si="4"/>
        <v>0.113798855037197</v>
      </c>
      <c r="Q35" s="29">
        <f t="shared" si="4"/>
        <v>4.0774202215954541E-2</v>
      </c>
      <c r="R35" s="29">
        <f t="shared" si="4"/>
        <v>9.1171164282857736E-2</v>
      </c>
      <c r="S35" s="29">
        <f t="shared" si="4"/>
        <v>0.12855661433541735</v>
      </c>
      <c r="T35" s="29">
        <f t="shared" si="4"/>
        <v>0.10400730592900055</v>
      </c>
      <c r="U35" s="29">
        <f t="shared" si="4"/>
        <v>7.6670533089581744E-2</v>
      </c>
      <c r="V35" s="29">
        <f t="shared" si="4"/>
        <v>8.1212882636584272E-2</v>
      </c>
      <c r="W35" s="29">
        <f t="shared" si="4"/>
        <v>7.1562052871524215E-2</v>
      </c>
      <c r="X35" s="29">
        <f t="shared" si="4"/>
        <v>9.2701463818764165E-2</v>
      </c>
      <c r="Y35" s="29">
        <f t="shared" si="4"/>
        <v>0.10031711872495952</v>
      </c>
      <c r="Z35" s="29">
        <f t="shared" si="4"/>
        <v>8.555189430625261E-2</v>
      </c>
      <c r="AA35" s="29">
        <f t="shared" si="4"/>
        <v>3.9042629662862614E-2</v>
      </c>
      <c r="AB35" s="29">
        <f t="shared" si="4"/>
        <v>5.2384592096200888E-2</v>
      </c>
      <c r="AC35" s="29">
        <f t="shared" si="4"/>
        <v>1.6625140042192628E-2</v>
      </c>
      <c r="AD35" s="29">
        <f t="shared" si="4"/>
        <v>1.4156632142056699E-2</v>
      </c>
      <c r="AE35" s="29">
        <f t="shared" si="4"/>
        <v>6.5892710109631547E-2</v>
      </c>
    </row>
    <row r="36" spans="1:31">
      <c r="A36" s="65"/>
      <c r="B36" s="9" t="s">
        <v>217</v>
      </c>
      <c r="C36" s="29">
        <f t="shared" si="5"/>
        <v>0.20631670560592014</v>
      </c>
      <c r="D36" s="29">
        <f t="shared" si="4"/>
        <v>6.2175082108975654E-2</v>
      </c>
      <c r="E36" s="29">
        <f t="shared" si="4"/>
        <v>0.10718956563684845</v>
      </c>
      <c r="F36" s="29">
        <f t="shared" si="4"/>
        <v>7.883309411481014E-2</v>
      </c>
      <c r="G36" s="29">
        <f t="shared" si="4"/>
        <v>5.7617872713610165E-2</v>
      </c>
      <c r="H36" s="29">
        <f t="shared" si="4"/>
        <v>3.5218047357715325E-2</v>
      </c>
      <c r="I36" s="29">
        <f t="shared" si="4"/>
        <v>9.1281857874149948E-3</v>
      </c>
      <c r="J36" s="29">
        <f t="shared" si="4"/>
        <v>1.2993711885258495E-2</v>
      </c>
      <c r="K36" s="29">
        <f t="shared" si="4"/>
        <v>9.4486189086726759E-3</v>
      </c>
      <c r="L36" s="29">
        <f t="shared" si="4"/>
        <v>1.6042799568805829E-2</v>
      </c>
      <c r="M36" s="29">
        <f t="shared" si="4"/>
        <v>3.1521597961125018E-2</v>
      </c>
      <c r="N36" s="29">
        <f t="shared" si="4"/>
        <v>1.9240301616789642E-2</v>
      </c>
      <c r="O36" s="29">
        <f t="shared" si="4"/>
        <v>2.4341101057847984E-2</v>
      </c>
      <c r="P36" s="29">
        <f t="shared" si="4"/>
        <v>1.773456159391772E-2</v>
      </c>
      <c r="Q36" s="29">
        <f t="shared" si="4"/>
        <v>8.2834081423014266E-3</v>
      </c>
      <c r="R36" s="29">
        <f t="shared" si="4"/>
        <v>1.2779489823063647E-2</v>
      </c>
      <c r="S36" s="29">
        <f t="shared" si="4"/>
        <v>2.0224991396955102E-2</v>
      </c>
      <c r="T36" s="29">
        <f t="shared" si="4"/>
        <v>3.7942902721970345E-2</v>
      </c>
      <c r="U36" s="29">
        <f t="shared" si="4"/>
        <v>2.989816616681264E-2</v>
      </c>
      <c r="V36" s="29">
        <f t="shared" ref="D36:AE43" si="6">V17/V$24*100</f>
        <v>2.1004190594710991E-3</v>
      </c>
      <c r="W36" s="29">
        <f t="shared" si="6"/>
        <v>1.0794971174745427E-2</v>
      </c>
      <c r="X36" s="29">
        <f t="shared" si="6"/>
        <v>1.0418538705620112E-2</v>
      </c>
      <c r="Y36" s="29">
        <f t="shared" si="6"/>
        <v>1.7702291124551628E-2</v>
      </c>
      <c r="Z36" s="29">
        <f t="shared" si="6"/>
        <v>7.6762050489902036E-3</v>
      </c>
      <c r="AA36" s="29">
        <f t="shared" si="6"/>
        <v>1.6426382330792865E-2</v>
      </c>
      <c r="AB36" s="29">
        <f t="shared" si="6"/>
        <v>1.4082039137760219E-2</v>
      </c>
      <c r="AC36" s="29">
        <f t="shared" si="6"/>
        <v>4.1295412370379366E-3</v>
      </c>
      <c r="AD36" s="29">
        <f t="shared" si="6"/>
        <v>1.1405444403092263E-2</v>
      </c>
      <c r="AE36" s="29">
        <f t="shared" si="6"/>
        <v>2.0376940116307453E-2</v>
      </c>
    </row>
    <row r="37" spans="1:31">
      <c r="A37" s="65"/>
      <c r="B37" s="9" t="s">
        <v>218</v>
      </c>
      <c r="C37" s="29">
        <f t="shared" si="5"/>
        <v>0.12010832654669028</v>
      </c>
      <c r="D37" s="29">
        <f t="shared" si="6"/>
        <v>0.21614768031418688</v>
      </c>
      <c r="E37" s="29">
        <f t="shared" si="6"/>
        <v>0.42186044074623691</v>
      </c>
      <c r="F37" s="29">
        <f t="shared" si="6"/>
        <v>0.48509270173774699</v>
      </c>
      <c r="G37" s="29">
        <f t="shared" si="6"/>
        <v>0.10496211369368594</v>
      </c>
      <c r="H37" s="29">
        <f t="shared" si="6"/>
        <v>7.1885586300447848E-2</v>
      </c>
      <c r="I37" s="29">
        <f t="shared" si="6"/>
        <v>0.10309622856449058</v>
      </c>
      <c r="J37" s="29">
        <f t="shared" si="6"/>
        <v>2.4207467610791324E-2</v>
      </c>
      <c r="K37" s="29">
        <f t="shared" si="6"/>
        <v>6.8190041579812621E-2</v>
      </c>
      <c r="L37" s="29">
        <f t="shared" si="6"/>
        <v>3.6405422432146395E-2</v>
      </c>
      <c r="M37" s="29">
        <f t="shared" si="6"/>
        <v>5.7114185878991974E-2</v>
      </c>
      <c r="N37" s="29">
        <f t="shared" si="6"/>
        <v>4.7581595419398902E-2</v>
      </c>
      <c r="O37" s="29">
        <f t="shared" si="6"/>
        <v>6.2353785489101907E-2</v>
      </c>
      <c r="P37" s="29">
        <f t="shared" si="6"/>
        <v>6.4176750930669615E-2</v>
      </c>
      <c r="Q37" s="29">
        <f t="shared" si="6"/>
        <v>1.9602372748357296E-2</v>
      </c>
      <c r="R37" s="29">
        <f t="shared" si="6"/>
        <v>5.7429093796810028E-2</v>
      </c>
      <c r="S37" s="29">
        <f t="shared" si="6"/>
        <v>5.4442259782116073E-2</v>
      </c>
      <c r="T37" s="29">
        <f t="shared" si="6"/>
        <v>5.9574236900471797E-2</v>
      </c>
      <c r="U37" s="29">
        <f t="shared" si="6"/>
        <v>4.0880537199706003E-2</v>
      </c>
      <c r="V37" s="29">
        <f t="shared" si="6"/>
        <v>4.1080313950681041E-2</v>
      </c>
      <c r="W37" s="29">
        <f t="shared" si="6"/>
        <v>3.9818931028008556E-2</v>
      </c>
      <c r="X37" s="29">
        <f t="shared" si="6"/>
        <v>3.8742720268441146E-2</v>
      </c>
      <c r="Y37" s="29">
        <f t="shared" si="6"/>
        <v>4.3295746360958315E-2</v>
      </c>
      <c r="Z37" s="29">
        <f t="shared" si="6"/>
        <v>3.5779786770837256E-2</v>
      </c>
      <c r="AA37" s="29">
        <f t="shared" si="6"/>
        <v>3.6190262613869463E-2</v>
      </c>
      <c r="AB37" s="29">
        <f t="shared" si="6"/>
        <v>2.3787037446641089E-2</v>
      </c>
      <c r="AC37" s="29">
        <f t="shared" si="6"/>
        <v>1.6655762244097694E-2</v>
      </c>
      <c r="AD37" s="29">
        <f t="shared" si="6"/>
        <v>6.954372610129959E-3</v>
      </c>
      <c r="AE37" s="29">
        <f t="shared" si="6"/>
        <v>5.5567411773877501E-2</v>
      </c>
    </row>
    <row r="38" spans="1:31">
      <c r="A38" s="65"/>
      <c r="B38" s="9" t="s">
        <v>219</v>
      </c>
      <c r="C38" s="29">
        <f t="shared" si="5"/>
        <v>6.457033636363832E-2</v>
      </c>
      <c r="D38" s="29">
        <f t="shared" si="6"/>
        <v>9.2238271339690453E-2</v>
      </c>
      <c r="E38" s="29">
        <f t="shared" si="6"/>
        <v>0.1128998229222829</v>
      </c>
      <c r="F38" s="29">
        <f t="shared" si="6"/>
        <v>9.7470407349435656E-2</v>
      </c>
      <c r="G38" s="29">
        <f t="shared" si="6"/>
        <v>2.7396205458186083E-2</v>
      </c>
      <c r="H38" s="29">
        <f t="shared" si="6"/>
        <v>8.8223144328913958E-3</v>
      </c>
      <c r="I38" s="29">
        <f t="shared" si="6"/>
        <v>1.9282482401624752E-3</v>
      </c>
      <c r="J38" s="29">
        <f t="shared" si="6"/>
        <v>5.3302307679371915E-4</v>
      </c>
      <c r="K38" s="29">
        <f t="shared" si="6"/>
        <v>4.1734784017851611E-3</v>
      </c>
      <c r="L38" s="29">
        <f t="shared" si="6"/>
        <v>2.1921364417235422E-3</v>
      </c>
      <c r="M38" s="29">
        <f t="shared" si="6"/>
        <v>5.1817183215155929E-3</v>
      </c>
      <c r="N38" s="29">
        <f t="shared" si="6"/>
        <v>2.0574941194088488E-2</v>
      </c>
      <c r="O38" s="29">
        <f t="shared" si="6"/>
        <v>2.4072941844093903E-2</v>
      </c>
      <c r="P38" s="29">
        <f t="shared" si="6"/>
        <v>3.284441846544691E-2</v>
      </c>
      <c r="Q38" s="29">
        <f t="shared" si="6"/>
        <v>1.8819549120362713E-3</v>
      </c>
      <c r="R38" s="29">
        <f t="shared" si="6"/>
        <v>5.4034850993676178E-3</v>
      </c>
      <c r="S38" s="29">
        <f t="shared" si="6"/>
        <v>1.6455867536316039E-2</v>
      </c>
      <c r="T38" s="29">
        <f t="shared" si="6"/>
        <v>4.4779238071757627E-2</v>
      </c>
      <c r="U38" s="29">
        <f t="shared" si="6"/>
        <v>2.1855313204913861E-2</v>
      </c>
      <c r="V38" s="29">
        <f t="shared" si="6"/>
        <v>3.9325435422551541E-3</v>
      </c>
      <c r="W38" s="29">
        <f t="shared" si="6"/>
        <v>3.4765969402080752E-3</v>
      </c>
      <c r="X38" s="29">
        <f t="shared" si="6"/>
        <v>3.4682266417831809E-3</v>
      </c>
      <c r="Y38" s="29">
        <f t="shared" si="6"/>
        <v>8.4353567416205564E-3</v>
      </c>
      <c r="Z38" s="29">
        <f t="shared" si="6"/>
        <v>3.4095762257857661E-3</v>
      </c>
      <c r="AA38" s="29">
        <f t="shared" si="6"/>
        <v>6.8648401330743255E-3</v>
      </c>
      <c r="AB38" s="29">
        <f t="shared" si="6"/>
        <v>4.267012596927776E-3</v>
      </c>
      <c r="AC38" s="29">
        <f t="shared" si="6"/>
        <v>1.131686267852931E-4</v>
      </c>
      <c r="AD38" s="29">
        <f t="shared" si="6"/>
        <v>6.8776400608518465E-4</v>
      </c>
      <c r="AE38" s="29">
        <f t="shared" si="6"/>
        <v>1.3587200252827643E-2</v>
      </c>
    </row>
    <row r="39" spans="1:31">
      <c r="A39" s="65"/>
      <c r="B39" s="9" t="s">
        <v>220</v>
      </c>
      <c r="C39" s="29">
        <f t="shared" si="5"/>
        <v>2.8493041296313453E-2</v>
      </c>
      <c r="D39" s="29">
        <f t="shared" si="6"/>
        <v>3.2157638357752434E-2</v>
      </c>
      <c r="E39" s="29">
        <f t="shared" si="6"/>
        <v>3.3777009182451946E-2</v>
      </c>
      <c r="F39" s="29">
        <f t="shared" si="6"/>
        <v>4.3252881538259021E-2</v>
      </c>
      <c r="G39" s="29">
        <f t="shared" si="6"/>
        <v>2.4154022588476459E-2</v>
      </c>
      <c r="H39" s="29">
        <f t="shared" si="6"/>
        <v>3.3431537282112502E-3</v>
      </c>
      <c r="I39" s="29">
        <f t="shared" si="6"/>
        <v>2.1850907159782725E-3</v>
      </c>
      <c r="J39" s="29">
        <f t="shared" si="6"/>
        <v>2.9759279984004983E-3</v>
      </c>
      <c r="K39" s="29">
        <f t="shared" si="6"/>
        <v>6.4018200112750182E-3</v>
      </c>
      <c r="L39" s="29">
        <f t="shared" si="6"/>
        <v>7.4183187799548049E-3</v>
      </c>
      <c r="M39" s="29">
        <f t="shared" si="6"/>
        <v>1.5808710887040799E-2</v>
      </c>
      <c r="N39" s="29">
        <f t="shared" si="6"/>
        <v>1.4526281851296875E-2</v>
      </c>
      <c r="O39" s="29">
        <f t="shared" si="6"/>
        <v>2.742727501978023E-2</v>
      </c>
      <c r="P39" s="29">
        <f t="shared" si="6"/>
        <v>3.5337462050940467E-2</v>
      </c>
      <c r="Q39" s="29">
        <f t="shared" si="6"/>
        <v>1.2428373855660216E-2</v>
      </c>
      <c r="R39" s="29">
        <f t="shared" si="6"/>
        <v>8.7190956789964195E-3</v>
      </c>
      <c r="S39" s="29">
        <f t="shared" si="6"/>
        <v>5.4712970285612089E-2</v>
      </c>
      <c r="T39" s="29">
        <f t="shared" si="6"/>
        <v>5.1973326530998003E-2</v>
      </c>
      <c r="U39" s="29">
        <f t="shared" si="6"/>
        <v>2.7647914529677846E-2</v>
      </c>
      <c r="V39" s="29">
        <f t="shared" si="6"/>
        <v>5.8168942104677625E-4</v>
      </c>
      <c r="W39" s="29">
        <f t="shared" si="6"/>
        <v>1.709985386992828E-2</v>
      </c>
      <c r="X39" s="29">
        <f t="shared" si="6"/>
        <v>1.3501834538533054E-2</v>
      </c>
      <c r="Y39" s="29">
        <f t="shared" si="6"/>
        <v>0</v>
      </c>
      <c r="Z39" s="29">
        <f t="shared" si="6"/>
        <v>5.4070613951957584E-3</v>
      </c>
      <c r="AA39" s="29">
        <f t="shared" si="6"/>
        <v>9.9973257399751177E-4</v>
      </c>
      <c r="AB39" s="29">
        <f t="shared" si="6"/>
        <v>0</v>
      </c>
      <c r="AC39" s="29">
        <f t="shared" si="6"/>
        <v>0</v>
      </c>
      <c r="AD39" s="29">
        <f t="shared" si="6"/>
        <v>0</v>
      </c>
      <c r="AE39" s="29">
        <f t="shared" si="6"/>
        <v>1.3456147516821115E-2</v>
      </c>
    </row>
    <row r="40" spans="1:31">
      <c r="A40" s="65"/>
      <c r="B40" s="82" t="s">
        <v>78</v>
      </c>
      <c r="C40" s="29">
        <f t="shared" si="5"/>
        <v>0.1168162603493831</v>
      </c>
      <c r="D40" s="29">
        <f t="shared" si="6"/>
        <v>0.2268592762821485</v>
      </c>
      <c r="E40" s="29">
        <f t="shared" si="6"/>
        <v>0.22467908983173432</v>
      </c>
      <c r="F40" s="29">
        <f t="shared" si="6"/>
        <v>0.23669460930306674</v>
      </c>
      <c r="G40" s="29">
        <f t="shared" si="6"/>
        <v>0.24276698041936179</v>
      </c>
      <c r="H40" s="29">
        <f t="shared" si="6"/>
        <v>7.5681138869935549E-2</v>
      </c>
      <c r="I40" s="29">
        <f t="shared" si="6"/>
        <v>2.379801873761523E-2</v>
      </c>
      <c r="J40" s="29">
        <f t="shared" si="6"/>
        <v>1.7172214721729952E-2</v>
      </c>
      <c r="K40" s="29">
        <f t="shared" si="6"/>
        <v>4.0990759410965749E-2</v>
      </c>
      <c r="L40" s="29">
        <f t="shared" si="6"/>
        <v>3.8721492213906146E-2</v>
      </c>
      <c r="M40" s="29">
        <f t="shared" si="6"/>
        <v>6.059551791822855E-2</v>
      </c>
      <c r="N40" s="29">
        <f t="shared" si="6"/>
        <v>4.2573870406249659E-2</v>
      </c>
      <c r="O40" s="29">
        <f t="shared" si="6"/>
        <v>8.430342362874943E-2</v>
      </c>
      <c r="P40" s="29">
        <f t="shared" si="6"/>
        <v>0.1129658417565261</v>
      </c>
      <c r="Q40" s="29">
        <f t="shared" si="6"/>
        <v>6.6032629171814877E-2</v>
      </c>
      <c r="R40" s="29">
        <f t="shared" si="6"/>
        <v>7.7638224279336435E-2</v>
      </c>
      <c r="S40" s="29">
        <f t="shared" si="6"/>
        <v>0.13032560281649055</v>
      </c>
      <c r="T40" s="29">
        <f t="shared" si="6"/>
        <v>0.15425530971322385</v>
      </c>
      <c r="U40" s="29">
        <f t="shared" si="6"/>
        <v>0.1372809973563151</v>
      </c>
      <c r="V40" s="29">
        <f t="shared" si="6"/>
        <v>0.12328816588037832</v>
      </c>
      <c r="W40" s="29">
        <f t="shared" si="6"/>
        <v>6.9495358081206007E-2</v>
      </c>
      <c r="X40" s="29">
        <f t="shared" si="6"/>
        <v>7.2845420718341741E-2</v>
      </c>
      <c r="Y40" s="29">
        <f t="shared" si="6"/>
        <v>0.13136847396071916</v>
      </c>
      <c r="Z40" s="29">
        <f t="shared" si="6"/>
        <v>0.10969144581919052</v>
      </c>
      <c r="AA40" s="29">
        <f t="shared" si="6"/>
        <v>0.10940700797002104</v>
      </c>
      <c r="AB40" s="29">
        <f t="shared" si="6"/>
        <v>5.1543133908896255E-2</v>
      </c>
      <c r="AC40" s="29">
        <f t="shared" si="6"/>
        <v>3.8271697324842605E-2</v>
      </c>
      <c r="AD40" s="29">
        <f t="shared" si="6"/>
        <v>3.8831802414562126E-2</v>
      </c>
      <c r="AE40" s="29">
        <f t="shared" si="6"/>
        <v>9.420658479581466E-2</v>
      </c>
    </row>
    <row r="41" spans="1:31">
      <c r="A41" s="65"/>
      <c r="B41" s="9" t="s">
        <v>221</v>
      </c>
      <c r="C41" s="29">
        <f t="shared" si="5"/>
        <v>99.599149102066932</v>
      </c>
      <c r="D41" s="29">
        <f t="shared" si="6"/>
        <v>97.881348535432238</v>
      </c>
      <c r="E41" s="29">
        <f t="shared" si="6"/>
        <v>98.864030043691528</v>
      </c>
      <c r="F41" s="29">
        <f t="shared" si="6"/>
        <v>98.045237452098306</v>
      </c>
      <c r="G41" s="29">
        <f t="shared" si="6"/>
        <v>99.653411557227685</v>
      </c>
      <c r="H41" s="29">
        <f t="shared" si="6"/>
        <v>99.064698131320611</v>
      </c>
      <c r="I41" s="29">
        <f t="shared" si="6"/>
        <v>99.059761755735039</v>
      </c>
      <c r="J41" s="29">
        <f t="shared" si="6"/>
        <v>99.373501809986607</v>
      </c>
      <c r="K41" s="29">
        <f t="shared" si="6"/>
        <v>99.249254224766972</v>
      </c>
      <c r="L41" s="29">
        <f t="shared" si="6"/>
        <v>99.920061132854755</v>
      </c>
      <c r="M41" s="29">
        <f t="shared" si="6"/>
        <v>98.751898052704249</v>
      </c>
      <c r="N41" s="29">
        <f t="shared" si="6"/>
        <v>98.755959565213132</v>
      </c>
      <c r="O41" s="29">
        <f t="shared" si="6"/>
        <v>97.423822914517629</v>
      </c>
      <c r="P41" s="29">
        <f t="shared" si="6"/>
        <v>97.530316001047268</v>
      </c>
      <c r="Q41" s="29">
        <f t="shared" si="6"/>
        <v>98.783511302187009</v>
      </c>
      <c r="R41" s="29">
        <f t="shared" si="6"/>
        <v>97.948979790373528</v>
      </c>
      <c r="S41" s="29">
        <f t="shared" si="6"/>
        <v>97.046100153658742</v>
      </c>
      <c r="T41" s="29">
        <f t="shared" si="6"/>
        <v>96.189661241172615</v>
      </c>
      <c r="U41" s="29">
        <f t="shared" si="6"/>
        <v>97.252248124752825</v>
      </c>
      <c r="V41" s="29">
        <f t="shared" si="6"/>
        <v>99.272006854032838</v>
      </c>
      <c r="W41" s="29">
        <f t="shared" si="6"/>
        <v>99.622390872980262</v>
      </c>
      <c r="X41" s="29">
        <f t="shared" si="6"/>
        <v>99.208892035443043</v>
      </c>
      <c r="Y41" s="29">
        <f t="shared" si="6"/>
        <v>98.005271630351359</v>
      </c>
      <c r="Z41" s="29">
        <f t="shared" si="6"/>
        <v>97.86469257568352</v>
      </c>
      <c r="AA41" s="29">
        <f t="shared" si="6"/>
        <v>98.016479634486544</v>
      </c>
      <c r="AB41" s="29">
        <f t="shared" si="6"/>
        <v>97.384038780011878</v>
      </c>
      <c r="AC41" s="29">
        <f t="shared" si="6"/>
        <v>98.688707495041214</v>
      </c>
      <c r="AD41" s="29">
        <f t="shared" si="6"/>
        <v>98.65201620408638</v>
      </c>
      <c r="AE41" s="29">
        <f t="shared" si="6"/>
        <v>98.294373885879736</v>
      </c>
    </row>
    <row r="42" spans="1:31">
      <c r="A42" s="65"/>
      <c r="B42" s="9" t="s">
        <v>222</v>
      </c>
      <c r="C42" s="29">
        <f t="shared" si="5"/>
        <v>0.40085089793306555</v>
      </c>
      <c r="D42" s="29">
        <f t="shared" si="6"/>
        <v>2.1186514645677672</v>
      </c>
      <c r="E42" s="29">
        <f t="shared" si="6"/>
        <v>1.1359699563084742</v>
      </c>
      <c r="F42" s="29">
        <f t="shared" si="6"/>
        <v>1.9547625479016852</v>
      </c>
      <c r="G42" s="29">
        <f t="shared" si="6"/>
        <v>0.34658844277232226</v>
      </c>
      <c r="H42" s="29">
        <f t="shared" si="6"/>
        <v>0.93530186867938558</v>
      </c>
      <c r="I42" s="29">
        <f t="shared" si="6"/>
        <v>0.94023824426495861</v>
      </c>
      <c r="J42" s="29">
        <f t="shared" si="6"/>
        <v>0.62649819001338891</v>
      </c>
      <c r="K42" s="29">
        <f t="shared" si="6"/>
        <v>0.75074577523302666</v>
      </c>
      <c r="L42" s="29">
        <f t="shared" si="6"/>
        <v>7.9938867145242121E-2</v>
      </c>
      <c r="M42" s="29">
        <f t="shared" si="6"/>
        <v>1.2481019472957564</v>
      </c>
      <c r="N42" s="29">
        <f t="shared" si="6"/>
        <v>1.244040434786863</v>
      </c>
      <c r="O42" s="29">
        <f t="shared" si="6"/>
        <v>2.5761770854823647</v>
      </c>
      <c r="P42" s="29">
        <f t="shared" si="6"/>
        <v>2.4696839989527279</v>
      </c>
      <c r="Q42" s="29">
        <f t="shared" si="6"/>
        <v>1.2164886978129901</v>
      </c>
      <c r="R42" s="29">
        <f t="shared" si="6"/>
        <v>2.051020209626476</v>
      </c>
      <c r="S42" s="29">
        <f t="shared" si="6"/>
        <v>2.9538998463412511</v>
      </c>
      <c r="T42" s="29">
        <f t="shared" si="6"/>
        <v>3.8103387588273843</v>
      </c>
      <c r="U42" s="29">
        <f t="shared" si="6"/>
        <v>2.7477518752471704</v>
      </c>
      <c r="V42" s="29">
        <f t="shared" si="6"/>
        <v>0.7279931459671598</v>
      </c>
      <c r="W42" s="29">
        <f t="shared" si="6"/>
        <v>0.37760912701974536</v>
      </c>
      <c r="X42" s="29">
        <f t="shared" si="6"/>
        <v>0.7911079645569552</v>
      </c>
      <c r="Y42" s="29">
        <f t="shared" si="6"/>
        <v>1.9947283696486469</v>
      </c>
      <c r="Z42" s="29">
        <f t="shared" si="6"/>
        <v>2.1353074243164811</v>
      </c>
      <c r="AA42" s="29">
        <f t="shared" si="6"/>
        <v>1.9835203655134581</v>
      </c>
      <c r="AB42" s="29">
        <f t="shared" si="6"/>
        <v>2.6159612199881228</v>
      </c>
      <c r="AC42" s="29">
        <f t="shared" si="6"/>
        <v>1.3112925049587822</v>
      </c>
      <c r="AD42" s="29">
        <f t="shared" si="6"/>
        <v>1.3479837959136165</v>
      </c>
      <c r="AE42" s="29">
        <f t="shared" si="6"/>
        <v>1.7056261141202747</v>
      </c>
    </row>
    <row r="43" spans="1:31">
      <c r="A43" s="65"/>
      <c r="B43" s="9" t="s">
        <v>207</v>
      </c>
      <c r="C43" s="29">
        <f t="shared" si="5"/>
        <v>100</v>
      </c>
      <c r="D43" s="29">
        <f t="shared" si="6"/>
        <v>100</v>
      </c>
      <c r="E43" s="29">
        <f t="shared" si="6"/>
        <v>100</v>
      </c>
      <c r="F43" s="29">
        <f t="shared" si="6"/>
        <v>100</v>
      </c>
      <c r="G43" s="29">
        <f t="shared" si="6"/>
        <v>100</v>
      </c>
      <c r="H43" s="29">
        <f t="shared" si="6"/>
        <v>100</v>
      </c>
      <c r="I43" s="29">
        <f t="shared" si="6"/>
        <v>100</v>
      </c>
      <c r="J43" s="29">
        <f t="shared" si="6"/>
        <v>100</v>
      </c>
      <c r="K43" s="29">
        <f t="shared" si="6"/>
        <v>100</v>
      </c>
      <c r="L43" s="29">
        <f t="shared" si="6"/>
        <v>100</v>
      </c>
      <c r="M43" s="29">
        <f t="shared" si="6"/>
        <v>100</v>
      </c>
      <c r="N43" s="29">
        <f t="shared" si="6"/>
        <v>100</v>
      </c>
      <c r="O43" s="29">
        <f t="shared" si="6"/>
        <v>100</v>
      </c>
      <c r="P43" s="29">
        <f t="shared" si="6"/>
        <v>100</v>
      </c>
      <c r="Q43" s="29">
        <f t="shared" si="6"/>
        <v>100</v>
      </c>
      <c r="R43" s="29">
        <f t="shared" si="6"/>
        <v>100</v>
      </c>
      <c r="S43" s="29">
        <f t="shared" si="6"/>
        <v>100</v>
      </c>
      <c r="T43" s="29">
        <f t="shared" si="6"/>
        <v>100</v>
      </c>
      <c r="U43" s="29">
        <f t="shared" si="6"/>
        <v>100</v>
      </c>
      <c r="V43" s="29">
        <f t="shared" si="6"/>
        <v>100</v>
      </c>
      <c r="W43" s="29">
        <f t="shared" si="6"/>
        <v>100</v>
      </c>
      <c r="X43" s="29">
        <f t="shared" si="6"/>
        <v>100</v>
      </c>
      <c r="Y43" s="29">
        <f t="shared" si="6"/>
        <v>100</v>
      </c>
      <c r="Z43" s="29">
        <f t="shared" si="6"/>
        <v>100</v>
      </c>
      <c r="AA43" s="29">
        <f t="shared" si="6"/>
        <v>100</v>
      </c>
      <c r="AB43" s="29">
        <f t="shared" si="6"/>
        <v>100</v>
      </c>
      <c r="AC43" s="29">
        <f t="shared" si="6"/>
        <v>100</v>
      </c>
      <c r="AD43" s="29">
        <f t="shared" si="6"/>
        <v>100</v>
      </c>
      <c r="AE43" s="29">
        <f t="shared" si="6"/>
        <v>100</v>
      </c>
    </row>
    <row r="44" spans="1:31">
      <c r="A44" s="65"/>
      <c r="B44" s="9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</row>
    <row r="45" spans="1:31">
      <c r="A45" s="65"/>
      <c r="B45" s="21"/>
      <c r="C45" s="135" t="s">
        <v>208</v>
      </c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</row>
    <row r="46" spans="1:31">
      <c r="A46" s="65">
        <v>1</v>
      </c>
      <c r="B46" s="9" t="s">
        <v>239</v>
      </c>
      <c r="C46" s="29" t="str">
        <f>IFERROR(((C8/B8)*100-100),"--")</f>
        <v>--</v>
      </c>
      <c r="D46" s="29">
        <f>IFERROR(((D8/C8)*100-100),"--")</f>
        <v>43.062141832880513</v>
      </c>
      <c r="E46" s="29">
        <f t="shared" ref="E46:AD46" si="7">IFERROR(((E8/D8)*100-100),"--")</f>
        <v>6.7512466571328673</v>
      </c>
      <c r="F46" s="29">
        <f t="shared" si="7"/>
        <v>13.839310396214714</v>
      </c>
      <c r="G46" s="29">
        <f t="shared" si="7"/>
        <v>14.968662729249843</v>
      </c>
      <c r="H46" s="29">
        <f t="shared" si="7"/>
        <v>20.821250573732783</v>
      </c>
      <c r="I46" s="29">
        <f t="shared" si="7"/>
        <v>0.94425275091676042</v>
      </c>
      <c r="J46" s="29">
        <f t="shared" si="7"/>
        <v>-1.6174376549554097</v>
      </c>
      <c r="K46" s="29">
        <f t="shared" si="7"/>
        <v>-7.7332418711504687</v>
      </c>
      <c r="L46" s="29">
        <f t="shared" si="7"/>
        <v>3.3002760150139636</v>
      </c>
      <c r="M46" s="29">
        <f t="shared" si="7"/>
        <v>3.2540228053471907</v>
      </c>
      <c r="N46" s="29">
        <f t="shared" si="7"/>
        <v>23.050364654632034</v>
      </c>
      <c r="O46" s="29">
        <f t="shared" si="7"/>
        <v>-4.302863672786728</v>
      </c>
      <c r="P46" s="29">
        <f t="shared" si="7"/>
        <v>-1.1452685016942183</v>
      </c>
      <c r="Q46" s="29">
        <f t="shared" si="7"/>
        <v>-15.029301078752425</v>
      </c>
      <c r="R46" s="29">
        <f t="shared" si="7"/>
        <v>50.86666296725187</v>
      </c>
      <c r="S46" s="29">
        <f t="shared" si="7"/>
        <v>11.771435604555577</v>
      </c>
      <c r="T46" s="29">
        <f t="shared" si="7"/>
        <v>12.704445596918617</v>
      </c>
      <c r="U46" s="29">
        <f t="shared" si="7"/>
        <v>20.136556493647916</v>
      </c>
      <c r="V46" s="29">
        <f t="shared" si="7"/>
        <v>11.559050733389071</v>
      </c>
      <c r="W46" s="29">
        <f t="shared" si="7"/>
        <v>9.7360112691771974</v>
      </c>
      <c r="X46" s="29">
        <f t="shared" si="7"/>
        <v>-4.5648374460725307</v>
      </c>
      <c r="Y46" s="29">
        <f t="shared" si="7"/>
        <v>10.797362535013221</v>
      </c>
      <c r="Z46" s="29">
        <f t="shared" si="7"/>
        <v>19.207897459847985</v>
      </c>
      <c r="AA46" s="29">
        <f t="shared" si="7"/>
        <v>9.7007467952589792</v>
      </c>
      <c r="AB46" s="29">
        <f t="shared" si="7"/>
        <v>-18.762685367419962</v>
      </c>
      <c r="AC46" s="29">
        <f t="shared" si="7"/>
        <v>4.485470929656671</v>
      </c>
      <c r="AD46" s="29">
        <f t="shared" si="7"/>
        <v>-1.515601387371035</v>
      </c>
      <c r="AE46" s="29">
        <f>IFERROR((POWER(AD8/C8,1/28)*100-100),"--")</f>
        <v>7.483234517548226</v>
      </c>
    </row>
    <row r="47" spans="1:31">
      <c r="A47" s="65">
        <v>2</v>
      </c>
      <c r="B47" s="9" t="s">
        <v>241</v>
      </c>
      <c r="C47" s="29" t="str">
        <f t="shared" ref="C47:D62" si="8">IFERROR(((C9/B9)*100-100),"--")</f>
        <v>--</v>
      </c>
      <c r="D47" s="29">
        <f t="shared" si="8"/>
        <v>-55.8428920225223</v>
      </c>
      <c r="E47" s="29">
        <f t="shared" ref="E47:AD47" si="9">IFERROR(((E9/D9)*100-100),"--")</f>
        <v>-80.863822502874669</v>
      </c>
      <c r="F47" s="29">
        <f t="shared" si="9"/>
        <v>8912.6784158997343</v>
      </c>
      <c r="G47" s="29">
        <f t="shared" si="9"/>
        <v>312.02351874713179</v>
      </c>
      <c r="H47" s="29">
        <f t="shared" si="9"/>
        <v>-43.870321258955357</v>
      </c>
      <c r="I47" s="29">
        <f t="shared" si="9"/>
        <v>3.5661832022606745</v>
      </c>
      <c r="J47" s="29">
        <f t="shared" si="9"/>
        <v>-34.469163629729778</v>
      </c>
      <c r="K47" s="29">
        <f t="shared" si="9"/>
        <v>93.011165843157698</v>
      </c>
      <c r="L47" s="29">
        <f t="shared" si="9"/>
        <v>-19.733475125664526</v>
      </c>
      <c r="M47" s="29">
        <f t="shared" si="9"/>
        <v>45.985404381353732</v>
      </c>
      <c r="N47" s="29">
        <f t="shared" si="9"/>
        <v>47.063012384819729</v>
      </c>
      <c r="O47" s="29">
        <f t="shared" si="9"/>
        <v>64.336312218635783</v>
      </c>
      <c r="P47" s="29">
        <f t="shared" si="9"/>
        <v>27.043521437211808</v>
      </c>
      <c r="Q47" s="29">
        <f t="shared" si="9"/>
        <v>-38.560504797591832</v>
      </c>
      <c r="R47" s="29">
        <f t="shared" si="9"/>
        <v>9.2999983351324431</v>
      </c>
      <c r="S47" s="29">
        <f t="shared" si="9"/>
        <v>26.932474034974007</v>
      </c>
      <c r="T47" s="29">
        <f t="shared" si="9"/>
        <v>3.9580428443542814</v>
      </c>
      <c r="U47" s="29">
        <f t="shared" si="9"/>
        <v>-29.702819141032236</v>
      </c>
      <c r="V47" s="29">
        <f t="shared" si="9"/>
        <v>-58.644978988403096</v>
      </c>
      <c r="W47" s="29">
        <f t="shared" si="9"/>
        <v>65.185297022468859</v>
      </c>
      <c r="X47" s="29">
        <f t="shared" si="9"/>
        <v>-22.470198295897262</v>
      </c>
      <c r="Y47" s="29">
        <f t="shared" si="9"/>
        <v>288.66486113494051</v>
      </c>
      <c r="Z47" s="29">
        <f t="shared" si="9"/>
        <v>-4.6768120215649702</v>
      </c>
      <c r="AA47" s="29">
        <f t="shared" si="9"/>
        <v>-5.5835351261481918</v>
      </c>
      <c r="AB47" s="29">
        <f t="shared" si="9"/>
        <v>12.651158259207307</v>
      </c>
      <c r="AC47" s="29">
        <f t="shared" si="9"/>
        <v>-26.78375534787908</v>
      </c>
      <c r="AD47" s="29">
        <f t="shared" si="9"/>
        <v>8.269604500977465</v>
      </c>
      <c r="AE47" s="29">
        <f t="shared" ref="AE47:AE62" si="10">IFERROR((POWER(AD9/C9,1/28)*100-100),"--")</f>
        <v>17.221270404307603</v>
      </c>
    </row>
    <row r="48" spans="1:31">
      <c r="A48" s="65">
        <v>3</v>
      </c>
      <c r="B48" s="9" t="s">
        <v>240</v>
      </c>
      <c r="C48" s="29" t="str">
        <f t="shared" si="8"/>
        <v>--</v>
      </c>
      <c r="D48" s="29">
        <f t="shared" si="8"/>
        <v>-2.0390921000530966</v>
      </c>
      <c r="E48" s="29">
        <f t="shared" ref="E48:AD48" si="11">IFERROR(((E10/D10)*100-100),"--")</f>
        <v>-14.663525298183245</v>
      </c>
      <c r="F48" s="29">
        <f t="shared" si="11"/>
        <v>-63.834882952447352</v>
      </c>
      <c r="G48" s="29">
        <f t="shared" si="11"/>
        <v>169.09319059087255</v>
      </c>
      <c r="H48" s="29">
        <f t="shared" si="11"/>
        <v>81.95551485433171</v>
      </c>
      <c r="I48" s="29">
        <f t="shared" si="11"/>
        <v>0.86267715529922384</v>
      </c>
      <c r="J48" s="29">
        <f t="shared" si="11"/>
        <v>-9.3678042067617042</v>
      </c>
      <c r="K48" s="29">
        <f t="shared" si="11"/>
        <v>-11.779022126894205</v>
      </c>
      <c r="L48" s="29">
        <f t="shared" si="11"/>
        <v>-35.499269054999445</v>
      </c>
      <c r="M48" s="29">
        <f t="shared" si="11"/>
        <v>18.76760107028403</v>
      </c>
      <c r="N48" s="29">
        <f t="shared" si="11"/>
        <v>-1.342354495770806</v>
      </c>
      <c r="O48" s="29">
        <f t="shared" si="11"/>
        <v>-4.429665602764473</v>
      </c>
      <c r="P48" s="29">
        <f t="shared" si="11"/>
        <v>28.507727842937754</v>
      </c>
      <c r="Q48" s="29">
        <f t="shared" si="11"/>
        <v>6.4988443017889495</v>
      </c>
      <c r="R48" s="29">
        <f t="shared" si="11"/>
        <v>45.430015061998574</v>
      </c>
      <c r="S48" s="29">
        <f t="shared" si="11"/>
        <v>14.581721357481442</v>
      </c>
      <c r="T48" s="29">
        <f t="shared" si="11"/>
        <v>2.8423573027567244</v>
      </c>
      <c r="U48" s="29">
        <f t="shared" si="11"/>
        <v>7.8540720693196704</v>
      </c>
      <c r="V48" s="29">
        <f t="shared" si="11"/>
        <v>10.612695520585817</v>
      </c>
      <c r="W48" s="29">
        <f t="shared" si="11"/>
        <v>11.862416695657174</v>
      </c>
      <c r="X48" s="29">
        <f t="shared" si="11"/>
        <v>-6.3261776252694233</v>
      </c>
      <c r="Y48" s="29">
        <f t="shared" si="11"/>
        <v>-33.55625254869868</v>
      </c>
      <c r="Z48" s="29">
        <f t="shared" si="11"/>
        <v>110.05577431926321</v>
      </c>
      <c r="AA48" s="29">
        <f t="shared" si="11"/>
        <v>-19.586894496866051</v>
      </c>
      <c r="AB48" s="29">
        <f t="shared" si="11"/>
        <v>-12.80643098928482</v>
      </c>
      <c r="AC48" s="29">
        <f t="shared" si="11"/>
        <v>5.2725808617739318</v>
      </c>
      <c r="AD48" s="29">
        <f t="shared" si="11"/>
        <v>11.829852171315821</v>
      </c>
      <c r="AE48" s="29">
        <f t="shared" si="10"/>
        <v>3.891830984769399</v>
      </c>
    </row>
    <row r="49" spans="1:31">
      <c r="A49" s="65">
        <v>4</v>
      </c>
      <c r="B49" s="9" t="s">
        <v>242</v>
      </c>
      <c r="C49" s="29" t="str">
        <f t="shared" si="8"/>
        <v>--</v>
      </c>
      <c r="D49" s="29" t="str">
        <f t="shared" si="8"/>
        <v>--</v>
      </c>
      <c r="E49" s="29">
        <f t="shared" ref="E49:AD49" si="12">IFERROR(((E11/D11)*100-100),"--")</f>
        <v>-100</v>
      </c>
      <c r="F49" s="29" t="str">
        <f t="shared" si="12"/>
        <v>--</v>
      </c>
      <c r="G49" s="29">
        <f t="shared" si="12"/>
        <v>-100</v>
      </c>
      <c r="H49" s="29" t="str">
        <f t="shared" si="12"/>
        <v>--</v>
      </c>
      <c r="I49" s="29">
        <f t="shared" si="12"/>
        <v>-100</v>
      </c>
      <c r="J49" s="29" t="str">
        <f t="shared" si="12"/>
        <v>--</v>
      </c>
      <c r="K49" s="29">
        <f t="shared" si="12"/>
        <v>47044.696127009804</v>
      </c>
      <c r="L49" s="29">
        <f t="shared" si="12"/>
        <v>-99.970090981843313</v>
      </c>
      <c r="M49" s="29">
        <f t="shared" si="12"/>
        <v>183426.39127940329</v>
      </c>
      <c r="N49" s="29">
        <f t="shared" si="12"/>
        <v>273.90591662980466</v>
      </c>
      <c r="O49" s="29">
        <f t="shared" si="12"/>
        <v>116.59400745547174</v>
      </c>
      <c r="P49" s="29">
        <f t="shared" si="12"/>
        <v>-29.070550250831303</v>
      </c>
      <c r="Q49" s="29">
        <f t="shared" si="12"/>
        <v>68.17864164902457</v>
      </c>
      <c r="R49" s="29">
        <f t="shared" si="12"/>
        <v>351.92090730041531</v>
      </c>
      <c r="S49" s="29">
        <f t="shared" si="12"/>
        <v>44.81034283904043</v>
      </c>
      <c r="T49" s="29">
        <f t="shared" si="12"/>
        <v>8.2157665929896098</v>
      </c>
      <c r="U49" s="29">
        <f t="shared" si="12"/>
        <v>58.349909978608451</v>
      </c>
      <c r="V49" s="29">
        <f t="shared" si="12"/>
        <v>6.3109571752949734</v>
      </c>
      <c r="W49" s="29">
        <f t="shared" si="12"/>
        <v>-42.72096490137568</v>
      </c>
      <c r="X49" s="29">
        <f t="shared" si="12"/>
        <v>-32.863903560510394</v>
      </c>
      <c r="Y49" s="29">
        <f t="shared" si="12"/>
        <v>20.280933459007301</v>
      </c>
      <c r="Z49" s="29">
        <f t="shared" si="12"/>
        <v>-16.851541431820166</v>
      </c>
      <c r="AA49" s="29">
        <f t="shared" si="12"/>
        <v>5.1255985335347987</v>
      </c>
      <c r="AB49" s="29">
        <f t="shared" si="12"/>
        <v>-36.187835702131402</v>
      </c>
      <c r="AC49" s="29">
        <f t="shared" si="12"/>
        <v>-8.1392634069079577</v>
      </c>
      <c r="AD49" s="29">
        <f t="shared" si="12"/>
        <v>26.00536282071306</v>
      </c>
      <c r="AE49" s="29" t="str">
        <f t="shared" si="10"/>
        <v>--</v>
      </c>
    </row>
    <row r="50" spans="1:31">
      <c r="A50" s="65">
        <v>5</v>
      </c>
      <c r="B50" s="9" t="s">
        <v>290</v>
      </c>
      <c r="C50" s="29" t="str">
        <f t="shared" si="8"/>
        <v>--</v>
      </c>
      <c r="D50" s="29" t="str">
        <f t="shared" si="8"/>
        <v>--</v>
      </c>
      <c r="E50" s="29">
        <f t="shared" ref="E50:AD50" si="13">IFERROR(((E12/D12)*100-100),"--")</f>
        <v>-71.841768771344874</v>
      </c>
      <c r="F50" s="29">
        <f t="shared" si="13"/>
        <v>-100</v>
      </c>
      <c r="G50" s="29" t="str">
        <f t="shared" si="13"/>
        <v>--</v>
      </c>
      <c r="H50" s="29">
        <f t="shared" si="13"/>
        <v>-71.464897522178035</v>
      </c>
      <c r="I50" s="29">
        <f t="shared" si="13"/>
        <v>2571.9597989949752</v>
      </c>
      <c r="J50" s="29">
        <f t="shared" si="13"/>
        <v>1954.2380701622405</v>
      </c>
      <c r="K50" s="29">
        <f t="shared" si="13"/>
        <v>-33.061526622734888</v>
      </c>
      <c r="L50" s="29">
        <f t="shared" si="13"/>
        <v>-99.945292052904776</v>
      </c>
      <c r="M50" s="29">
        <f t="shared" si="13"/>
        <v>313834.16666666669</v>
      </c>
      <c r="N50" s="29">
        <f t="shared" si="13"/>
        <v>66.182495799278485</v>
      </c>
      <c r="O50" s="29">
        <f t="shared" si="13"/>
        <v>-13.727225335917097</v>
      </c>
      <c r="P50" s="29">
        <f t="shared" si="13"/>
        <v>-24.887973808985294</v>
      </c>
      <c r="Q50" s="29">
        <f t="shared" si="13"/>
        <v>-41.386748774490833</v>
      </c>
      <c r="R50" s="29">
        <f t="shared" si="13"/>
        <v>208.08616730990923</v>
      </c>
      <c r="S50" s="29">
        <f t="shared" si="13"/>
        <v>352.9822318915202</v>
      </c>
      <c r="T50" s="29">
        <f t="shared" si="13"/>
        <v>-2.4722920268731343</v>
      </c>
      <c r="U50" s="29">
        <f t="shared" si="13"/>
        <v>20.565428829650017</v>
      </c>
      <c r="V50" s="29">
        <f t="shared" si="13"/>
        <v>-97.96326081897368</v>
      </c>
      <c r="W50" s="29">
        <f t="shared" si="13"/>
        <v>328.51144830696313</v>
      </c>
      <c r="X50" s="29">
        <f t="shared" si="13"/>
        <v>161.06090144369409</v>
      </c>
      <c r="Y50" s="29">
        <f t="shared" si="13"/>
        <v>68.43556007231777</v>
      </c>
      <c r="Z50" s="29">
        <f t="shared" si="13"/>
        <v>399.08366753196776</v>
      </c>
      <c r="AA50" s="29">
        <f t="shared" si="13"/>
        <v>-48.031086239058929</v>
      </c>
      <c r="AB50" s="29">
        <f t="shared" si="13"/>
        <v>336.19903879001652</v>
      </c>
      <c r="AC50" s="29">
        <f t="shared" si="13"/>
        <v>-64.377957328517056</v>
      </c>
      <c r="AD50" s="29">
        <f t="shared" si="13"/>
        <v>74.579553526455726</v>
      </c>
      <c r="AE50" s="29" t="str">
        <f t="shared" si="10"/>
        <v>--</v>
      </c>
    </row>
    <row r="51" spans="1:31">
      <c r="A51" s="65"/>
      <c r="B51" s="9" t="s">
        <v>214</v>
      </c>
      <c r="C51" s="29" t="str">
        <f t="shared" si="8"/>
        <v>--</v>
      </c>
      <c r="D51" s="29">
        <f t="shared" si="8"/>
        <v>45.095298240792232</v>
      </c>
      <c r="E51" s="29">
        <f t="shared" ref="E51:AD51" si="14">IFERROR(((E13/D13)*100-100),"--")</f>
        <v>11.77363961273214</v>
      </c>
      <c r="F51" s="29">
        <f t="shared" si="14"/>
        <v>-38.84791450938895</v>
      </c>
      <c r="G51" s="29">
        <f t="shared" si="14"/>
        <v>-63.843014094014968</v>
      </c>
      <c r="H51" s="29">
        <f t="shared" si="14"/>
        <v>38.606571676578682</v>
      </c>
      <c r="I51" s="29">
        <f t="shared" si="14"/>
        <v>2.0737426595532185</v>
      </c>
      <c r="J51" s="29">
        <f t="shared" si="14"/>
        <v>-47.980900349589206</v>
      </c>
      <c r="K51" s="29">
        <f t="shared" si="14"/>
        <v>-0.44242285467151987</v>
      </c>
      <c r="L51" s="29">
        <f t="shared" si="14"/>
        <v>71.227173814543022</v>
      </c>
      <c r="M51" s="29">
        <f t="shared" si="14"/>
        <v>184.87913821212334</v>
      </c>
      <c r="N51" s="29">
        <f t="shared" si="14"/>
        <v>85.525367568643219</v>
      </c>
      <c r="O51" s="29">
        <f t="shared" si="14"/>
        <v>72.353337189928141</v>
      </c>
      <c r="P51" s="29">
        <f t="shared" si="14"/>
        <v>21.669642679937965</v>
      </c>
      <c r="Q51" s="29">
        <f t="shared" si="14"/>
        <v>-45.216078552214015</v>
      </c>
      <c r="R51" s="29">
        <f t="shared" si="14"/>
        <v>113.28474726676362</v>
      </c>
      <c r="S51" s="29">
        <f t="shared" si="14"/>
        <v>67.823826528843966</v>
      </c>
      <c r="T51" s="29">
        <f t="shared" si="14"/>
        <v>-1.523913238651474</v>
      </c>
      <c r="U51" s="29">
        <f t="shared" si="14"/>
        <v>-18.81359960800512</v>
      </c>
      <c r="V51" s="29">
        <f t="shared" si="14"/>
        <v>-23.493574845489576</v>
      </c>
      <c r="W51" s="29">
        <f t="shared" si="14"/>
        <v>-31.991836985598255</v>
      </c>
      <c r="X51" s="29">
        <f t="shared" si="14"/>
        <v>-17.287415906144744</v>
      </c>
      <c r="Y51" s="29">
        <f t="shared" si="14"/>
        <v>34.199033958452475</v>
      </c>
      <c r="Z51" s="29">
        <f t="shared" si="14"/>
        <v>24.15833979503536</v>
      </c>
      <c r="AA51" s="29">
        <f t="shared" si="14"/>
        <v>-28.046439251018768</v>
      </c>
      <c r="AB51" s="29">
        <f t="shared" si="14"/>
        <v>-47.408066709988503</v>
      </c>
      <c r="AC51" s="29">
        <f t="shared" si="14"/>
        <v>-2.298690743338156</v>
      </c>
      <c r="AD51" s="29">
        <f t="shared" si="14"/>
        <v>-13.340437671449166</v>
      </c>
      <c r="AE51" s="29">
        <f t="shared" si="10"/>
        <v>2.1132144410426719</v>
      </c>
    </row>
    <row r="52" spans="1:31">
      <c r="A52" s="65"/>
      <c r="B52" s="9" t="s">
        <v>292</v>
      </c>
      <c r="C52" s="29" t="str">
        <f t="shared" si="8"/>
        <v>--</v>
      </c>
      <c r="D52" s="29">
        <f t="shared" si="8"/>
        <v>-26.17896389324963</v>
      </c>
      <c r="E52" s="29">
        <f t="shared" ref="E52:AD52" si="15">IFERROR(((E14/D14)*100-100),"--")</f>
        <v>28.453145506246074</v>
      </c>
      <c r="F52" s="29">
        <f t="shared" si="15"/>
        <v>-49.399986968654886</v>
      </c>
      <c r="G52" s="29">
        <f t="shared" si="15"/>
        <v>-86.489472276604005</v>
      </c>
      <c r="H52" s="29">
        <f t="shared" si="15"/>
        <v>17.183771295884355</v>
      </c>
      <c r="I52" s="29">
        <f t="shared" si="15"/>
        <v>219.52449935686104</v>
      </c>
      <c r="J52" s="29">
        <f t="shared" si="15"/>
        <v>125.04350133522971</v>
      </c>
      <c r="K52" s="29">
        <f t="shared" si="15"/>
        <v>60.97532296494262</v>
      </c>
      <c r="L52" s="29">
        <f t="shared" si="15"/>
        <v>45.609015483390863</v>
      </c>
      <c r="M52" s="29">
        <f t="shared" si="15"/>
        <v>339.48077537442254</v>
      </c>
      <c r="N52" s="29">
        <f t="shared" si="15"/>
        <v>75.820305772813867</v>
      </c>
      <c r="O52" s="29">
        <f t="shared" si="15"/>
        <v>54.583059562819841</v>
      </c>
      <c r="P52" s="29">
        <f t="shared" si="15"/>
        <v>-44.92513770309241</v>
      </c>
      <c r="Q52" s="29">
        <f t="shared" si="15"/>
        <v>-39.780291448446867</v>
      </c>
      <c r="R52" s="29">
        <f t="shared" si="15"/>
        <v>176.22011872030174</v>
      </c>
      <c r="S52" s="29">
        <f t="shared" si="15"/>
        <v>189.89795867095842</v>
      </c>
      <c r="T52" s="29">
        <f t="shared" si="15"/>
        <v>-15.481787151191682</v>
      </c>
      <c r="U52" s="29">
        <f t="shared" si="15"/>
        <v>-38.01366817721722</v>
      </c>
      <c r="V52" s="29">
        <f t="shared" si="15"/>
        <v>24.84229998737581</v>
      </c>
      <c r="W52" s="29">
        <f t="shared" si="15"/>
        <v>-41.772998834902545</v>
      </c>
      <c r="X52" s="29">
        <f t="shared" si="15"/>
        <v>-9.563692124698207</v>
      </c>
      <c r="Y52" s="29">
        <f t="shared" si="15"/>
        <v>4.4357596702893289</v>
      </c>
      <c r="Z52" s="29">
        <f t="shared" si="15"/>
        <v>14.443632765503082</v>
      </c>
      <c r="AA52" s="29">
        <f t="shared" si="15"/>
        <v>-0.59243201156324687</v>
      </c>
      <c r="AB52" s="29">
        <f t="shared" si="15"/>
        <v>-42.578697622374818</v>
      </c>
      <c r="AC52" s="29">
        <f t="shared" si="15"/>
        <v>16.581524717004555</v>
      </c>
      <c r="AD52" s="29">
        <f t="shared" si="15"/>
        <v>-26.779276071627024</v>
      </c>
      <c r="AE52" s="29">
        <f t="shared" si="10"/>
        <v>7.7791152776166541</v>
      </c>
    </row>
    <row r="53" spans="1:31">
      <c r="A53" s="65"/>
      <c r="B53" s="9" t="s">
        <v>215</v>
      </c>
      <c r="C53" s="29" t="str">
        <f t="shared" si="8"/>
        <v>--</v>
      </c>
      <c r="D53" s="29">
        <f t="shared" si="8"/>
        <v>68.542353354538051</v>
      </c>
      <c r="E53" s="29">
        <f t="shared" ref="E53:AD53" si="16">IFERROR(((E15/D15)*100-100),"--")</f>
        <v>51.500685811274565</v>
      </c>
      <c r="F53" s="29">
        <f t="shared" si="16"/>
        <v>19.01441204924852</v>
      </c>
      <c r="G53" s="29">
        <f t="shared" si="16"/>
        <v>-41.045867593334805</v>
      </c>
      <c r="H53" s="29">
        <f t="shared" si="16"/>
        <v>-31.135378837048393</v>
      </c>
      <c r="I53" s="29">
        <f t="shared" si="16"/>
        <v>-41.467389763940666</v>
      </c>
      <c r="J53" s="29">
        <f t="shared" si="16"/>
        <v>-49.865917574377463</v>
      </c>
      <c r="K53" s="29">
        <f t="shared" si="16"/>
        <v>39.634663066578156</v>
      </c>
      <c r="L53" s="29">
        <f t="shared" si="16"/>
        <v>-20.792373147642209</v>
      </c>
      <c r="M53" s="29">
        <f t="shared" si="16"/>
        <v>86.525497603997223</v>
      </c>
      <c r="N53" s="29">
        <f t="shared" si="16"/>
        <v>9.3896203208473992</v>
      </c>
      <c r="O53" s="29">
        <f t="shared" si="16"/>
        <v>98.355412205528523</v>
      </c>
      <c r="P53" s="29">
        <f t="shared" si="16"/>
        <v>29.086893188888951</v>
      </c>
      <c r="Q53" s="29">
        <f t="shared" si="16"/>
        <v>-68.744275563592169</v>
      </c>
      <c r="R53" s="29">
        <f t="shared" si="16"/>
        <v>162.52252894315905</v>
      </c>
      <c r="S53" s="29">
        <f t="shared" si="16"/>
        <v>92.589659561975139</v>
      </c>
      <c r="T53" s="29">
        <f t="shared" si="16"/>
        <v>23.485183116626303</v>
      </c>
      <c r="U53" s="29">
        <f t="shared" si="16"/>
        <v>-18.141892613611006</v>
      </c>
      <c r="V53" s="29">
        <f t="shared" si="16"/>
        <v>-22.326201079370094</v>
      </c>
      <c r="W53" s="29">
        <f t="shared" si="16"/>
        <v>-10.748921365473748</v>
      </c>
      <c r="X53" s="29">
        <f t="shared" si="16"/>
        <v>3.0048358103086343</v>
      </c>
      <c r="Y53" s="29">
        <f t="shared" si="16"/>
        <v>51.59440630173188</v>
      </c>
      <c r="Z53" s="29">
        <f t="shared" si="16"/>
        <v>-1.0653371585554083</v>
      </c>
      <c r="AA53" s="29">
        <f t="shared" si="16"/>
        <v>-11.061650278923338</v>
      </c>
      <c r="AB53" s="29">
        <f t="shared" si="16"/>
        <v>-42.063513684092726</v>
      </c>
      <c r="AC53" s="29">
        <f t="shared" si="16"/>
        <v>-47.856937065079649</v>
      </c>
      <c r="AD53" s="29">
        <f t="shared" si="16"/>
        <v>-5.3397660089159871</v>
      </c>
      <c r="AE53" s="29">
        <f t="shared" si="10"/>
        <v>-0.33533728586181155</v>
      </c>
    </row>
    <row r="54" spans="1:31">
      <c r="A54" s="65"/>
      <c r="B54" s="9" t="s">
        <v>216</v>
      </c>
      <c r="C54" s="29" t="str">
        <f t="shared" si="8"/>
        <v>--</v>
      </c>
      <c r="D54" s="29">
        <f t="shared" si="8"/>
        <v>146.08043896804</v>
      </c>
      <c r="E54" s="29">
        <f t="shared" ref="E54:AD54" si="17">IFERROR(((E16/D16)*100-100),"--")</f>
        <v>83.116145642056324</v>
      </c>
      <c r="F54" s="29">
        <f t="shared" si="17"/>
        <v>84.29099280319798</v>
      </c>
      <c r="G54" s="29">
        <f t="shared" si="17"/>
        <v>-33.331824821322456</v>
      </c>
      <c r="H54" s="29">
        <f t="shared" si="17"/>
        <v>69.883118620981634</v>
      </c>
      <c r="I54" s="29">
        <f t="shared" si="17"/>
        <v>-65.886754605419497</v>
      </c>
      <c r="J54" s="29">
        <f t="shared" si="17"/>
        <v>-10.851133565014479</v>
      </c>
      <c r="K54" s="29">
        <f t="shared" si="17"/>
        <v>-77.313871097238575</v>
      </c>
      <c r="L54" s="29">
        <f t="shared" si="17"/>
        <v>3.5177719254728856</v>
      </c>
      <c r="M54" s="29">
        <f t="shared" si="17"/>
        <v>103.82712885941666</v>
      </c>
      <c r="N54" s="29">
        <f t="shared" si="17"/>
        <v>36.9689543287856</v>
      </c>
      <c r="O54" s="29">
        <f t="shared" si="17"/>
        <v>385.23728281440538</v>
      </c>
      <c r="P54" s="29">
        <f t="shared" si="17"/>
        <v>44.553678014386492</v>
      </c>
      <c r="Q54" s="29">
        <f t="shared" si="17"/>
        <v>-71.675652067256877</v>
      </c>
      <c r="R54" s="29">
        <f t="shared" si="17"/>
        <v>245.51883282457646</v>
      </c>
      <c r="S54" s="29">
        <f t="shared" si="17"/>
        <v>69.855168527361258</v>
      </c>
      <c r="T54" s="29">
        <f t="shared" si="17"/>
        <v>-10.651448197221882</v>
      </c>
      <c r="U54" s="29">
        <f t="shared" si="17"/>
        <v>-18.299256228986167</v>
      </c>
      <c r="V54" s="29">
        <f t="shared" si="17"/>
        <v>9.0392102347668555</v>
      </c>
      <c r="W54" s="29">
        <f t="shared" si="17"/>
        <v>-6.552769785675963</v>
      </c>
      <c r="X54" s="29">
        <f t="shared" si="17"/>
        <v>22.241694160082218</v>
      </c>
      <c r="Y54" s="29">
        <f t="shared" si="17"/>
        <v>26.217238206284947</v>
      </c>
      <c r="Z54" s="29">
        <f t="shared" si="17"/>
        <v>2.6450414273428748</v>
      </c>
      <c r="AA54" s="29">
        <f t="shared" si="17"/>
        <v>-51.916160343991663</v>
      </c>
      <c r="AB54" s="29">
        <f t="shared" si="17"/>
        <v>11.192782976847965</v>
      </c>
      <c r="AC54" s="29">
        <f t="shared" si="17"/>
        <v>-68.109700798845566</v>
      </c>
      <c r="AD54" s="29">
        <f t="shared" si="17"/>
        <v>-15.188478241294689</v>
      </c>
      <c r="AE54" s="29">
        <f t="shared" si="10"/>
        <v>4.8084513710569894</v>
      </c>
    </row>
    <row r="55" spans="1:31">
      <c r="A55" s="65"/>
      <c r="B55" s="9" t="s">
        <v>217</v>
      </c>
      <c r="C55" s="29" t="str">
        <f t="shared" si="8"/>
        <v>--</v>
      </c>
      <c r="D55" s="29">
        <f t="shared" si="8"/>
        <v>-57.737522722682279</v>
      </c>
      <c r="E55" s="29">
        <f t="shared" ref="E55:AD55" si="18">IFERROR(((E17/D17)*100-100),"--")</f>
        <v>79.751915878074385</v>
      </c>
      <c r="F55" s="29">
        <f t="shared" si="18"/>
        <v>-20.528998195103014</v>
      </c>
      <c r="G55" s="29">
        <f t="shared" si="18"/>
        <v>-12.979333169679322</v>
      </c>
      <c r="H55" s="29">
        <f t="shared" si="18"/>
        <v>-26.568605203372314</v>
      </c>
      <c r="I55" s="29">
        <f t="shared" si="18"/>
        <v>-73.809295687338874</v>
      </c>
      <c r="J55" s="29">
        <f t="shared" si="18"/>
        <v>36.305619163467384</v>
      </c>
      <c r="K55" s="29">
        <f t="shared" si="18"/>
        <v>-31.219531868712053</v>
      </c>
      <c r="L55" s="29">
        <f t="shared" si="18"/>
        <v>68.941483390246844</v>
      </c>
      <c r="M55" s="29">
        <f t="shared" si="18"/>
        <v>115.21977905820654</v>
      </c>
      <c r="N55" s="29">
        <f t="shared" si="18"/>
        <v>-23.257612132203349</v>
      </c>
      <c r="O55" s="29">
        <f t="shared" si="18"/>
        <v>33.76823746051906</v>
      </c>
      <c r="P55" s="29">
        <f t="shared" si="18"/>
        <v>-23.969888380325798</v>
      </c>
      <c r="Q55" s="29">
        <f t="shared" si="18"/>
        <v>-63.076662991271093</v>
      </c>
      <c r="R55" s="29">
        <f t="shared" si="18"/>
        <v>138.39884742410277</v>
      </c>
      <c r="S55" s="29">
        <f t="shared" si="18"/>
        <v>90.641159258481537</v>
      </c>
      <c r="T55" s="29">
        <f t="shared" si="18"/>
        <v>107.18595127586187</v>
      </c>
      <c r="U55" s="29">
        <f t="shared" si="18"/>
        <v>-12.667604419048246</v>
      </c>
      <c r="V55" s="29">
        <f t="shared" si="18"/>
        <v>-92.768179243844415</v>
      </c>
      <c r="W55" s="29">
        <f t="shared" si="18"/>
        <v>445.0346404518699</v>
      </c>
      <c r="X55" s="29">
        <f t="shared" si="18"/>
        <v>-8.9246432239546607</v>
      </c>
      <c r="Y55" s="29">
        <f t="shared" si="18"/>
        <v>98.176833187715715</v>
      </c>
      <c r="Z55" s="29">
        <f t="shared" si="18"/>
        <v>-47.808415414892444</v>
      </c>
      <c r="AA55" s="29">
        <f t="shared" si="18"/>
        <v>125.46808123887976</v>
      </c>
      <c r="AB55" s="29">
        <f t="shared" si="18"/>
        <v>-28.954640722799724</v>
      </c>
      <c r="AC55" s="29">
        <f t="shared" si="18"/>
        <v>-70.533190975719975</v>
      </c>
      <c r="AD55" s="29">
        <f t="shared" si="18"/>
        <v>175.0873536854449</v>
      </c>
      <c r="AE55" s="29">
        <f t="shared" si="10"/>
        <v>-3.2759295774860107</v>
      </c>
    </row>
    <row r="56" spans="1:31">
      <c r="A56" s="65"/>
      <c r="B56" s="9" t="s">
        <v>218</v>
      </c>
      <c r="C56" s="29" t="str">
        <f t="shared" si="8"/>
        <v>--</v>
      </c>
      <c r="D56" s="29">
        <f t="shared" si="8"/>
        <v>152.37738745771529</v>
      </c>
      <c r="E56" s="29">
        <f t="shared" ref="E56:AD56" si="19">IFERROR(((E18/D18)*100-100),"--")</f>
        <v>103.49587369158635</v>
      </c>
      <c r="F56" s="29">
        <f t="shared" si="19"/>
        <v>24.253481122340133</v>
      </c>
      <c r="G56" s="29">
        <f t="shared" si="19"/>
        <v>-74.237880719492324</v>
      </c>
      <c r="H56" s="29">
        <f t="shared" si="19"/>
        <v>-17.722142233772857</v>
      </c>
      <c r="I56" s="29">
        <f t="shared" si="19"/>
        <v>44.92020476223729</v>
      </c>
      <c r="J56" s="29">
        <f t="shared" si="19"/>
        <v>-77.516103419413525</v>
      </c>
      <c r="K56" s="29">
        <f t="shared" si="19"/>
        <v>166.44134849256841</v>
      </c>
      <c r="L56" s="29">
        <f t="shared" si="19"/>
        <v>-46.878589511820849</v>
      </c>
      <c r="M56" s="29">
        <f t="shared" si="19"/>
        <v>71.843072508698043</v>
      </c>
      <c r="N56" s="29">
        <f t="shared" si="19"/>
        <v>4.7434000409912045</v>
      </c>
      <c r="O56" s="29">
        <f t="shared" si="19"/>
        <v>38.563385517284843</v>
      </c>
      <c r="P56" s="29">
        <f t="shared" si="19"/>
        <v>7.4039595368165436</v>
      </c>
      <c r="Q56" s="29">
        <f t="shared" si="19"/>
        <v>-75.854107789522416</v>
      </c>
      <c r="R56" s="29">
        <f t="shared" si="19"/>
        <v>352.71305197629175</v>
      </c>
      <c r="S56" s="29">
        <f t="shared" si="19"/>
        <v>14.194719294854991</v>
      </c>
      <c r="T56" s="29">
        <f t="shared" si="19"/>
        <v>20.848271050465073</v>
      </c>
      <c r="U56" s="29">
        <f t="shared" si="19"/>
        <v>-23.946451799624228</v>
      </c>
      <c r="V56" s="29">
        <f t="shared" si="19"/>
        <v>3.4435494594445686</v>
      </c>
      <c r="W56" s="29">
        <f t="shared" si="19"/>
        <v>2.7932060731322252</v>
      </c>
      <c r="X56" s="29">
        <f t="shared" si="19"/>
        <v>-8.1844853887392333</v>
      </c>
      <c r="Y56" s="29">
        <f t="shared" si="19"/>
        <v>30.342286388044016</v>
      </c>
      <c r="Z56" s="29">
        <f t="shared" si="19"/>
        <v>-0.53371182704313469</v>
      </c>
      <c r="AA56" s="29">
        <f t="shared" si="19"/>
        <v>6.5721422210389875</v>
      </c>
      <c r="AB56" s="29">
        <f t="shared" si="19"/>
        <v>-45.529580934855588</v>
      </c>
      <c r="AC56" s="29">
        <f t="shared" si="19"/>
        <v>-29.640781871374116</v>
      </c>
      <c r="AD56" s="29">
        <f t="shared" si="19"/>
        <v>-58.413376147301243</v>
      </c>
      <c r="AE56" s="29">
        <f t="shared" si="10"/>
        <v>-3.1158635763382705</v>
      </c>
    </row>
    <row r="57" spans="1:31">
      <c r="A57" s="65"/>
      <c r="B57" s="9" t="s">
        <v>219</v>
      </c>
      <c r="C57" s="29" t="str">
        <f t="shared" si="8"/>
        <v>--</v>
      </c>
      <c r="D57" s="29">
        <f t="shared" si="8"/>
        <v>100.33234914488546</v>
      </c>
      <c r="E57" s="29">
        <f t="shared" ref="E57:AD57" si="20">IFERROR(((E19/D19)*100-100),"--")</f>
        <v>27.620220319589933</v>
      </c>
      <c r="F57" s="29">
        <f t="shared" si="20"/>
        <v>-6.7106329251800645</v>
      </c>
      <c r="G57" s="29">
        <f t="shared" si="20"/>
        <v>-66.534956562115298</v>
      </c>
      <c r="H57" s="29">
        <f t="shared" si="20"/>
        <v>-61.312929764305672</v>
      </c>
      <c r="I57" s="29">
        <f t="shared" si="20"/>
        <v>-77.914441240922827</v>
      </c>
      <c r="J57" s="29">
        <f t="shared" si="20"/>
        <v>-73.530358089181618</v>
      </c>
      <c r="K57" s="29">
        <f t="shared" si="20"/>
        <v>640.59740445461364</v>
      </c>
      <c r="L57" s="29">
        <f t="shared" si="20"/>
        <v>-47.737053619917688</v>
      </c>
      <c r="M57" s="29">
        <f t="shared" si="20"/>
        <v>158.91686063696153</v>
      </c>
      <c r="N57" s="29">
        <f t="shared" si="20"/>
        <v>399.22515395694995</v>
      </c>
      <c r="O57" s="29">
        <f t="shared" si="20"/>
        <v>23.712967748424461</v>
      </c>
      <c r="P57" s="29">
        <f t="shared" si="20"/>
        <v>42.37633215936421</v>
      </c>
      <c r="Q57" s="29">
        <f t="shared" si="20"/>
        <v>-95.470398683419006</v>
      </c>
      <c r="R57" s="29">
        <f t="shared" si="20"/>
        <v>343.67447015752521</v>
      </c>
      <c r="S57" s="29">
        <f t="shared" si="20"/>
        <v>266.85012021632889</v>
      </c>
      <c r="T57" s="29">
        <f t="shared" si="20"/>
        <v>200.52043845598581</v>
      </c>
      <c r="U57" s="29">
        <f t="shared" si="20"/>
        <v>-45.906920126093411</v>
      </c>
      <c r="V57" s="29">
        <f t="shared" si="20"/>
        <v>-81.477365395623622</v>
      </c>
      <c r="W57" s="29">
        <f t="shared" si="20"/>
        <v>-6.2460935643871949</v>
      </c>
      <c r="X57" s="29">
        <f t="shared" si="20"/>
        <v>-5.8611941200435638</v>
      </c>
      <c r="Y57" s="29">
        <f t="shared" si="20"/>
        <v>183.67835454158137</v>
      </c>
      <c r="Z57" s="29">
        <f t="shared" si="20"/>
        <v>-51.350280107367645</v>
      </c>
      <c r="AA57" s="29">
        <f t="shared" si="20"/>
        <v>112.13861687706168</v>
      </c>
      <c r="AB57" s="29">
        <f t="shared" si="20"/>
        <v>-48.488334508593788</v>
      </c>
      <c r="AC57" s="29">
        <f t="shared" si="20"/>
        <v>-97.33498922503307</v>
      </c>
      <c r="AD57" s="29">
        <f t="shared" si="20"/>
        <v>505.30410366057868</v>
      </c>
      <c r="AE57" s="29">
        <f t="shared" si="10"/>
        <v>-8.8004431476799994</v>
      </c>
    </row>
    <row r="58" spans="1:31">
      <c r="A58" s="65"/>
      <c r="B58" s="9" t="s">
        <v>220</v>
      </c>
      <c r="C58" s="29" t="str">
        <f t="shared" si="8"/>
        <v>--</v>
      </c>
      <c r="D58" s="29">
        <f t="shared" si="8"/>
        <v>58.277184643510054</v>
      </c>
      <c r="E58" s="29">
        <f t="shared" ref="E58:AD58" si="21">IFERROR(((E20/D20)*100-100),"--")</f>
        <v>9.5152072787401494</v>
      </c>
      <c r="F58" s="29">
        <f t="shared" si="21"/>
        <v>38.37144623578007</v>
      </c>
      <c r="G58" s="29">
        <f t="shared" si="21"/>
        <v>-33.51124790202276</v>
      </c>
      <c r="H58" s="29">
        <f t="shared" si="21"/>
        <v>-83.371977506362924</v>
      </c>
      <c r="I58" s="29">
        <f t="shared" si="21"/>
        <v>-33.954823604680342</v>
      </c>
      <c r="J58" s="29">
        <f t="shared" si="21"/>
        <v>30.412117163197536</v>
      </c>
      <c r="K58" s="29">
        <f t="shared" si="21"/>
        <v>103.47500484262667</v>
      </c>
      <c r="L58" s="29">
        <f t="shared" si="21"/>
        <v>15.299257530709383</v>
      </c>
      <c r="M58" s="29">
        <f t="shared" si="21"/>
        <v>133.42376970931852</v>
      </c>
      <c r="N58" s="29">
        <f t="shared" si="21"/>
        <v>15.528641733865967</v>
      </c>
      <c r="O58" s="29">
        <f t="shared" si="21"/>
        <v>99.642434029571859</v>
      </c>
      <c r="P58" s="29">
        <f t="shared" si="21"/>
        <v>34.44915724160046</v>
      </c>
      <c r="Q58" s="29">
        <f t="shared" si="21"/>
        <v>-72.197023395017482</v>
      </c>
      <c r="R58" s="29">
        <f t="shared" si="21"/>
        <v>8.4068762079137542</v>
      </c>
      <c r="S58" s="29">
        <f t="shared" si="21"/>
        <v>655.8936383960687</v>
      </c>
      <c r="T58" s="29">
        <f t="shared" si="21"/>
        <v>4.9079302495671442</v>
      </c>
      <c r="U58" s="29">
        <f t="shared" si="21"/>
        <v>-41.041932758197639</v>
      </c>
      <c r="V58" s="29">
        <f t="shared" si="21"/>
        <v>-97.834216496066077</v>
      </c>
      <c r="W58" s="29">
        <f t="shared" si="21"/>
        <v>3017.523977204281</v>
      </c>
      <c r="X58" s="29">
        <f t="shared" si="21"/>
        <v>-25.489763622247395</v>
      </c>
      <c r="Y58" s="29">
        <f t="shared" si="21"/>
        <v>-100</v>
      </c>
      <c r="Z58" s="29" t="str">
        <f t="shared" si="21"/>
        <v>--</v>
      </c>
      <c r="AA58" s="29">
        <f t="shared" si="21"/>
        <v>-80.518954927969048</v>
      </c>
      <c r="AB58" s="29">
        <f t="shared" si="21"/>
        <v>-100</v>
      </c>
      <c r="AC58" s="29" t="str">
        <f t="shared" si="21"/>
        <v>--</v>
      </c>
      <c r="AD58" s="29" t="str">
        <f t="shared" si="21"/>
        <v>--</v>
      </c>
      <c r="AE58" s="29">
        <f t="shared" si="10"/>
        <v>-100</v>
      </c>
    </row>
    <row r="59" spans="1:31">
      <c r="A59" s="65"/>
      <c r="B59" s="82" t="s">
        <v>78</v>
      </c>
      <c r="C59" s="29" t="str">
        <f t="shared" si="8"/>
        <v>--</v>
      </c>
      <c r="D59" s="29">
        <f t="shared" si="8"/>
        <v>172.34927316507623</v>
      </c>
      <c r="E59" s="29">
        <f t="shared" ref="E59:AD59" si="22">IFERROR(((E21/D21)*100-100),"--")</f>
        <v>3.2627051654493755</v>
      </c>
      <c r="F59" s="29">
        <f t="shared" si="22"/>
        <v>13.835661980409881</v>
      </c>
      <c r="G59" s="29">
        <f t="shared" si="22"/>
        <v>22.116685765704474</v>
      </c>
      <c r="H59" s="29">
        <f t="shared" si="22"/>
        <v>-62.548280110526598</v>
      </c>
      <c r="I59" s="29">
        <f t="shared" si="22"/>
        <v>-68.225324561100038</v>
      </c>
      <c r="J59" s="29">
        <f t="shared" si="22"/>
        <v>-30.904381927121676</v>
      </c>
      <c r="K59" s="29">
        <f t="shared" si="22"/>
        <v>125.78219000717718</v>
      </c>
      <c r="L59" s="29">
        <f t="shared" si="22"/>
        <v>-6.0080630297430417</v>
      </c>
      <c r="M59" s="29">
        <f t="shared" si="22"/>
        <v>71.412516058404947</v>
      </c>
      <c r="N59" s="29">
        <f t="shared" si="22"/>
        <v>-11.664699648758614</v>
      </c>
      <c r="O59" s="29">
        <f t="shared" si="22"/>
        <v>109.37592326132463</v>
      </c>
      <c r="P59" s="29">
        <f t="shared" si="22"/>
        <v>39.832242099319245</v>
      </c>
      <c r="Q59" s="29">
        <f t="shared" si="22"/>
        <v>-53.791296075510807</v>
      </c>
      <c r="R59" s="29">
        <f t="shared" si="22"/>
        <v>81.684007037234466</v>
      </c>
      <c r="S59" s="29">
        <f t="shared" si="22"/>
        <v>102.20690868327674</v>
      </c>
      <c r="T59" s="29">
        <f t="shared" si="22"/>
        <v>30.715917791396436</v>
      </c>
      <c r="U59" s="29">
        <f t="shared" si="22"/>
        <v>-1.3648571185760403</v>
      </c>
      <c r="V59" s="29">
        <f t="shared" si="22"/>
        <v>-7.5520638360951864</v>
      </c>
      <c r="W59" s="29">
        <f t="shared" si="22"/>
        <v>-40.221780681148857</v>
      </c>
      <c r="X59" s="29">
        <f t="shared" si="22"/>
        <v>-1.0850313674411183</v>
      </c>
      <c r="Y59" s="29">
        <f t="shared" si="22"/>
        <v>110.33866544464215</v>
      </c>
      <c r="Z59" s="29">
        <f t="shared" si="22"/>
        <v>0.4997543031400653</v>
      </c>
      <c r="AA59" s="29">
        <f t="shared" si="22"/>
        <v>5.0901687844655044</v>
      </c>
      <c r="AB59" s="29">
        <f t="shared" si="22"/>
        <v>-60.957486024729327</v>
      </c>
      <c r="AC59" s="29">
        <f t="shared" si="22"/>
        <v>-25.388847130154815</v>
      </c>
      <c r="AD59" s="29">
        <f t="shared" si="22"/>
        <v>1.0578482216874647</v>
      </c>
      <c r="AE59" s="29">
        <f t="shared" si="10"/>
        <v>3.1240104777179312</v>
      </c>
    </row>
    <row r="60" spans="1:31">
      <c r="A60" s="65"/>
      <c r="B60" s="9" t="s">
        <v>221</v>
      </c>
      <c r="C60" s="29" t="str">
        <f t="shared" si="8"/>
        <v>--</v>
      </c>
      <c r="D60" s="29">
        <f t="shared" si="8"/>
        <v>37.821601850924509</v>
      </c>
      <c r="E60" s="29">
        <f t="shared" ref="E60:AD60" si="23">IFERROR(((E22/D22)*100-100),"--")</f>
        <v>5.3114882400507213</v>
      </c>
      <c r="F60" s="29">
        <f t="shared" si="23"/>
        <v>7.1620021457119663</v>
      </c>
      <c r="G60" s="29">
        <f t="shared" si="23"/>
        <v>21.015062086804704</v>
      </c>
      <c r="H60" s="29">
        <f t="shared" si="23"/>
        <v>19.426436466396808</v>
      </c>
      <c r="I60" s="29">
        <f t="shared" si="23"/>
        <v>1.0430247585157417</v>
      </c>
      <c r="J60" s="29">
        <f t="shared" si="23"/>
        <v>-3.9409443323130233</v>
      </c>
      <c r="K60" s="29">
        <f t="shared" si="23"/>
        <v>-5.5315727404687323</v>
      </c>
      <c r="L60" s="29">
        <f t="shared" si="23"/>
        <v>0.17282404179167088</v>
      </c>
      <c r="M60" s="29">
        <f t="shared" si="23"/>
        <v>8.254728195657421</v>
      </c>
      <c r="N60" s="29">
        <f t="shared" si="23"/>
        <v>25.733069917738831</v>
      </c>
      <c r="O60" s="29">
        <f t="shared" si="23"/>
        <v>4.3101368969596052</v>
      </c>
      <c r="P60" s="29">
        <f t="shared" si="23"/>
        <v>4.4671759342492834</v>
      </c>
      <c r="Q60" s="29">
        <f t="shared" si="23"/>
        <v>-19.932334048926265</v>
      </c>
      <c r="R60" s="29">
        <f t="shared" si="23"/>
        <v>53.219892424442179</v>
      </c>
      <c r="S60" s="29">
        <f t="shared" si="23"/>
        <v>19.349337333776944</v>
      </c>
      <c r="T60" s="29">
        <f t="shared" si="23"/>
        <v>9.4632666519165412</v>
      </c>
      <c r="U60" s="29">
        <f t="shared" si="23"/>
        <v>12.055358299872026</v>
      </c>
      <c r="V60" s="29">
        <f t="shared" si="23"/>
        <v>5.0783891163153356</v>
      </c>
      <c r="W60" s="29">
        <f t="shared" si="23"/>
        <v>6.4237915926359932</v>
      </c>
      <c r="X60" s="29">
        <f t="shared" si="23"/>
        <v>-6.0256786962731894</v>
      </c>
      <c r="Y60" s="29">
        <f t="shared" si="23"/>
        <v>15.220313422529827</v>
      </c>
      <c r="Z60" s="29">
        <f t="shared" si="23"/>
        <v>20.187691512508763</v>
      </c>
      <c r="AA60" s="29">
        <f t="shared" si="23"/>
        <v>5.5268011015090934</v>
      </c>
      <c r="AB60" s="29">
        <f t="shared" si="23"/>
        <v>-17.661912270028239</v>
      </c>
      <c r="AC60" s="29">
        <f t="shared" si="23"/>
        <v>1.8301837284970759</v>
      </c>
      <c r="AD60" s="29">
        <f t="shared" si="23"/>
        <v>-0.43682778957261803</v>
      </c>
      <c r="AE60" s="29">
        <f t="shared" si="10"/>
        <v>7.224566090207091</v>
      </c>
    </row>
    <row r="61" spans="1:31">
      <c r="A61" s="65"/>
      <c r="B61" s="9" t="s">
        <v>222</v>
      </c>
      <c r="C61" s="29" t="str">
        <f t="shared" si="8"/>
        <v>--</v>
      </c>
      <c r="D61" s="29">
        <f t="shared" si="8"/>
        <v>641.22427529202639</v>
      </c>
      <c r="E61" s="29">
        <f t="shared" ref="E61:AD61" si="24">IFERROR(((E23/D23)*100-100),"--")</f>
        <v>-44.095764564738381</v>
      </c>
      <c r="F61" s="29">
        <f t="shared" si="24"/>
        <v>85.94298151933063</v>
      </c>
      <c r="G61" s="29">
        <f t="shared" si="24"/>
        <v>-78.889728114509438</v>
      </c>
      <c r="H61" s="29">
        <f t="shared" si="24"/>
        <v>224.19883470553015</v>
      </c>
      <c r="I61" s="29">
        <f t="shared" si="24"/>
        <v>1.5813756703992823</v>
      </c>
      <c r="J61" s="29">
        <f t="shared" si="24"/>
        <v>-36.196146915544617</v>
      </c>
      <c r="K61" s="29">
        <f t="shared" si="24"/>
        <v>13.345192261606925</v>
      </c>
      <c r="L61" s="29">
        <f t="shared" si="24"/>
        <v>-89.405277869197093</v>
      </c>
      <c r="M61" s="29">
        <f t="shared" si="24"/>
        <v>1610.197175097295</v>
      </c>
      <c r="N61" s="29">
        <f t="shared" si="24"/>
        <v>25.318761324985914</v>
      </c>
      <c r="O61" s="29">
        <f t="shared" si="24"/>
        <v>118.96055129112852</v>
      </c>
      <c r="P61" s="29">
        <f t="shared" si="24"/>
        <v>3.9397050222618191E-2</v>
      </c>
      <c r="Q61" s="29">
        <f t="shared" si="24"/>
        <v>-61.061516718338325</v>
      </c>
      <c r="R61" s="29">
        <f t="shared" si="24"/>
        <v>160.53229003340795</v>
      </c>
      <c r="S61" s="29">
        <f t="shared" si="24"/>
        <v>73.487291835711488</v>
      </c>
      <c r="T61" s="29">
        <f t="shared" si="24"/>
        <v>42.45769697303831</v>
      </c>
      <c r="U61" s="29">
        <f t="shared" si="24"/>
        <v>-20.076351909025931</v>
      </c>
      <c r="V61" s="29">
        <f t="shared" si="24"/>
        <v>-72.726804114801212</v>
      </c>
      <c r="W61" s="29">
        <f t="shared" si="24"/>
        <v>-44.992265194376877</v>
      </c>
      <c r="X61" s="29">
        <f t="shared" si="24"/>
        <v>97.700984800852353</v>
      </c>
      <c r="Y61" s="29">
        <f t="shared" si="24"/>
        <v>194.0886221148163</v>
      </c>
      <c r="Z61" s="29">
        <f t="shared" si="24"/>
        <v>28.842766034438711</v>
      </c>
      <c r="AA61" s="29">
        <f t="shared" si="24"/>
        <v>-2.1263098323730674</v>
      </c>
      <c r="AB61" s="29">
        <f t="shared" si="24"/>
        <v>9.2966202231371966</v>
      </c>
      <c r="AC61" s="29">
        <f t="shared" si="24"/>
        <v>-49.630791607840308</v>
      </c>
      <c r="AD61" s="29">
        <f t="shared" si="24"/>
        <v>2.3871168150003683</v>
      </c>
      <c r="AE61" s="29">
        <f t="shared" si="10"/>
        <v>12.009092512108083</v>
      </c>
    </row>
    <row r="62" spans="1:31">
      <c r="A62" s="65"/>
      <c r="B62" s="9" t="s">
        <v>207</v>
      </c>
      <c r="C62" s="29" t="str">
        <f t="shared" si="8"/>
        <v>--</v>
      </c>
      <c r="D62" s="29">
        <f t="shared" si="8"/>
        <v>40.240346885565287</v>
      </c>
      <c r="E62" s="29">
        <f t="shared" ref="E62:AD62" si="25">IFERROR(((E24/D24)*100-100),"--")</f>
        <v>4.264720754899372</v>
      </c>
      <c r="F62" s="29">
        <f t="shared" si="25"/>
        <v>8.0569304026818429</v>
      </c>
      <c r="G62" s="29">
        <f t="shared" si="25"/>
        <v>19.062160664389665</v>
      </c>
      <c r="H62" s="29">
        <f t="shared" si="25"/>
        <v>20.136153932681353</v>
      </c>
      <c r="I62" s="29">
        <f t="shared" si="25"/>
        <v>1.0480599646546409</v>
      </c>
      <c r="J62" s="29">
        <f t="shared" si="25"/>
        <v>-4.2442200827657217</v>
      </c>
      <c r="K62" s="29">
        <f t="shared" si="25"/>
        <v>-5.4133101493976596</v>
      </c>
      <c r="L62" s="29">
        <f t="shared" si="25"/>
        <v>-0.49967977383901996</v>
      </c>
      <c r="M62" s="29">
        <f t="shared" si="25"/>
        <v>9.5353028400293738</v>
      </c>
      <c r="N62" s="29">
        <f t="shared" si="25"/>
        <v>25.727898924124858</v>
      </c>
      <c r="O62" s="29">
        <f t="shared" si="25"/>
        <v>5.7364344106737803</v>
      </c>
      <c r="P62" s="29">
        <f t="shared" si="25"/>
        <v>4.3531085092431709</v>
      </c>
      <c r="Q62" s="29">
        <f t="shared" si="25"/>
        <v>-20.948094892212779</v>
      </c>
      <c r="R62" s="29">
        <f t="shared" si="25"/>
        <v>54.52533561270738</v>
      </c>
      <c r="S62" s="29">
        <f t="shared" si="25"/>
        <v>20.459717721690012</v>
      </c>
      <c r="T62" s="29">
        <f t="shared" si="25"/>
        <v>10.437889078473333</v>
      </c>
      <c r="U62" s="29">
        <f t="shared" si="25"/>
        <v>10.831031291908303</v>
      </c>
      <c r="V62" s="29">
        <f t="shared" si="25"/>
        <v>2.9404954602676412</v>
      </c>
      <c r="W62" s="29">
        <f t="shared" si="25"/>
        <v>6.0494862232999651</v>
      </c>
      <c r="X62" s="29">
        <f t="shared" si="25"/>
        <v>-5.6339973477549847</v>
      </c>
      <c r="Y62" s="29">
        <f t="shared" si="25"/>
        <v>16.635354858662836</v>
      </c>
      <c r="Z62" s="29">
        <f t="shared" si="25"/>
        <v>20.360336739411935</v>
      </c>
      <c r="AA62" s="29">
        <f t="shared" si="25"/>
        <v>5.3633836555467411</v>
      </c>
      <c r="AB62" s="29">
        <f t="shared" si="25"/>
        <v>-17.12718428778274</v>
      </c>
      <c r="AC62" s="29">
        <f t="shared" si="25"/>
        <v>0.48398457027083452</v>
      </c>
      <c r="AD62" s="29">
        <f t="shared" si="25"/>
        <v>-0.39979761562867111</v>
      </c>
      <c r="AE62" s="29">
        <f t="shared" si="10"/>
        <v>7.2611625303471641</v>
      </c>
    </row>
    <row r="63" spans="1:31">
      <c r="A63" s="65"/>
      <c r="B63" s="9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</row>
    <row r="64" spans="1:31" ht="14" thickBo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3"/>
    </row>
    <row r="65" spans="1:31" ht="14" thickTop="1">
      <c r="A65" s="11" t="s">
        <v>278</v>
      </c>
      <c r="B65" s="11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15"/>
    </row>
  </sheetData>
  <mergeCells count="7">
    <mergeCell ref="C45:AE45"/>
    <mergeCell ref="C44:AE44"/>
    <mergeCell ref="A2:AE2"/>
    <mergeCell ref="A4:AE4"/>
    <mergeCell ref="C25:AE25"/>
    <mergeCell ref="C7:AE7"/>
    <mergeCell ref="C26:AE26"/>
  </mergeCells>
  <phoneticPr fontId="5" type="noConversion"/>
  <hyperlinks>
    <hyperlink ref="A1" location="ÍNDICE!A1" display="ÍNDICE" xr:uid="{00000000-0004-0000-0A00-000000000000}"/>
  </hyperlinks>
  <pageMargins left="0.75" right="0.75" top="1" bottom="1" header="0" footer="0"/>
  <pageSetup paperSize="9" orientation="portrait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Y68"/>
  <sheetViews>
    <sheetView zoomScaleNormal="100" zoomScalePageLayoutView="80" workbookViewId="0"/>
  </sheetViews>
  <sheetFormatPr baseColWidth="10" defaultColWidth="13.1640625" defaultRowHeight="13"/>
  <cols>
    <col min="1" max="1" width="12.5" style="12" customWidth="1"/>
    <col min="2" max="2" width="16.5" style="12" customWidth="1"/>
    <col min="3" max="26" width="13.1640625" style="12" customWidth="1"/>
    <col min="27" max="16384" width="13.1640625" style="12"/>
  </cols>
  <sheetData>
    <row r="1" spans="1:31">
      <c r="A1" s="83" t="s">
        <v>0</v>
      </c>
    </row>
    <row r="2" spans="1:31">
      <c r="A2" s="136" t="s">
        <v>266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</row>
    <row r="3" spans="1:31">
      <c r="A3" s="65"/>
      <c r="B3" s="65"/>
      <c r="C3" s="65"/>
      <c r="D3" s="65"/>
      <c r="E3" s="65"/>
      <c r="F3" s="65"/>
      <c r="G3" s="65"/>
      <c r="H3" s="65"/>
      <c r="I3" s="65"/>
      <c r="J3" s="6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136" t="s">
        <v>293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</row>
    <row r="5" spans="1:31" ht="14" thickBo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4"/>
    </row>
    <row r="6" spans="1:31" ht="14" thickTop="1">
      <c r="A6" s="33"/>
      <c r="B6" s="13"/>
      <c r="C6" s="6">
        <v>1995</v>
      </c>
      <c r="D6" s="6">
        <v>1996</v>
      </c>
      <c r="E6" s="6">
        <v>1997</v>
      </c>
      <c r="F6" s="6">
        <v>1998</v>
      </c>
      <c r="G6" s="6">
        <v>1999</v>
      </c>
      <c r="H6" s="6">
        <v>2000</v>
      </c>
      <c r="I6" s="6">
        <v>2001</v>
      </c>
      <c r="J6" s="6">
        <v>2002</v>
      </c>
      <c r="K6" s="6">
        <v>2003</v>
      </c>
      <c r="L6" s="6">
        <v>2004</v>
      </c>
      <c r="M6" s="6">
        <v>2005</v>
      </c>
      <c r="N6" s="6">
        <v>2006</v>
      </c>
      <c r="O6" s="6">
        <v>2007</v>
      </c>
      <c r="P6" s="6">
        <v>2008</v>
      </c>
      <c r="Q6" s="6">
        <v>2009</v>
      </c>
      <c r="R6" s="6">
        <v>2010</v>
      </c>
      <c r="S6" s="6">
        <v>2011</v>
      </c>
      <c r="T6" s="6">
        <v>2012</v>
      </c>
      <c r="U6" s="6">
        <v>2013</v>
      </c>
      <c r="V6" s="6">
        <v>2014</v>
      </c>
      <c r="W6" s="6">
        <v>2015</v>
      </c>
      <c r="X6" s="6">
        <v>2016</v>
      </c>
      <c r="Y6" s="6">
        <v>2017</v>
      </c>
      <c r="Z6" s="6">
        <v>2018</v>
      </c>
      <c r="AA6" s="6">
        <v>2019</v>
      </c>
      <c r="AB6" s="6">
        <v>2020</v>
      </c>
      <c r="AC6" s="6">
        <v>2021</v>
      </c>
      <c r="AD6" s="6">
        <v>2022</v>
      </c>
      <c r="AE6" s="6" t="s">
        <v>280</v>
      </c>
    </row>
    <row r="7" spans="1:31" ht="14" thickBot="1">
      <c r="A7" s="33"/>
      <c r="B7" s="13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</row>
    <row r="8" spans="1:31" ht="15" thickTop="1" thickBot="1">
      <c r="A8" s="33"/>
      <c r="B8" s="13"/>
      <c r="C8" s="134" t="s">
        <v>205</v>
      </c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</row>
    <row r="9" spans="1:31" ht="14" thickTop="1">
      <c r="A9" s="65">
        <v>1</v>
      </c>
      <c r="B9" s="7" t="s">
        <v>239</v>
      </c>
      <c r="C9" s="52">
        <v>419.49100799999997</v>
      </c>
      <c r="D9" s="52">
        <v>1086.0134139999998</v>
      </c>
      <c r="E9" s="52">
        <v>2092.138445</v>
      </c>
      <c r="F9" s="52">
        <v>2290.2924870000002</v>
      </c>
      <c r="G9" s="52">
        <v>2575.3760260000004</v>
      </c>
      <c r="H9" s="52">
        <v>4280.1463650000005</v>
      </c>
      <c r="I9" s="52">
        <v>3957.8260799999994</v>
      </c>
      <c r="J9" s="52">
        <v>3844.9767280000001</v>
      </c>
      <c r="K9" s="52">
        <v>3004.5822400000002</v>
      </c>
      <c r="L9" s="52">
        <v>3513.5789999999997</v>
      </c>
      <c r="M9" s="52">
        <v>4315.2680809999993</v>
      </c>
      <c r="N9" s="52">
        <v>5447.4849620000014</v>
      </c>
      <c r="O9" s="52">
        <v>6135.8853540000009</v>
      </c>
      <c r="P9" s="119">
        <v>5484.8670110000003</v>
      </c>
      <c r="Q9" s="52">
        <v>2879.5964399999998</v>
      </c>
      <c r="R9" s="52">
        <v>3875.544445</v>
      </c>
      <c r="S9" s="52">
        <v>4278.5136439999997</v>
      </c>
      <c r="T9" s="52">
        <v>4205.455778999999</v>
      </c>
      <c r="U9" s="52">
        <v>4493.8409440000005</v>
      </c>
      <c r="V9" s="52">
        <v>4288.9559569999992</v>
      </c>
      <c r="W9" s="52">
        <v>4084.6895900000004</v>
      </c>
      <c r="X9" s="52">
        <v>3892.0204210000002</v>
      </c>
      <c r="Y9" s="52">
        <v>4531.3524740000012</v>
      </c>
      <c r="Z9" s="52">
        <v>4358.568518</v>
      </c>
      <c r="AA9" s="52">
        <v>3923.8609590000005</v>
      </c>
      <c r="AB9" s="52">
        <v>2560.0585030000002</v>
      </c>
      <c r="AC9" s="52">
        <v>3287.2199210000003</v>
      </c>
      <c r="AD9" s="52">
        <v>4178.5188709999993</v>
      </c>
      <c r="AE9" s="52">
        <f>SUM(C9:AD9)</f>
        <v>103286.12366699998</v>
      </c>
    </row>
    <row r="10" spans="1:31">
      <c r="A10" s="65">
        <v>2</v>
      </c>
      <c r="B10" s="7" t="s">
        <v>242</v>
      </c>
      <c r="C10" s="52">
        <v>0</v>
      </c>
      <c r="D10" s="52">
        <v>0</v>
      </c>
      <c r="E10" s="52">
        <v>0</v>
      </c>
      <c r="F10" s="52">
        <v>0</v>
      </c>
      <c r="G10" s="52">
        <v>0</v>
      </c>
      <c r="H10" s="52">
        <v>2.2000000000000001E-3</v>
      </c>
      <c r="I10" s="52">
        <v>6.6E-3</v>
      </c>
      <c r="J10" s="52">
        <v>7.6004000000000002E-2</v>
      </c>
      <c r="K10" s="52">
        <v>0.14383900000000002</v>
      </c>
      <c r="L10" s="52">
        <v>0.26692100000000002</v>
      </c>
      <c r="M10" s="52">
        <v>0.40256000000000003</v>
      </c>
      <c r="N10" s="52">
        <v>0.43898399999999999</v>
      </c>
      <c r="O10" s="52">
        <v>18.939181999999999</v>
      </c>
      <c r="P10" s="118">
        <v>27.528932999999999</v>
      </c>
      <c r="Q10" s="52">
        <v>11.424982</v>
      </c>
      <c r="R10" s="52">
        <v>8.0402830000000005</v>
      </c>
      <c r="S10" s="52">
        <v>6.4075640000000007</v>
      </c>
      <c r="T10" s="52">
        <v>17.425620000000002</v>
      </c>
      <c r="U10" s="52">
        <v>14.515587</v>
      </c>
      <c r="V10" s="52">
        <v>5.5898719999999997</v>
      </c>
      <c r="W10" s="52">
        <v>13.257667999999999</v>
      </c>
      <c r="X10" s="52">
        <v>54.305381000000004</v>
      </c>
      <c r="Y10" s="52">
        <v>466.79399799999999</v>
      </c>
      <c r="Z10" s="52">
        <v>889.63874099999998</v>
      </c>
      <c r="AA10" s="52">
        <v>997.81892699999992</v>
      </c>
      <c r="AB10" s="52">
        <v>283.09509500000001</v>
      </c>
      <c r="AC10" s="52">
        <v>751.05044099999998</v>
      </c>
      <c r="AD10" s="52">
        <v>2536.6993340000004</v>
      </c>
      <c r="AE10" s="52">
        <f t="shared" ref="AE10:AE26" si="0">SUM(C10:AD10)</f>
        <v>6103.8687160000009</v>
      </c>
    </row>
    <row r="11" spans="1:31">
      <c r="A11" s="65">
        <v>3</v>
      </c>
      <c r="B11" s="7" t="s">
        <v>260</v>
      </c>
      <c r="C11" s="52">
        <v>22.988</v>
      </c>
      <c r="D11" s="52">
        <v>45.388669</v>
      </c>
      <c r="E11" s="52">
        <v>111.32210600000001</v>
      </c>
      <c r="F11" s="52">
        <v>190.63018500000004</v>
      </c>
      <c r="G11" s="52">
        <v>81.618746000000002</v>
      </c>
      <c r="H11" s="52">
        <v>292.76433500000002</v>
      </c>
      <c r="I11" s="52">
        <v>190.61162100000001</v>
      </c>
      <c r="J11" s="52">
        <v>447.57028499999996</v>
      </c>
      <c r="K11" s="52">
        <v>604.29039</v>
      </c>
      <c r="L11" s="52">
        <v>857.08129000000008</v>
      </c>
      <c r="M11" s="52">
        <v>1193.0374260000001</v>
      </c>
      <c r="N11" s="52">
        <v>1409.4784010000001</v>
      </c>
      <c r="O11" s="52">
        <v>1764.7252250000001</v>
      </c>
      <c r="P11" s="117">
        <v>1634.6441950000003</v>
      </c>
      <c r="Q11" s="52">
        <v>875.45780499999989</v>
      </c>
      <c r="R11" s="52">
        <v>1272.9627949999999</v>
      </c>
      <c r="S11" s="52">
        <v>1287.3391670000001</v>
      </c>
      <c r="T11" s="52">
        <v>1131.4869289999999</v>
      </c>
      <c r="U11" s="52">
        <v>1484.7839759999999</v>
      </c>
      <c r="V11" s="52">
        <v>1363.758484</v>
      </c>
      <c r="W11" s="52">
        <v>1618.7381310000001</v>
      </c>
      <c r="X11" s="52">
        <v>1677.7569909999997</v>
      </c>
      <c r="Y11" s="52">
        <v>1710.0179340000002</v>
      </c>
      <c r="Z11" s="52">
        <v>1378.950045</v>
      </c>
      <c r="AA11" s="52">
        <v>1612.5070120000005</v>
      </c>
      <c r="AB11" s="52">
        <v>1154.0817999999999</v>
      </c>
      <c r="AC11" s="52">
        <v>931.93002000000001</v>
      </c>
      <c r="AD11" s="52">
        <v>1484.4659400000005</v>
      </c>
      <c r="AE11" s="52">
        <f t="shared" si="0"/>
        <v>27830.387903000006</v>
      </c>
    </row>
    <row r="12" spans="1:31">
      <c r="A12" s="65">
        <v>4</v>
      </c>
      <c r="B12" s="7" t="s">
        <v>294</v>
      </c>
      <c r="C12" s="52">
        <v>3.6999999999999998E-2</v>
      </c>
      <c r="D12" s="52">
        <v>0</v>
      </c>
      <c r="E12" s="52">
        <v>1.748E-3</v>
      </c>
      <c r="F12" s="52">
        <v>1.0263E-2</v>
      </c>
      <c r="G12" s="52">
        <v>2.4292000000000001E-2</v>
      </c>
      <c r="H12" s="52">
        <v>2.8365999999999999E-2</v>
      </c>
      <c r="I12" s="52">
        <v>0</v>
      </c>
      <c r="J12" s="52">
        <v>0</v>
      </c>
      <c r="K12" s="52">
        <v>0</v>
      </c>
      <c r="L12" s="52">
        <v>93.837183999999993</v>
      </c>
      <c r="M12" s="52">
        <v>76.714038000000002</v>
      </c>
      <c r="N12" s="52">
        <v>76.361948999999996</v>
      </c>
      <c r="O12" s="52">
        <v>78.255589999999998</v>
      </c>
      <c r="P12" s="116">
        <v>65.605002999999996</v>
      </c>
      <c r="Q12" s="52">
        <v>26.410793000000002</v>
      </c>
      <c r="R12" s="52">
        <v>32.187967000000008</v>
      </c>
      <c r="S12" s="52">
        <v>86.601877000000016</v>
      </c>
      <c r="T12" s="52">
        <v>233.00838899999999</v>
      </c>
      <c r="U12" s="52">
        <v>318.72819699999997</v>
      </c>
      <c r="V12" s="52">
        <v>649.52845500000001</v>
      </c>
      <c r="W12" s="52">
        <v>783.0835679999999</v>
      </c>
      <c r="X12" s="52">
        <v>1256.7173969999999</v>
      </c>
      <c r="Y12" s="52">
        <v>1566.9137000000001</v>
      </c>
      <c r="Z12" s="52">
        <v>1254.854599</v>
      </c>
      <c r="AA12" s="52">
        <v>1199.052285</v>
      </c>
      <c r="AB12" s="52">
        <v>937.50625300000002</v>
      </c>
      <c r="AC12" s="52">
        <v>799.93320400000005</v>
      </c>
      <c r="AD12" s="52">
        <v>745.16495800000007</v>
      </c>
      <c r="AE12" s="52">
        <f t="shared" si="0"/>
        <v>10280.567075000001</v>
      </c>
    </row>
    <row r="13" spans="1:31">
      <c r="A13" s="65">
        <v>5</v>
      </c>
      <c r="B13" s="7" t="s">
        <v>241</v>
      </c>
      <c r="C13" s="52">
        <v>30.543999999999997</v>
      </c>
      <c r="D13" s="52">
        <v>47.547024000000008</v>
      </c>
      <c r="E13" s="52">
        <v>54.064312000000001</v>
      </c>
      <c r="F13" s="52">
        <v>89.891794999999988</v>
      </c>
      <c r="G13" s="52">
        <v>105.10211300000002</v>
      </c>
      <c r="H13" s="52">
        <v>250.00334100000003</v>
      </c>
      <c r="I13" s="52">
        <v>438.85459799999995</v>
      </c>
      <c r="J13" s="52">
        <v>710.93034299999977</v>
      </c>
      <c r="K13" s="52">
        <v>599.97905500000002</v>
      </c>
      <c r="L13" s="52">
        <v>506.06592499999994</v>
      </c>
      <c r="M13" s="52">
        <v>611.85602500000016</v>
      </c>
      <c r="N13" s="52">
        <v>732.98827500000004</v>
      </c>
      <c r="O13" s="52">
        <v>788.87451199999987</v>
      </c>
      <c r="P13" s="115">
        <v>787.30667600000004</v>
      </c>
      <c r="Q13" s="52">
        <v>569.00406799999985</v>
      </c>
      <c r="R13" s="52">
        <v>655.87140999999986</v>
      </c>
      <c r="S13" s="52">
        <v>730.41945100000009</v>
      </c>
      <c r="T13" s="52">
        <v>809.91704000000004</v>
      </c>
      <c r="U13" s="52">
        <v>972.53032099999984</v>
      </c>
      <c r="V13" s="52">
        <v>911.96138199999984</v>
      </c>
      <c r="W13" s="52">
        <v>857.88334899999995</v>
      </c>
      <c r="X13" s="52">
        <v>754.85788200000013</v>
      </c>
      <c r="Y13" s="52">
        <v>875.17028099999982</v>
      </c>
      <c r="Z13" s="52">
        <v>777.4397469999999</v>
      </c>
      <c r="AA13" s="52">
        <v>766.16101099999992</v>
      </c>
      <c r="AB13" s="52">
        <v>296.320831</v>
      </c>
      <c r="AC13" s="52">
        <v>390.04816099999994</v>
      </c>
      <c r="AD13" s="52">
        <v>530.813716</v>
      </c>
      <c r="AE13" s="52">
        <f t="shared" si="0"/>
        <v>15652.406644000001</v>
      </c>
    </row>
    <row r="14" spans="1:31">
      <c r="A14" s="65">
        <v>6</v>
      </c>
      <c r="B14" s="7" t="s">
        <v>240</v>
      </c>
      <c r="C14" s="52">
        <v>30.626999999999999</v>
      </c>
      <c r="D14" s="52">
        <v>52.401968000000004</v>
      </c>
      <c r="E14" s="52">
        <v>53.249873999999991</v>
      </c>
      <c r="F14" s="52">
        <v>173.83441500000004</v>
      </c>
      <c r="G14" s="52">
        <v>293.37915500000003</v>
      </c>
      <c r="H14" s="52">
        <v>305.03375399999999</v>
      </c>
      <c r="I14" s="52">
        <v>387.328934</v>
      </c>
      <c r="J14" s="52">
        <v>987.37092600000005</v>
      </c>
      <c r="K14" s="52">
        <v>702.1783549999999</v>
      </c>
      <c r="L14" s="52">
        <v>642.62322200000006</v>
      </c>
      <c r="M14" s="52">
        <v>1094.8501670000001</v>
      </c>
      <c r="N14" s="52">
        <v>1181.8031450000001</v>
      </c>
      <c r="O14" s="52">
        <v>1075.8258059999998</v>
      </c>
      <c r="P14" s="115">
        <v>928.77527999999995</v>
      </c>
      <c r="Q14" s="52">
        <v>529.83435700000007</v>
      </c>
      <c r="R14" s="52">
        <v>603.00108300000022</v>
      </c>
      <c r="S14" s="52">
        <v>661.75039299999992</v>
      </c>
      <c r="T14" s="52">
        <v>700.22982999999999</v>
      </c>
      <c r="U14" s="52">
        <v>683.80364699999996</v>
      </c>
      <c r="V14" s="52">
        <v>552.04399799999987</v>
      </c>
      <c r="W14" s="52">
        <v>582.04328299999997</v>
      </c>
      <c r="X14" s="52">
        <v>694.89563099999998</v>
      </c>
      <c r="Y14" s="52">
        <v>407.99459000000002</v>
      </c>
      <c r="Z14" s="52">
        <v>329.02213400000005</v>
      </c>
      <c r="AA14" s="52">
        <v>209.17345200000003</v>
      </c>
      <c r="AB14" s="52">
        <v>174.10737200000003</v>
      </c>
      <c r="AC14" s="52">
        <v>353.832067</v>
      </c>
      <c r="AD14" s="52">
        <v>478.74687699999998</v>
      </c>
      <c r="AE14" s="52">
        <f t="shared" si="0"/>
        <v>14869.760715000002</v>
      </c>
    </row>
    <row r="15" spans="1:31">
      <c r="A15" s="65"/>
      <c r="B15" s="7" t="s">
        <v>214</v>
      </c>
      <c r="C15" s="52">
        <v>6.1040000000000001</v>
      </c>
      <c r="D15" s="52">
        <v>5.4926569999999995</v>
      </c>
      <c r="E15" s="52">
        <v>62.061719999999994</v>
      </c>
      <c r="F15" s="52">
        <v>167.916763</v>
      </c>
      <c r="G15" s="52">
        <v>320.08265599999999</v>
      </c>
      <c r="H15" s="52">
        <v>713.58517999999992</v>
      </c>
      <c r="I15" s="52">
        <v>834.37059299999999</v>
      </c>
      <c r="J15" s="52">
        <v>1196.3464920000001</v>
      </c>
      <c r="K15" s="52">
        <v>1647.1066020000001</v>
      </c>
      <c r="L15" s="52">
        <v>1843.8684040000003</v>
      </c>
      <c r="M15" s="52">
        <v>2152.10203</v>
      </c>
      <c r="N15" s="52">
        <v>2095.4838140000002</v>
      </c>
      <c r="O15" s="52">
        <v>1603.6540479999999</v>
      </c>
      <c r="P15" s="114">
        <v>1278.2994510000001</v>
      </c>
      <c r="Q15" s="52">
        <v>907.24029699999983</v>
      </c>
      <c r="R15" s="52">
        <v>1034.2990930000001</v>
      </c>
      <c r="S15" s="52">
        <v>772.06371200000001</v>
      </c>
      <c r="T15" s="52">
        <v>647.113246</v>
      </c>
      <c r="U15" s="52">
        <v>927.76089800000011</v>
      </c>
      <c r="V15" s="52">
        <v>411.62381999999997</v>
      </c>
      <c r="W15" s="52">
        <v>852.57905499999993</v>
      </c>
      <c r="X15" s="52">
        <v>515.14883599999996</v>
      </c>
      <c r="Y15" s="52">
        <v>671.85699599999998</v>
      </c>
      <c r="Z15" s="52">
        <v>212.70931100000001</v>
      </c>
      <c r="AA15" s="52">
        <v>578.60634400000004</v>
      </c>
      <c r="AB15" s="52">
        <v>514.97587499999997</v>
      </c>
      <c r="AC15" s="52">
        <v>334.47301900000002</v>
      </c>
      <c r="AD15" s="52">
        <v>676.10102200000006</v>
      </c>
      <c r="AE15" s="52">
        <f t="shared" si="0"/>
        <v>22983.025933999998</v>
      </c>
    </row>
    <row r="16" spans="1:31">
      <c r="A16" s="65"/>
      <c r="B16" s="7" t="s">
        <v>287</v>
      </c>
      <c r="C16" s="52">
        <v>5.9410000000000007</v>
      </c>
      <c r="D16" s="52">
        <v>5.2306850000000003</v>
      </c>
      <c r="E16" s="52">
        <v>31.990596999999998</v>
      </c>
      <c r="F16" s="52">
        <v>113.98488900000001</v>
      </c>
      <c r="G16" s="52">
        <v>250.08028999999999</v>
      </c>
      <c r="H16" s="52">
        <v>543.91257299999995</v>
      </c>
      <c r="I16" s="52">
        <v>662.65924699999994</v>
      </c>
      <c r="J16" s="52">
        <v>833.13349499999993</v>
      </c>
      <c r="K16" s="52">
        <v>1271.7671060000002</v>
      </c>
      <c r="L16" s="52">
        <v>1353.0521560000002</v>
      </c>
      <c r="M16" s="52">
        <v>1592.058256</v>
      </c>
      <c r="N16" s="52">
        <v>1585.0063019999998</v>
      </c>
      <c r="O16" s="52">
        <v>1128.5927330000002</v>
      </c>
      <c r="P16" s="114">
        <v>841.17349300000001</v>
      </c>
      <c r="Q16" s="52">
        <v>621.6367029999999</v>
      </c>
      <c r="R16" s="52">
        <v>723.57197300000007</v>
      </c>
      <c r="S16" s="52">
        <v>533.55081500000006</v>
      </c>
      <c r="T16" s="52">
        <v>428.49517800000001</v>
      </c>
      <c r="U16" s="52">
        <v>526.1294529999999</v>
      </c>
      <c r="V16" s="52">
        <v>411.62381999999997</v>
      </c>
      <c r="W16" s="52">
        <v>592.30462799999998</v>
      </c>
      <c r="X16" s="52">
        <v>510.94257100000004</v>
      </c>
      <c r="Y16" s="52">
        <v>667.26881400000002</v>
      </c>
      <c r="Z16" s="52">
        <v>212.70931100000001</v>
      </c>
      <c r="AA16" s="52">
        <v>578.60634400000004</v>
      </c>
      <c r="AB16" s="52">
        <v>514.97587499999997</v>
      </c>
      <c r="AC16" s="52">
        <v>334.47301900000002</v>
      </c>
      <c r="AD16" s="52">
        <v>676.10102200000006</v>
      </c>
      <c r="AE16" s="52">
        <f t="shared" si="0"/>
        <v>17550.972347999999</v>
      </c>
    </row>
    <row r="17" spans="1:51">
      <c r="A17" s="65"/>
      <c r="B17" s="7" t="s">
        <v>215</v>
      </c>
      <c r="C17" s="52">
        <f>SUM(C18:C23)</f>
        <v>9.7000000000000003E-2</v>
      </c>
      <c r="D17" s="52">
        <f t="shared" ref="D17:AD17" si="1">SUM(D18:D23)</f>
        <v>0.203402</v>
      </c>
      <c r="E17" s="52">
        <f t="shared" si="1"/>
        <v>0</v>
      </c>
      <c r="F17" s="52">
        <f t="shared" si="1"/>
        <v>0</v>
      </c>
      <c r="G17" s="52">
        <f t="shared" si="1"/>
        <v>1.4E-2</v>
      </c>
      <c r="H17" s="52">
        <f t="shared" si="1"/>
        <v>3.8895000000000006E-2</v>
      </c>
      <c r="I17" s="52">
        <f t="shared" si="1"/>
        <v>3.7469000000000002E-2</v>
      </c>
      <c r="J17" s="52">
        <f t="shared" si="1"/>
        <v>0</v>
      </c>
      <c r="K17" s="52">
        <f t="shared" si="1"/>
        <v>0</v>
      </c>
      <c r="L17" s="52">
        <f t="shared" si="1"/>
        <v>6.4071000000000003E-2</v>
      </c>
      <c r="M17" s="52">
        <f t="shared" si="1"/>
        <v>3.6251000000000005E-2</v>
      </c>
      <c r="N17" s="52">
        <f t="shared" si="1"/>
        <v>0</v>
      </c>
      <c r="O17" s="52">
        <f t="shared" si="1"/>
        <v>2.9911000000000004E-2</v>
      </c>
      <c r="P17" s="52">
        <f t="shared" si="1"/>
        <v>0</v>
      </c>
      <c r="Q17" s="52">
        <f t="shared" si="1"/>
        <v>5.9297999999999997E-2</v>
      </c>
      <c r="R17" s="52">
        <f t="shared" si="1"/>
        <v>5.0000000000000001E-4</v>
      </c>
      <c r="S17" s="52">
        <f t="shared" si="1"/>
        <v>2.2359999999999998E-2</v>
      </c>
      <c r="T17" s="52">
        <f t="shared" si="1"/>
        <v>0</v>
      </c>
      <c r="U17" s="52">
        <f t="shared" si="1"/>
        <v>0</v>
      </c>
      <c r="V17" s="52">
        <f t="shared" si="1"/>
        <v>0</v>
      </c>
      <c r="W17" s="52">
        <f t="shared" si="1"/>
        <v>0</v>
      </c>
      <c r="X17" s="52">
        <f t="shared" si="1"/>
        <v>0</v>
      </c>
      <c r="Y17" s="52">
        <f t="shared" si="1"/>
        <v>0</v>
      </c>
      <c r="Z17" s="52">
        <f t="shared" si="1"/>
        <v>0</v>
      </c>
      <c r="AA17" s="52">
        <f t="shared" si="1"/>
        <v>0</v>
      </c>
      <c r="AB17" s="52">
        <f t="shared" si="1"/>
        <v>0</v>
      </c>
      <c r="AC17" s="52">
        <f t="shared" si="1"/>
        <v>0</v>
      </c>
      <c r="AD17" s="52">
        <f t="shared" si="1"/>
        <v>0</v>
      </c>
      <c r="AE17" s="52">
        <f t="shared" si="0"/>
        <v>0.60315700000000005</v>
      </c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</row>
    <row r="18" spans="1:51">
      <c r="A18" s="65"/>
      <c r="B18" s="7" t="s">
        <v>216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1.5E-3</v>
      </c>
      <c r="P18" s="52">
        <v>0</v>
      </c>
      <c r="Q18" s="52">
        <v>0</v>
      </c>
      <c r="R18" s="52">
        <v>0</v>
      </c>
      <c r="S18" s="52">
        <v>2.5000000000000001E-3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2">
        <v>0</v>
      </c>
      <c r="AE18" s="52">
        <f t="shared" si="0"/>
        <v>4.0000000000000001E-3</v>
      </c>
    </row>
    <row r="19" spans="1:51">
      <c r="A19" s="65"/>
      <c r="B19" s="7" t="s">
        <v>217</v>
      </c>
      <c r="C19" s="52">
        <v>0</v>
      </c>
      <c r="D19" s="52">
        <v>3.4699000000000001E-2</v>
      </c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2.29E-2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  <c r="R19" s="52">
        <v>0</v>
      </c>
      <c r="S19" s="52">
        <v>0</v>
      </c>
      <c r="T19" s="52">
        <v>0</v>
      </c>
      <c r="U19" s="52">
        <v>0</v>
      </c>
      <c r="V19" s="52">
        <v>0</v>
      </c>
      <c r="W19" s="52">
        <v>0</v>
      </c>
      <c r="X19" s="52">
        <v>0</v>
      </c>
      <c r="Y19" s="52">
        <v>0</v>
      </c>
      <c r="Z19" s="52">
        <v>0</v>
      </c>
      <c r="AA19" s="52">
        <v>0</v>
      </c>
      <c r="AB19" s="52">
        <v>0</v>
      </c>
      <c r="AC19" s="52">
        <v>0</v>
      </c>
      <c r="AD19" s="52">
        <v>0</v>
      </c>
      <c r="AE19" s="52">
        <f t="shared" si="0"/>
        <v>5.7598999999999997E-2</v>
      </c>
    </row>
    <row r="20" spans="1:51">
      <c r="A20" s="65"/>
      <c r="B20" s="7" t="s">
        <v>218</v>
      </c>
      <c r="C20" s="52">
        <v>9.7000000000000003E-2</v>
      </c>
      <c r="D20" s="52">
        <v>0.16870299999999999</v>
      </c>
      <c r="E20" s="52">
        <v>0</v>
      </c>
      <c r="F20" s="52">
        <v>0</v>
      </c>
      <c r="G20" s="52">
        <v>1.4E-2</v>
      </c>
      <c r="H20" s="52">
        <v>3.8895000000000006E-2</v>
      </c>
      <c r="I20" s="52">
        <v>2.9000000000000001E-2</v>
      </c>
      <c r="J20" s="52">
        <v>0</v>
      </c>
      <c r="K20" s="52">
        <v>0</v>
      </c>
      <c r="L20" s="52">
        <v>1.2999999999999999E-2</v>
      </c>
      <c r="M20" s="52">
        <v>1.7451000000000001E-2</v>
      </c>
      <c r="N20" s="52">
        <v>0</v>
      </c>
      <c r="O20" s="52">
        <v>2.8411000000000002E-2</v>
      </c>
      <c r="P20" s="52">
        <v>0</v>
      </c>
      <c r="Q20" s="52">
        <v>2.9297999999999998E-2</v>
      </c>
      <c r="R20" s="52">
        <v>0</v>
      </c>
      <c r="S20" s="52">
        <v>0</v>
      </c>
      <c r="T20" s="52">
        <v>0</v>
      </c>
      <c r="U20" s="52">
        <v>0</v>
      </c>
      <c r="V20" s="52">
        <v>0</v>
      </c>
      <c r="W20" s="52">
        <v>0</v>
      </c>
      <c r="X20" s="52">
        <v>0</v>
      </c>
      <c r="Y20" s="52">
        <v>0</v>
      </c>
      <c r="Z20" s="52">
        <v>0</v>
      </c>
      <c r="AA20" s="52">
        <v>0</v>
      </c>
      <c r="AB20" s="52">
        <v>0</v>
      </c>
      <c r="AC20" s="52">
        <v>0</v>
      </c>
      <c r="AD20" s="52">
        <v>0</v>
      </c>
      <c r="AE20" s="52">
        <f t="shared" si="0"/>
        <v>0.43575800000000009</v>
      </c>
    </row>
    <row r="21" spans="1:51">
      <c r="A21" s="65"/>
      <c r="B21" s="7" t="s">
        <v>219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2.8170999999999998E-2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52">
        <v>0</v>
      </c>
      <c r="S21" s="52">
        <v>1.9859999999999999E-2</v>
      </c>
      <c r="T21" s="52">
        <v>0</v>
      </c>
      <c r="U21" s="52">
        <v>0</v>
      </c>
      <c r="V21" s="52">
        <v>0</v>
      </c>
      <c r="W21" s="52">
        <v>0</v>
      </c>
      <c r="X21" s="52">
        <v>0</v>
      </c>
      <c r="Y21" s="52">
        <v>0</v>
      </c>
      <c r="Z21" s="52">
        <v>0</v>
      </c>
      <c r="AA21" s="52">
        <v>0</v>
      </c>
      <c r="AB21" s="52">
        <v>0</v>
      </c>
      <c r="AC21" s="52">
        <v>0</v>
      </c>
      <c r="AD21" s="52">
        <v>0</v>
      </c>
      <c r="AE21" s="52">
        <f t="shared" si="0"/>
        <v>4.8030999999999997E-2</v>
      </c>
    </row>
    <row r="22" spans="1:51">
      <c r="A22" s="65"/>
      <c r="B22" s="7" t="s">
        <v>220</v>
      </c>
      <c r="C22" s="52">
        <v>0</v>
      </c>
      <c r="D22" s="52">
        <v>0</v>
      </c>
      <c r="E22" s="52">
        <v>0</v>
      </c>
      <c r="F22" s="52">
        <v>0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52">
        <v>1.8800000000000001E-2</v>
      </c>
      <c r="N22" s="52">
        <v>0</v>
      </c>
      <c r="O22" s="52">
        <v>0</v>
      </c>
      <c r="P22" s="52">
        <v>0</v>
      </c>
      <c r="Q22" s="52">
        <v>0</v>
      </c>
      <c r="R22" s="52">
        <v>0</v>
      </c>
      <c r="S22" s="52">
        <v>0</v>
      </c>
      <c r="T22" s="52">
        <v>0</v>
      </c>
      <c r="U22" s="52">
        <v>0</v>
      </c>
      <c r="V22" s="52">
        <v>0</v>
      </c>
      <c r="W22" s="52">
        <v>0</v>
      </c>
      <c r="X22" s="52">
        <v>0</v>
      </c>
      <c r="Y22" s="52">
        <v>0</v>
      </c>
      <c r="Z22" s="52">
        <v>0</v>
      </c>
      <c r="AA22" s="52">
        <v>0</v>
      </c>
      <c r="AB22" s="52">
        <v>0</v>
      </c>
      <c r="AC22" s="52">
        <v>0</v>
      </c>
      <c r="AD22" s="52">
        <v>0</v>
      </c>
      <c r="AE22" s="52">
        <f t="shared" si="0"/>
        <v>1.8800000000000001E-2</v>
      </c>
    </row>
    <row r="23" spans="1:51" ht="14">
      <c r="A23" s="65"/>
      <c r="B23" s="7" t="s">
        <v>78</v>
      </c>
      <c r="C23" s="112">
        <v>0</v>
      </c>
      <c r="D23" s="112">
        <v>0</v>
      </c>
      <c r="E23" s="112">
        <v>0</v>
      </c>
      <c r="F23" s="52">
        <v>0</v>
      </c>
      <c r="G23" s="52">
        <v>0</v>
      </c>
      <c r="H23" s="52">
        <v>0</v>
      </c>
      <c r="I23" s="52">
        <v>8.4689999999999991E-3</v>
      </c>
      <c r="J23" s="52">
        <v>0</v>
      </c>
      <c r="K23" s="52">
        <v>0</v>
      </c>
      <c r="L23" s="112">
        <v>0</v>
      </c>
      <c r="M23" s="112">
        <v>0</v>
      </c>
      <c r="N23" s="112">
        <v>0</v>
      </c>
      <c r="O23" s="52">
        <v>0</v>
      </c>
      <c r="P23" s="52">
        <v>0</v>
      </c>
      <c r="Q23" s="52">
        <v>0.03</v>
      </c>
      <c r="R23" s="52">
        <v>5.0000000000000001E-4</v>
      </c>
      <c r="S23" s="52">
        <v>0</v>
      </c>
      <c r="T23" s="52">
        <v>0</v>
      </c>
      <c r="U23" s="52">
        <v>0</v>
      </c>
      <c r="V23" s="52">
        <v>0</v>
      </c>
      <c r="W23" s="52">
        <v>0</v>
      </c>
      <c r="X23" s="52">
        <v>0</v>
      </c>
      <c r="Y23" s="52">
        <v>0</v>
      </c>
      <c r="Z23" s="52">
        <v>0</v>
      </c>
      <c r="AA23" s="52">
        <v>0</v>
      </c>
      <c r="AB23" s="52">
        <v>0</v>
      </c>
      <c r="AC23" s="52">
        <v>0</v>
      </c>
      <c r="AD23" s="52">
        <v>0</v>
      </c>
      <c r="AE23" s="52">
        <f t="shared" si="0"/>
        <v>3.8968999999999997E-2</v>
      </c>
    </row>
    <row r="24" spans="1:51">
      <c r="A24" s="65"/>
      <c r="B24" s="7" t="s">
        <v>221</v>
      </c>
      <c r="C24" s="52">
        <f>SUM(C9:C15)</f>
        <v>509.79100799999992</v>
      </c>
      <c r="D24" s="52">
        <f t="shared" ref="D24:AD24" si="2">SUM(D9:D15)</f>
        <v>1236.8437319999996</v>
      </c>
      <c r="E24" s="52">
        <f t="shared" si="2"/>
        <v>2372.8382050000005</v>
      </c>
      <c r="F24" s="52">
        <f t="shared" si="2"/>
        <v>2912.5759080000007</v>
      </c>
      <c r="G24" s="52">
        <f t="shared" si="2"/>
        <v>3375.5829880000006</v>
      </c>
      <c r="H24" s="52">
        <f t="shared" si="2"/>
        <v>5841.5635409999995</v>
      </c>
      <c r="I24" s="52">
        <f t="shared" si="2"/>
        <v>5808.9984259999992</v>
      </c>
      <c r="J24" s="52">
        <f t="shared" si="2"/>
        <v>7187.2707780000001</v>
      </c>
      <c r="K24" s="52">
        <f t="shared" si="2"/>
        <v>6558.2804809999998</v>
      </c>
      <c r="L24" s="52">
        <f t="shared" si="2"/>
        <v>7457.321946</v>
      </c>
      <c r="M24" s="52">
        <f t="shared" si="2"/>
        <v>9444.2303269999993</v>
      </c>
      <c r="N24" s="52">
        <f t="shared" si="2"/>
        <v>10944.039530000002</v>
      </c>
      <c r="O24" s="52">
        <f t="shared" si="2"/>
        <v>11466.159717000002</v>
      </c>
      <c r="P24" s="52">
        <f t="shared" si="2"/>
        <v>10207.026549000002</v>
      </c>
      <c r="Q24" s="52">
        <f t="shared" si="2"/>
        <v>5798.9687419999991</v>
      </c>
      <c r="R24" s="52">
        <f t="shared" si="2"/>
        <v>7481.9070759999995</v>
      </c>
      <c r="S24" s="52">
        <f t="shared" si="2"/>
        <v>7823.095808</v>
      </c>
      <c r="T24" s="52">
        <f t="shared" si="2"/>
        <v>7744.6368329999987</v>
      </c>
      <c r="U24" s="52">
        <f t="shared" si="2"/>
        <v>8895.9635699999999</v>
      </c>
      <c r="V24" s="52">
        <f t="shared" si="2"/>
        <v>8183.4619679999978</v>
      </c>
      <c r="W24" s="52">
        <f t="shared" si="2"/>
        <v>8792.2746439999992</v>
      </c>
      <c r="X24" s="52">
        <f t="shared" si="2"/>
        <v>8845.7025389999999</v>
      </c>
      <c r="Y24" s="52">
        <f t="shared" si="2"/>
        <v>10230.099973000002</v>
      </c>
      <c r="Z24" s="52">
        <f t="shared" si="2"/>
        <v>9201.1830950000021</v>
      </c>
      <c r="AA24" s="52">
        <f t="shared" si="2"/>
        <v>9287.1799900000024</v>
      </c>
      <c r="AB24" s="52">
        <f t="shared" si="2"/>
        <v>5920.1457290000008</v>
      </c>
      <c r="AC24" s="52">
        <f t="shared" si="2"/>
        <v>6848.4868329999999</v>
      </c>
      <c r="AD24" s="52">
        <f t="shared" si="2"/>
        <v>10630.510718</v>
      </c>
      <c r="AE24" s="52">
        <f t="shared" si="0"/>
        <v>201006.14065400002</v>
      </c>
    </row>
    <row r="25" spans="1:51">
      <c r="A25" s="65"/>
      <c r="B25" s="7" t="s">
        <v>222</v>
      </c>
      <c r="C25" s="52">
        <f>C26-C24</f>
        <v>13.924992000000202</v>
      </c>
      <c r="D25" s="52">
        <f t="shared" ref="D25:AD25" si="3">D26-D24</f>
        <v>8.4192890000003899</v>
      </c>
      <c r="E25" s="52">
        <f t="shared" si="3"/>
        <v>13.02280299999984</v>
      </c>
      <c r="F25" s="52">
        <f t="shared" si="3"/>
        <v>82.816204000000198</v>
      </c>
      <c r="G25" s="52">
        <f t="shared" si="3"/>
        <v>130.45196399999941</v>
      </c>
      <c r="H25" s="52">
        <f t="shared" si="3"/>
        <v>261.17868700000145</v>
      </c>
      <c r="I25" s="52">
        <f t="shared" si="3"/>
        <v>535.08760100000018</v>
      </c>
      <c r="J25" s="52">
        <f t="shared" si="3"/>
        <v>732.49131900000066</v>
      </c>
      <c r="K25" s="52">
        <f t="shared" si="3"/>
        <v>826.56897599999775</v>
      </c>
      <c r="L25" s="52">
        <f t="shared" si="3"/>
        <v>874.06605900000068</v>
      </c>
      <c r="M25" s="52">
        <f t="shared" si="3"/>
        <v>798.42396900000131</v>
      </c>
      <c r="N25" s="52">
        <f t="shared" si="3"/>
        <v>971.5533189999951</v>
      </c>
      <c r="O25" s="52">
        <f t="shared" si="3"/>
        <v>1077.4725249999974</v>
      </c>
      <c r="P25" s="52">
        <f t="shared" si="3"/>
        <v>1221.6715930000028</v>
      </c>
      <c r="Q25" s="52">
        <f t="shared" si="3"/>
        <v>727.17367800000102</v>
      </c>
      <c r="R25" s="52">
        <f t="shared" si="3"/>
        <v>1123.7148450000004</v>
      </c>
      <c r="S25" s="52">
        <f t="shared" si="3"/>
        <v>1333.0777629999993</v>
      </c>
      <c r="T25" s="52">
        <f t="shared" si="3"/>
        <v>1911.9842950000002</v>
      </c>
      <c r="U25" s="52">
        <f t="shared" si="3"/>
        <v>1827.9375319999963</v>
      </c>
      <c r="V25" s="52">
        <f t="shared" si="3"/>
        <v>1331.5355170000057</v>
      </c>
      <c r="W25" s="52">
        <f t="shared" si="3"/>
        <v>1258.3394269999972</v>
      </c>
      <c r="X25" s="52">
        <f t="shared" si="3"/>
        <v>1431.6931730000033</v>
      </c>
      <c r="Y25" s="52">
        <f t="shared" si="3"/>
        <v>1270.0710210000016</v>
      </c>
      <c r="Z25" s="52">
        <f t="shared" si="3"/>
        <v>1978.9570239999975</v>
      </c>
      <c r="AA25" s="52">
        <f t="shared" si="3"/>
        <v>1944.6725549999974</v>
      </c>
      <c r="AB25" s="52">
        <f t="shared" si="3"/>
        <v>816.10915999999997</v>
      </c>
      <c r="AC25" s="52">
        <f t="shared" si="3"/>
        <v>551.03962700000011</v>
      </c>
      <c r="AD25" s="52">
        <f t="shared" si="3"/>
        <v>727.06037299999844</v>
      </c>
      <c r="AE25" s="52">
        <f t="shared" si="0"/>
        <v>25780.515289999996</v>
      </c>
    </row>
    <row r="26" spans="1:51">
      <c r="A26" s="65"/>
      <c r="B26" s="7" t="s">
        <v>207</v>
      </c>
      <c r="C26" s="52">
        <v>523.71600000000012</v>
      </c>
      <c r="D26" s="52">
        <v>1245.263021</v>
      </c>
      <c r="E26" s="52">
        <v>2385.8610080000003</v>
      </c>
      <c r="F26" s="52">
        <v>2995.3921120000009</v>
      </c>
      <c r="G26" s="52">
        <v>3506.034952</v>
      </c>
      <c r="H26" s="52">
        <v>6102.742228000001</v>
      </c>
      <c r="I26" s="52">
        <v>6344.0860269999994</v>
      </c>
      <c r="J26" s="52">
        <v>7919.7620970000007</v>
      </c>
      <c r="K26" s="52">
        <v>7384.8494569999975</v>
      </c>
      <c r="L26" s="52">
        <v>8331.3880050000007</v>
      </c>
      <c r="M26" s="52">
        <v>10242.654296000001</v>
      </c>
      <c r="N26" s="52">
        <v>11915.592848999997</v>
      </c>
      <c r="O26" s="52">
        <v>12543.632242</v>
      </c>
      <c r="P26" s="113">
        <v>11428.698142000005</v>
      </c>
      <c r="Q26" s="52">
        <v>6526.1424200000001</v>
      </c>
      <c r="R26" s="52">
        <v>8605.6219209999999</v>
      </c>
      <c r="S26" s="52">
        <v>9156.1735709999994</v>
      </c>
      <c r="T26" s="52">
        <v>9656.6211279999989</v>
      </c>
      <c r="U26" s="52">
        <v>10723.901101999996</v>
      </c>
      <c r="V26" s="52">
        <v>9514.9974850000035</v>
      </c>
      <c r="W26" s="52">
        <v>10050.614070999996</v>
      </c>
      <c r="X26" s="52">
        <v>10277.395712000003</v>
      </c>
      <c r="Y26" s="52">
        <v>11500.170994000004</v>
      </c>
      <c r="Z26" s="52">
        <v>11180.140119</v>
      </c>
      <c r="AA26" s="52">
        <v>11231.852545</v>
      </c>
      <c r="AB26" s="52">
        <v>6736.2548890000007</v>
      </c>
      <c r="AC26" s="52">
        <v>7399.52646</v>
      </c>
      <c r="AD26" s="52">
        <v>11357.571090999998</v>
      </c>
      <c r="AE26" s="52">
        <f t="shared" si="0"/>
        <v>226786.65594399997</v>
      </c>
    </row>
    <row r="27" spans="1:51">
      <c r="A27" s="65"/>
      <c r="B27" s="7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</row>
    <row r="28" spans="1:51">
      <c r="A28" s="65"/>
      <c r="B28" s="16"/>
      <c r="C28" s="135" t="s">
        <v>208</v>
      </c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</row>
    <row r="29" spans="1:51">
      <c r="A29" s="65">
        <v>1</v>
      </c>
      <c r="B29" s="7" t="s">
        <v>239</v>
      </c>
      <c r="C29" s="15">
        <f>IFERROR(C9/C$26*100,"--")</f>
        <v>80.098948284948307</v>
      </c>
      <c r="D29" s="15">
        <f t="shared" ref="D29:AE38" si="4">IFERROR(D9/D$26*100,"--")</f>
        <v>87.211568615270068</v>
      </c>
      <c r="E29" s="15">
        <f t="shared" si="4"/>
        <v>87.689032931293028</v>
      </c>
      <c r="F29" s="15">
        <f t="shared" si="4"/>
        <v>76.460523409430664</v>
      </c>
      <c r="G29" s="15">
        <f t="shared" si="4"/>
        <v>73.455514883868744</v>
      </c>
      <c r="H29" s="15">
        <f t="shared" si="4"/>
        <v>70.134805061276467</v>
      </c>
      <c r="I29" s="15">
        <f t="shared" si="4"/>
        <v>62.38607205444189</v>
      </c>
      <c r="J29" s="15">
        <f t="shared" si="4"/>
        <v>48.549144291297267</v>
      </c>
      <c r="K29" s="15">
        <f t="shared" si="4"/>
        <v>40.685761537792729</v>
      </c>
      <c r="L29" s="15">
        <f t="shared" si="4"/>
        <v>42.172792791445552</v>
      </c>
      <c r="M29" s="15">
        <f t="shared" si="4"/>
        <v>42.130369299735264</v>
      </c>
      <c r="N29" s="15">
        <f t="shared" si="4"/>
        <v>45.717280130607818</v>
      </c>
      <c r="O29" s="15">
        <f t="shared" si="4"/>
        <v>48.916336477524744</v>
      </c>
      <c r="P29" s="15">
        <f t="shared" si="4"/>
        <v>47.992054237948025</v>
      </c>
      <c r="Q29" s="15">
        <f t="shared" si="4"/>
        <v>44.124020817798822</v>
      </c>
      <c r="R29" s="15">
        <f t="shared" si="4"/>
        <v>45.035030362449966</v>
      </c>
      <c r="S29" s="15">
        <f t="shared" si="4"/>
        <v>46.728184113407082</v>
      </c>
      <c r="T29" s="15">
        <f t="shared" si="4"/>
        <v>43.549971809559842</v>
      </c>
      <c r="U29" s="15">
        <f t="shared" si="4"/>
        <v>41.904908496050041</v>
      </c>
      <c r="V29" s="15">
        <f t="shared" si="4"/>
        <v>45.075744515554092</v>
      </c>
      <c r="W29" s="15">
        <f t="shared" si="4"/>
        <v>40.641194270765482</v>
      </c>
      <c r="X29" s="15">
        <f t="shared" si="4"/>
        <v>37.869714566459997</v>
      </c>
      <c r="Y29" s="15">
        <f t="shared" si="4"/>
        <v>39.40247911412925</v>
      </c>
      <c r="Z29" s="15">
        <f t="shared" si="4"/>
        <v>38.984918539552702</v>
      </c>
      <c r="AA29" s="15">
        <f t="shared" si="4"/>
        <v>34.935118167543578</v>
      </c>
      <c r="AB29" s="15">
        <f t="shared" si="4"/>
        <v>38.004181035080187</v>
      </c>
      <c r="AC29" s="15">
        <f t="shared" si="4"/>
        <v>44.424733647077197</v>
      </c>
      <c r="AD29" s="15">
        <f t="shared" si="4"/>
        <v>36.790602828021512</v>
      </c>
      <c r="AE29" s="15">
        <f t="shared" si="4"/>
        <v>45.543298496585372</v>
      </c>
    </row>
    <row r="30" spans="1:51">
      <c r="A30" s="65">
        <v>2</v>
      </c>
      <c r="B30" s="7" t="s">
        <v>242</v>
      </c>
      <c r="C30" s="15">
        <f t="shared" ref="C30:R46" si="5">IFERROR(C10/C$26*100,"--")</f>
        <v>0</v>
      </c>
      <c r="D30" s="15">
        <f t="shared" si="5"/>
        <v>0</v>
      </c>
      <c r="E30" s="15">
        <f t="shared" si="5"/>
        <v>0</v>
      </c>
      <c r="F30" s="15">
        <f t="shared" si="5"/>
        <v>0</v>
      </c>
      <c r="G30" s="15">
        <f t="shared" si="5"/>
        <v>0</v>
      </c>
      <c r="H30" s="15">
        <f t="shared" si="5"/>
        <v>3.6049367936698632E-5</v>
      </c>
      <c r="I30" s="15">
        <f t="shared" si="5"/>
        <v>1.0403389821498081E-4</v>
      </c>
      <c r="J30" s="15">
        <f t="shared" si="5"/>
        <v>9.5967529162006339E-4</v>
      </c>
      <c r="K30" s="15">
        <f t="shared" si="5"/>
        <v>1.9477580529912767E-3</v>
      </c>
      <c r="L30" s="15">
        <f t="shared" si="5"/>
        <v>3.203799893124771E-3</v>
      </c>
      <c r="M30" s="15">
        <f t="shared" si="5"/>
        <v>3.9302312502845016E-3</v>
      </c>
      <c r="N30" s="15">
        <f t="shared" si="5"/>
        <v>3.6841137957885264E-3</v>
      </c>
      <c r="O30" s="15">
        <f t="shared" si="5"/>
        <v>0.15098642589811986</v>
      </c>
      <c r="P30" s="15">
        <f t="shared" si="5"/>
        <v>0.24087549306103623</v>
      </c>
      <c r="Q30" s="15">
        <f t="shared" si="5"/>
        <v>0.17506485860601245</v>
      </c>
      <c r="R30" s="15">
        <f t="shared" si="5"/>
        <v>9.3430586119285328E-2</v>
      </c>
      <c r="S30" s="15">
        <f t="shared" si="4"/>
        <v>6.998080530380546E-2</v>
      </c>
      <c r="T30" s="15">
        <f t="shared" si="4"/>
        <v>0.18045255963779389</v>
      </c>
      <c r="U30" s="15">
        <f t="shared" si="4"/>
        <v>0.13535733742726197</v>
      </c>
      <c r="V30" s="15">
        <f t="shared" si="4"/>
        <v>5.8748013426300948E-2</v>
      </c>
      <c r="W30" s="15">
        <f t="shared" si="4"/>
        <v>0.13190903467534013</v>
      </c>
      <c r="X30" s="15">
        <f t="shared" si="4"/>
        <v>0.52839632258775859</v>
      </c>
      <c r="Y30" s="15">
        <f t="shared" si="4"/>
        <v>4.0590178897647773</v>
      </c>
      <c r="Z30" s="15">
        <f t="shared" si="4"/>
        <v>7.9573129811504826</v>
      </c>
      <c r="AA30" s="15">
        <f t="shared" si="4"/>
        <v>8.8838321461421934</v>
      </c>
      <c r="AB30" s="15">
        <f t="shared" si="4"/>
        <v>4.2025591321118432</v>
      </c>
      <c r="AC30" s="15">
        <f t="shared" si="4"/>
        <v>10.149979800193861</v>
      </c>
      <c r="AD30" s="15">
        <f t="shared" si="4"/>
        <v>22.33487524467392</v>
      </c>
      <c r="AE30" s="15">
        <f t="shared" si="4"/>
        <v>2.6914584945893898</v>
      </c>
    </row>
    <row r="31" spans="1:51">
      <c r="A31" s="65">
        <v>3</v>
      </c>
      <c r="B31" s="7" t="s">
        <v>260</v>
      </c>
      <c r="C31" s="15">
        <f t="shared" si="5"/>
        <v>4.3894018895737377</v>
      </c>
      <c r="D31" s="15">
        <f t="shared" si="4"/>
        <v>3.6449061952832214</v>
      </c>
      <c r="E31" s="15">
        <f t="shared" si="4"/>
        <v>4.6659091047939203</v>
      </c>
      <c r="F31" s="15">
        <f t="shared" si="4"/>
        <v>6.3641145423434295</v>
      </c>
      <c r="G31" s="15">
        <f t="shared" si="4"/>
        <v>2.3279501521637997</v>
      </c>
      <c r="H31" s="15">
        <f t="shared" si="4"/>
        <v>4.7972587414354075</v>
      </c>
      <c r="I31" s="15">
        <f t="shared" si="4"/>
        <v>3.0045560572282577</v>
      </c>
      <c r="J31" s="15">
        <f t="shared" si="4"/>
        <v>5.6513097176181493</v>
      </c>
      <c r="K31" s="15">
        <f t="shared" si="4"/>
        <v>8.1828396573094864</v>
      </c>
      <c r="L31" s="15">
        <f t="shared" si="4"/>
        <v>10.287376959104908</v>
      </c>
      <c r="M31" s="15">
        <f t="shared" si="4"/>
        <v>11.647736919773905</v>
      </c>
      <c r="N31" s="15">
        <f t="shared" si="4"/>
        <v>11.828856682681039</v>
      </c>
      <c r="O31" s="15">
        <f t="shared" si="4"/>
        <v>14.068693907424587</v>
      </c>
      <c r="P31" s="15">
        <f t="shared" si="4"/>
        <v>14.302978123052782</v>
      </c>
      <c r="Q31" s="15">
        <f t="shared" si="4"/>
        <v>13.414629173845089</v>
      </c>
      <c r="R31" s="15">
        <f t="shared" si="4"/>
        <v>14.792223115143289</v>
      </c>
      <c r="S31" s="15">
        <f t="shared" si="4"/>
        <v>14.059794269052963</v>
      </c>
      <c r="T31" s="15">
        <f t="shared" si="4"/>
        <v>11.717213650633763</v>
      </c>
      <c r="U31" s="15">
        <f t="shared" si="4"/>
        <v>13.845558270983021</v>
      </c>
      <c r="V31" s="15">
        <f t="shared" si="4"/>
        <v>14.332725638129787</v>
      </c>
      <c r="W31" s="15">
        <f t="shared" si="4"/>
        <v>16.105862980757575</v>
      </c>
      <c r="X31" s="15">
        <f t="shared" si="4"/>
        <v>16.324728929538363</v>
      </c>
      <c r="Y31" s="15">
        <f t="shared" si="4"/>
        <v>14.869500069974348</v>
      </c>
      <c r="Z31" s="15">
        <f t="shared" si="4"/>
        <v>12.333924533347792</v>
      </c>
      <c r="AA31" s="15">
        <f t="shared" si="4"/>
        <v>14.356554322090243</v>
      </c>
      <c r="AB31" s="15">
        <f t="shared" si="4"/>
        <v>17.132395062493305</v>
      </c>
      <c r="AC31" s="15">
        <f t="shared" si="4"/>
        <v>12.59445486191288</v>
      </c>
      <c r="AD31" s="15">
        <f t="shared" si="4"/>
        <v>13.070276453530857</v>
      </c>
      <c r="AE31" s="15">
        <f t="shared" si="4"/>
        <v>12.271616152703498</v>
      </c>
    </row>
    <row r="32" spans="1:51">
      <c r="A32" s="65">
        <v>4</v>
      </c>
      <c r="B32" s="7" t="s">
        <v>294</v>
      </c>
      <c r="C32" s="15">
        <f t="shared" si="5"/>
        <v>7.0648977690198483E-3</v>
      </c>
      <c r="D32" s="15">
        <f t="shared" si="4"/>
        <v>0</v>
      </c>
      <c r="E32" s="15">
        <f t="shared" si="4"/>
        <v>7.3264955256773268E-5</v>
      </c>
      <c r="F32" s="15">
        <f t="shared" si="4"/>
        <v>3.4262626114573932E-4</v>
      </c>
      <c r="G32" s="15">
        <f t="shared" si="4"/>
        <v>6.9286245951834431E-4</v>
      </c>
      <c r="H32" s="15">
        <f t="shared" si="4"/>
        <v>4.6480744131472421E-4</v>
      </c>
      <c r="I32" s="15">
        <f t="shared" si="4"/>
        <v>0</v>
      </c>
      <c r="J32" s="15">
        <f t="shared" si="4"/>
        <v>0</v>
      </c>
      <c r="K32" s="15">
        <f t="shared" si="4"/>
        <v>0</v>
      </c>
      <c r="L32" s="15">
        <f t="shared" si="4"/>
        <v>1.1263091329282051</v>
      </c>
      <c r="M32" s="15">
        <f t="shared" si="4"/>
        <v>0.74896638881933819</v>
      </c>
      <c r="N32" s="15">
        <f t="shared" si="4"/>
        <v>0.64085732004856633</v>
      </c>
      <c r="O32" s="15">
        <f t="shared" si="4"/>
        <v>0.62386706250822499</v>
      </c>
      <c r="P32" s="15">
        <f t="shared" si="4"/>
        <v>0.57403741165325084</v>
      </c>
      <c r="Q32" s="15">
        <f t="shared" si="4"/>
        <v>0.40469225616440047</v>
      </c>
      <c r="R32" s="15">
        <f t="shared" si="4"/>
        <v>0.37403417551325174</v>
      </c>
      <c r="S32" s="15">
        <f t="shared" si="4"/>
        <v>0.94583044247097769</v>
      </c>
      <c r="T32" s="15">
        <f t="shared" si="4"/>
        <v>2.4129391213700728</v>
      </c>
      <c r="U32" s="15">
        <f t="shared" si="4"/>
        <v>2.9721292090297018</v>
      </c>
      <c r="V32" s="15">
        <f t="shared" si="4"/>
        <v>6.8263649677675122</v>
      </c>
      <c r="W32" s="15">
        <f t="shared" si="4"/>
        <v>7.7914002315490976</v>
      </c>
      <c r="X32" s="15">
        <f t="shared" si="4"/>
        <v>12.22797518181228</v>
      </c>
      <c r="Y32" s="15">
        <f t="shared" si="4"/>
        <v>13.625133929030339</v>
      </c>
      <c r="Z32" s="15">
        <f t="shared" si="4"/>
        <v>11.223961288888029</v>
      </c>
      <c r="AA32" s="15">
        <f t="shared" si="4"/>
        <v>10.675463198933938</v>
      </c>
      <c r="AB32" s="15">
        <f t="shared" si="4"/>
        <v>13.917321545105207</v>
      </c>
      <c r="AC32" s="15">
        <f t="shared" si="4"/>
        <v>10.810599952905637</v>
      </c>
      <c r="AD32" s="15">
        <f t="shared" si="4"/>
        <v>6.5609534999123715</v>
      </c>
      <c r="AE32" s="15">
        <f t="shared" si="4"/>
        <v>4.533144612149739</v>
      </c>
    </row>
    <row r="33" spans="1:31">
      <c r="A33" s="65">
        <v>5</v>
      </c>
      <c r="B33" s="7" t="s">
        <v>241</v>
      </c>
      <c r="C33" s="15">
        <f t="shared" si="5"/>
        <v>5.8321685799173579</v>
      </c>
      <c r="D33" s="15">
        <f t="shared" si="4"/>
        <v>3.8182314256644103</v>
      </c>
      <c r="E33" s="15">
        <f t="shared" si="4"/>
        <v>2.2660294048445251</v>
      </c>
      <c r="F33" s="15">
        <f t="shared" si="4"/>
        <v>3.0010025946145631</v>
      </c>
      <c r="G33" s="15">
        <f t="shared" si="4"/>
        <v>2.997748580345585</v>
      </c>
      <c r="H33" s="15">
        <f t="shared" si="4"/>
        <v>4.0965738295967888</v>
      </c>
      <c r="I33" s="15">
        <f t="shared" si="4"/>
        <v>6.9175385726527763</v>
      </c>
      <c r="J33" s="15">
        <f t="shared" si="4"/>
        <v>8.9766628630082153</v>
      </c>
      <c r="K33" s="15">
        <f t="shared" si="4"/>
        <v>8.1244588463653518</v>
      </c>
      <c r="L33" s="15">
        <f t="shared" si="4"/>
        <v>6.074209059718374</v>
      </c>
      <c r="M33" s="15">
        <f t="shared" si="4"/>
        <v>5.9736080835896654</v>
      </c>
      <c r="N33" s="15">
        <f t="shared" si="4"/>
        <v>6.1515048750722903</v>
      </c>
      <c r="O33" s="15">
        <f t="shared" si="4"/>
        <v>6.2890436899018898</v>
      </c>
      <c r="P33" s="15">
        <f t="shared" si="4"/>
        <v>6.8888570353142828</v>
      </c>
      <c r="Q33" s="15">
        <f t="shared" si="4"/>
        <v>8.7188423325888724</v>
      </c>
      <c r="R33" s="15">
        <f t="shared" si="4"/>
        <v>7.6214295261972831</v>
      </c>
      <c r="S33" s="15">
        <f t="shared" si="4"/>
        <v>7.9773438689872576</v>
      </c>
      <c r="T33" s="15">
        <f t="shared" si="4"/>
        <v>8.3871680297323987</v>
      </c>
      <c r="U33" s="15">
        <f t="shared" si="4"/>
        <v>9.0688109835200184</v>
      </c>
      <c r="V33" s="15">
        <f t="shared" si="4"/>
        <v>9.5844626699867117</v>
      </c>
      <c r="W33" s="15">
        <f t="shared" si="4"/>
        <v>8.5356311857136511</v>
      </c>
      <c r="X33" s="15">
        <f t="shared" si="4"/>
        <v>7.3448362129193843</v>
      </c>
      <c r="Y33" s="15">
        <f t="shared" si="4"/>
        <v>7.6100632021611103</v>
      </c>
      <c r="Z33" s="15">
        <f t="shared" si="4"/>
        <v>6.9537567394060309</v>
      </c>
      <c r="AA33" s="15">
        <f t="shared" si="4"/>
        <v>6.8213236234219101</v>
      </c>
      <c r="AB33" s="15">
        <f t="shared" si="4"/>
        <v>4.3988957645275342</v>
      </c>
      <c r="AC33" s="15">
        <f t="shared" si="4"/>
        <v>5.2712584123930544</v>
      </c>
      <c r="AD33" s="15">
        <f t="shared" si="4"/>
        <v>4.6736552362030039</v>
      </c>
      <c r="AE33" s="15">
        <f t="shared" si="4"/>
        <v>6.9018199412336774</v>
      </c>
    </row>
    <row r="34" spans="1:31">
      <c r="A34" s="65">
        <v>6</v>
      </c>
      <c r="B34" s="7" t="s">
        <v>240</v>
      </c>
      <c r="C34" s="15">
        <f t="shared" si="5"/>
        <v>5.8480168641019157</v>
      </c>
      <c r="D34" s="15">
        <f t="shared" si="4"/>
        <v>4.2081044017446976</v>
      </c>
      <c r="E34" s="15">
        <f t="shared" si="4"/>
        <v>2.2318933844615643</v>
      </c>
      <c r="F34" s="15">
        <f t="shared" si="4"/>
        <v>5.8033942969801071</v>
      </c>
      <c r="G34" s="15">
        <f t="shared" si="4"/>
        <v>8.3678331510255877</v>
      </c>
      <c r="H34" s="15">
        <f t="shared" si="4"/>
        <v>4.9983063777538259</v>
      </c>
      <c r="I34" s="15">
        <f t="shared" si="4"/>
        <v>6.1053543781019739</v>
      </c>
      <c r="J34" s="15">
        <f t="shared" si="4"/>
        <v>12.467179113549577</v>
      </c>
      <c r="K34" s="15">
        <f t="shared" si="4"/>
        <v>9.5083638344775547</v>
      </c>
      <c r="L34" s="15">
        <f t="shared" si="4"/>
        <v>7.7132792472795169</v>
      </c>
      <c r="M34" s="15">
        <f t="shared" si="4"/>
        <v>10.689125448933339</v>
      </c>
      <c r="N34" s="15">
        <f t="shared" si="4"/>
        <v>9.9181229165545179</v>
      </c>
      <c r="O34" s="15">
        <f t="shared" si="4"/>
        <v>8.5766689045442437</v>
      </c>
      <c r="P34" s="15">
        <f t="shared" si="4"/>
        <v>8.1266935958942543</v>
      </c>
      <c r="Q34" s="15">
        <f t="shared" si="4"/>
        <v>8.1186453329040287</v>
      </c>
      <c r="R34" s="15">
        <f t="shared" si="4"/>
        <v>7.0070599026494262</v>
      </c>
      <c r="S34" s="15">
        <f t="shared" si="4"/>
        <v>7.227368374666213</v>
      </c>
      <c r="T34" s="15">
        <f t="shared" si="4"/>
        <v>7.2512923590803231</v>
      </c>
      <c r="U34" s="15">
        <f t="shared" si="4"/>
        <v>6.376444919586878</v>
      </c>
      <c r="V34" s="15">
        <f t="shared" si="4"/>
        <v>5.80183020405706</v>
      </c>
      <c r="W34" s="15">
        <f t="shared" si="4"/>
        <v>5.7911216059864978</v>
      </c>
      <c r="X34" s="15">
        <f t="shared" si="4"/>
        <v>6.7613980279910013</v>
      </c>
      <c r="Y34" s="15">
        <f t="shared" si="4"/>
        <v>3.547726292181772</v>
      </c>
      <c r="Z34" s="15">
        <f t="shared" si="4"/>
        <v>2.942916014449998</v>
      </c>
      <c r="AA34" s="15">
        <f t="shared" si="4"/>
        <v>1.8623237009385083</v>
      </c>
      <c r="AB34" s="15">
        <f t="shared" si="4"/>
        <v>2.5846315923156276</v>
      </c>
      <c r="AC34" s="15">
        <f t="shared" si="4"/>
        <v>4.7818204166540683</v>
      </c>
      <c r="AD34" s="15">
        <f t="shared" si="4"/>
        <v>4.2152223672134443</v>
      </c>
      <c r="AE34" s="15">
        <f t="shared" si="4"/>
        <v>6.556717657440907</v>
      </c>
    </row>
    <row r="35" spans="1:31">
      <c r="A35" s="65"/>
      <c r="B35" s="7" t="s">
        <v>214</v>
      </c>
      <c r="C35" s="15">
        <f t="shared" si="5"/>
        <v>1.1655171887053286</v>
      </c>
      <c r="D35" s="15">
        <f t="shared" si="4"/>
        <v>0.44108408483768829</v>
      </c>
      <c r="E35" s="15">
        <f t="shared" si="4"/>
        <v>2.6012294845299717</v>
      </c>
      <c r="F35" s="15">
        <f t="shared" si="4"/>
        <v>5.6058357878188856</v>
      </c>
      <c r="G35" s="15">
        <f t="shared" si="4"/>
        <v>9.1294770412203246</v>
      </c>
      <c r="H35" s="15">
        <f t="shared" si="4"/>
        <v>11.692861230906963</v>
      </c>
      <c r="I35" s="15">
        <f t="shared" si="4"/>
        <v>13.151943234202301</v>
      </c>
      <c r="J35" s="15">
        <f t="shared" si="4"/>
        <v>15.105838753075362</v>
      </c>
      <c r="K35" s="15">
        <f t="shared" si="4"/>
        <v>22.303861596511361</v>
      </c>
      <c r="L35" s="15">
        <f t="shared" si="4"/>
        <v>22.131587232444591</v>
      </c>
      <c r="M35" s="15">
        <f t="shared" si="4"/>
        <v>21.011175109565563</v>
      </c>
      <c r="N35" s="15">
        <f t="shared" si="4"/>
        <v>17.586064248375703</v>
      </c>
      <c r="O35" s="15">
        <f t="shared" si="4"/>
        <v>12.78460669972821</v>
      </c>
      <c r="P35" s="15">
        <f t="shared" si="4"/>
        <v>11.184996183443687</v>
      </c>
      <c r="Q35" s="15">
        <f t="shared" si="4"/>
        <v>13.901631907689808</v>
      </c>
      <c r="R35" s="15">
        <f t="shared" si="4"/>
        <v>12.018876758645833</v>
      </c>
      <c r="S35" s="15">
        <f t="shared" si="4"/>
        <v>8.4321655330489591</v>
      </c>
      <c r="T35" s="15">
        <f t="shared" si="4"/>
        <v>6.7012388435086594</v>
      </c>
      <c r="U35" s="15">
        <f t="shared" si="4"/>
        <v>8.6513376911595508</v>
      </c>
      <c r="V35" s="15">
        <f t="shared" si="4"/>
        <v>4.3260528512898482</v>
      </c>
      <c r="W35" s="15">
        <f t="shared" si="4"/>
        <v>8.4828553656241592</v>
      </c>
      <c r="X35" s="15">
        <f t="shared" si="4"/>
        <v>5.012445277343037</v>
      </c>
      <c r="Y35" s="15">
        <f t="shared" si="4"/>
        <v>5.8421478806752409</v>
      </c>
      <c r="Z35" s="15">
        <f t="shared" si="4"/>
        <v>1.9025639100758038</v>
      </c>
      <c r="AA35" s="15">
        <f t="shared" si="4"/>
        <v>5.1514773870279651</v>
      </c>
      <c r="AB35" s="15">
        <f t="shared" si="4"/>
        <v>7.6448395063098378</v>
      </c>
      <c r="AC35" s="15">
        <f t="shared" si="4"/>
        <v>4.520194917986684</v>
      </c>
      <c r="AD35" s="15">
        <f t="shared" si="4"/>
        <v>5.952866300222925</v>
      </c>
      <c r="AE35" s="15">
        <f t="shared" si="4"/>
        <v>10.134205576749258</v>
      </c>
    </row>
    <row r="36" spans="1:31">
      <c r="A36" s="65"/>
      <c r="B36" s="7" t="s">
        <v>287</v>
      </c>
      <c r="C36" s="15">
        <f t="shared" si="5"/>
        <v>1.1343934498850521</v>
      </c>
      <c r="D36" s="15">
        <f t="shared" si="4"/>
        <v>0.42004660154442985</v>
      </c>
      <c r="E36" s="15">
        <f t="shared" si="4"/>
        <v>1.3408407653561014</v>
      </c>
      <c r="F36" s="15">
        <f t="shared" si="4"/>
        <v>3.8053411619586974</v>
      </c>
      <c r="G36" s="15">
        <f t="shared" si="4"/>
        <v>7.13285216558788</v>
      </c>
      <c r="H36" s="15">
        <f t="shared" si="4"/>
        <v>8.9125929406697502</v>
      </c>
      <c r="I36" s="15">
        <f t="shared" si="4"/>
        <v>10.445306765699065</v>
      </c>
      <c r="J36" s="15">
        <f t="shared" si="4"/>
        <v>10.519678303412551</v>
      </c>
      <c r="K36" s="15">
        <f t="shared" si="4"/>
        <v>17.221300358323617</v>
      </c>
      <c r="L36" s="15">
        <f t="shared" si="4"/>
        <v>16.240417025206114</v>
      </c>
      <c r="M36" s="15">
        <f t="shared" si="4"/>
        <v>15.543414919526635</v>
      </c>
      <c r="N36" s="15">
        <f t="shared" si="4"/>
        <v>13.301950831032464</v>
      </c>
      <c r="O36" s="15">
        <f t="shared" si="4"/>
        <v>8.9973359488419877</v>
      </c>
      <c r="P36" s="15">
        <f t="shared" si="4"/>
        <v>7.3601864582346552</v>
      </c>
      <c r="Q36" s="15">
        <f t="shared" si="4"/>
        <v>9.5253315510696428</v>
      </c>
      <c r="R36" s="15">
        <f t="shared" si="4"/>
        <v>8.4081310989771989</v>
      </c>
      <c r="S36" s="15">
        <f t="shared" si="4"/>
        <v>5.827224777497614</v>
      </c>
      <c r="T36" s="15">
        <f t="shared" si="4"/>
        <v>4.4373199726926273</v>
      </c>
      <c r="U36" s="15">
        <f t="shared" si="4"/>
        <v>4.9061386150034272</v>
      </c>
      <c r="V36" s="15">
        <f t="shared" si="4"/>
        <v>4.3260528512898482</v>
      </c>
      <c r="W36" s="15">
        <f t="shared" si="4"/>
        <v>5.8932183030391494</v>
      </c>
      <c r="X36" s="15">
        <f t="shared" si="4"/>
        <v>4.9715179342896931</v>
      </c>
      <c r="Y36" s="15">
        <f t="shared" si="4"/>
        <v>5.8022512391175303</v>
      </c>
      <c r="Z36" s="15">
        <f t="shared" si="4"/>
        <v>1.9025639100758038</v>
      </c>
      <c r="AA36" s="15">
        <f t="shared" si="4"/>
        <v>5.1514773870279651</v>
      </c>
      <c r="AB36" s="15">
        <f t="shared" si="4"/>
        <v>7.6448395063098378</v>
      </c>
      <c r="AC36" s="15">
        <f t="shared" si="4"/>
        <v>4.520194917986684</v>
      </c>
      <c r="AD36" s="15">
        <f t="shared" si="4"/>
        <v>5.952866300222925</v>
      </c>
      <c r="AE36" s="15">
        <f t="shared" si="4"/>
        <v>7.7389792952958532</v>
      </c>
    </row>
    <row r="37" spans="1:31">
      <c r="A37" s="65"/>
      <c r="B37" s="7" t="s">
        <v>215</v>
      </c>
      <c r="C37" s="15">
        <f t="shared" si="5"/>
        <v>1.8521488745808792E-2</v>
      </c>
      <c r="D37" s="15">
        <f t="shared" si="4"/>
        <v>1.6334059276622494E-2</v>
      </c>
      <c r="E37" s="15">
        <f t="shared" si="4"/>
        <v>0</v>
      </c>
      <c r="F37" s="15">
        <f t="shared" si="4"/>
        <v>0</v>
      </c>
      <c r="G37" s="15">
        <f t="shared" si="4"/>
        <v>3.9931147839851884E-4</v>
      </c>
      <c r="H37" s="15">
        <f t="shared" si="4"/>
        <v>6.37336439044497E-4</v>
      </c>
      <c r="I37" s="15">
        <f t="shared" si="4"/>
        <v>5.9061305033592676E-4</v>
      </c>
      <c r="J37" s="15">
        <f t="shared" si="4"/>
        <v>0</v>
      </c>
      <c r="K37" s="15">
        <f t="shared" si="4"/>
        <v>0</v>
      </c>
      <c r="L37" s="15">
        <f t="shared" si="4"/>
        <v>7.6903152225713672E-4</v>
      </c>
      <c r="M37" s="15">
        <f t="shared" si="4"/>
        <v>3.5392193226863939E-4</v>
      </c>
      <c r="N37" s="15">
        <f t="shared" si="4"/>
        <v>0</v>
      </c>
      <c r="O37" s="15">
        <f t="shared" si="4"/>
        <v>2.3845565162416537E-4</v>
      </c>
      <c r="P37" s="15">
        <f t="shared" si="4"/>
        <v>0</v>
      </c>
      <c r="Q37" s="15">
        <f t="shared" si="4"/>
        <v>9.0862252436102974E-4</v>
      </c>
      <c r="R37" s="15">
        <f t="shared" si="4"/>
        <v>5.8101553216028163E-6</v>
      </c>
      <c r="S37" s="15">
        <f t="shared" si="4"/>
        <v>2.4420681659880253E-4</v>
      </c>
      <c r="T37" s="15">
        <f t="shared" si="4"/>
        <v>0</v>
      </c>
      <c r="U37" s="15">
        <f t="shared" si="4"/>
        <v>0</v>
      </c>
      <c r="V37" s="15">
        <f t="shared" si="4"/>
        <v>0</v>
      </c>
      <c r="W37" s="15">
        <f t="shared" si="4"/>
        <v>0</v>
      </c>
      <c r="X37" s="15">
        <f t="shared" si="4"/>
        <v>0</v>
      </c>
      <c r="Y37" s="15">
        <f t="shared" si="4"/>
        <v>0</v>
      </c>
      <c r="Z37" s="15">
        <f t="shared" si="4"/>
        <v>0</v>
      </c>
      <c r="AA37" s="15">
        <f t="shared" si="4"/>
        <v>0</v>
      </c>
      <c r="AB37" s="15">
        <f t="shared" si="4"/>
        <v>0</v>
      </c>
      <c r="AC37" s="15">
        <f t="shared" si="4"/>
        <v>0</v>
      </c>
      <c r="AD37" s="15">
        <f t="shared" si="4"/>
        <v>0</v>
      </c>
      <c r="AE37" s="15">
        <f t="shared" si="4"/>
        <v>2.6595788781723411E-4</v>
      </c>
    </row>
    <row r="38" spans="1:31">
      <c r="A38" s="65"/>
      <c r="B38" s="7" t="s">
        <v>216</v>
      </c>
      <c r="C38" s="15">
        <f t="shared" si="5"/>
        <v>0</v>
      </c>
      <c r="D38" s="15">
        <f t="shared" si="4"/>
        <v>0</v>
      </c>
      <c r="E38" s="15">
        <f t="shared" si="4"/>
        <v>0</v>
      </c>
      <c r="F38" s="15">
        <f t="shared" si="4"/>
        <v>0</v>
      </c>
      <c r="G38" s="15">
        <f t="shared" si="4"/>
        <v>0</v>
      </c>
      <c r="H38" s="15">
        <f t="shared" si="4"/>
        <v>0</v>
      </c>
      <c r="I38" s="15">
        <f t="shared" si="4"/>
        <v>0</v>
      </c>
      <c r="J38" s="15">
        <f t="shared" si="4"/>
        <v>0</v>
      </c>
      <c r="K38" s="15">
        <f t="shared" si="4"/>
        <v>0</v>
      </c>
      <c r="L38" s="15">
        <f t="shared" si="4"/>
        <v>0</v>
      </c>
      <c r="M38" s="15">
        <f t="shared" si="4"/>
        <v>0</v>
      </c>
      <c r="N38" s="15">
        <f t="shared" si="4"/>
        <v>0</v>
      </c>
      <c r="O38" s="15">
        <f t="shared" si="4"/>
        <v>1.1958258748829796E-5</v>
      </c>
      <c r="P38" s="15">
        <f t="shared" si="4"/>
        <v>0</v>
      </c>
      <c r="Q38" s="15">
        <f t="shared" si="4"/>
        <v>0</v>
      </c>
      <c r="R38" s="15">
        <f t="shared" si="4"/>
        <v>0</v>
      </c>
      <c r="S38" s="15">
        <f t="shared" si="4"/>
        <v>2.7303982177862539E-5</v>
      </c>
      <c r="T38" s="15">
        <f t="shared" si="4"/>
        <v>0</v>
      </c>
      <c r="U38" s="15">
        <f t="shared" si="4"/>
        <v>0</v>
      </c>
      <c r="V38" s="15">
        <f t="shared" ref="D38:AE46" si="6">IFERROR(V18/V$26*100,"--")</f>
        <v>0</v>
      </c>
      <c r="W38" s="15">
        <f t="shared" si="6"/>
        <v>0</v>
      </c>
      <c r="X38" s="15">
        <f t="shared" si="6"/>
        <v>0</v>
      </c>
      <c r="Y38" s="15">
        <f t="shared" si="6"/>
        <v>0</v>
      </c>
      <c r="Z38" s="15">
        <f t="shared" si="6"/>
        <v>0</v>
      </c>
      <c r="AA38" s="15">
        <f t="shared" si="6"/>
        <v>0</v>
      </c>
      <c r="AB38" s="15">
        <f t="shared" si="6"/>
        <v>0</v>
      </c>
      <c r="AC38" s="15">
        <f t="shared" si="6"/>
        <v>0</v>
      </c>
      <c r="AD38" s="15">
        <f t="shared" si="6"/>
        <v>0</v>
      </c>
      <c r="AE38" s="15">
        <f t="shared" si="6"/>
        <v>1.7637722040346647E-6</v>
      </c>
    </row>
    <row r="39" spans="1:31">
      <c r="A39" s="65"/>
      <c r="B39" s="7" t="s">
        <v>217</v>
      </c>
      <c r="C39" s="15">
        <f t="shared" si="5"/>
        <v>0</v>
      </c>
      <c r="D39" s="15">
        <f t="shared" si="6"/>
        <v>2.7864795962651494E-3</v>
      </c>
      <c r="E39" s="15">
        <f t="shared" si="6"/>
        <v>0</v>
      </c>
      <c r="F39" s="15">
        <f t="shared" si="6"/>
        <v>0</v>
      </c>
      <c r="G39" s="15">
        <f t="shared" si="6"/>
        <v>0</v>
      </c>
      <c r="H39" s="15">
        <f t="shared" si="6"/>
        <v>0</v>
      </c>
      <c r="I39" s="15">
        <f t="shared" si="6"/>
        <v>0</v>
      </c>
      <c r="J39" s="15">
        <f t="shared" si="6"/>
        <v>0</v>
      </c>
      <c r="K39" s="15">
        <f t="shared" si="6"/>
        <v>0</v>
      </c>
      <c r="L39" s="15">
        <f t="shared" si="6"/>
        <v>2.7486416412555493E-4</v>
      </c>
      <c r="M39" s="15">
        <f t="shared" si="6"/>
        <v>0</v>
      </c>
      <c r="N39" s="15">
        <f t="shared" si="6"/>
        <v>0</v>
      </c>
      <c r="O39" s="15">
        <f t="shared" si="6"/>
        <v>0</v>
      </c>
      <c r="P39" s="15">
        <f t="shared" si="6"/>
        <v>0</v>
      </c>
      <c r="Q39" s="15">
        <f t="shared" si="6"/>
        <v>0</v>
      </c>
      <c r="R39" s="15">
        <f t="shared" si="6"/>
        <v>0</v>
      </c>
      <c r="S39" s="15">
        <f t="shared" si="6"/>
        <v>0</v>
      </c>
      <c r="T39" s="15">
        <f t="shared" si="6"/>
        <v>0</v>
      </c>
      <c r="U39" s="15">
        <f t="shared" si="6"/>
        <v>0</v>
      </c>
      <c r="V39" s="15">
        <f t="shared" si="6"/>
        <v>0</v>
      </c>
      <c r="W39" s="15">
        <f t="shared" si="6"/>
        <v>0</v>
      </c>
      <c r="X39" s="15">
        <f t="shared" si="6"/>
        <v>0</v>
      </c>
      <c r="Y39" s="15">
        <f t="shared" si="6"/>
        <v>0</v>
      </c>
      <c r="Z39" s="15">
        <f t="shared" si="6"/>
        <v>0</v>
      </c>
      <c r="AA39" s="15">
        <f t="shared" si="6"/>
        <v>0</v>
      </c>
      <c r="AB39" s="15">
        <f t="shared" si="6"/>
        <v>0</v>
      </c>
      <c r="AC39" s="15">
        <f t="shared" si="6"/>
        <v>0</v>
      </c>
      <c r="AD39" s="15">
        <f t="shared" si="6"/>
        <v>0</v>
      </c>
      <c r="AE39" s="15">
        <f t="shared" si="6"/>
        <v>2.539787879504816E-5</v>
      </c>
    </row>
    <row r="40" spans="1:31">
      <c r="A40" s="65"/>
      <c r="B40" s="7" t="s">
        <v>218</v>
      </c>
      <c r="C40" s="15">
        <f t="shared" si="5"/>
        <v>1.8521488745808792E-2</v>
      </c>
      <c r="D40" s="15">
        <f t="shared" si="6"/>
        <v>1.3547579680357342E-2</v>
      </c>
      <c r="E40" s="15">
        <f t="shared" si="6"/>
        <v>0</v>
      </c>
      <c r="F40" s="15">
        <f t="shared" si="6"/>
        <v>0</v>
      </c>
      <c r="G40" s="15">
        <f t="shared" si="6"/>
        <v>3.9931147839851884E-4</v>
      </c>
      <c r="H40" s="15">
        <f t="shared" si="6"/>
        <v>6.37336439044497E-4</v>
      </c>
      <c r="I40" s="15">
        <f t="shared" si="6"/>
        <v>4.571186436718855E-4</v>
      </c>
      <c r="J40" s="15">
        <f t="shared" si="6"/>
        <v>0</v>
      </c>
      <c r="K40" s="15">
        <f t="shared" si="6"/>
        <v>0</v>
      </c>
      <c r="L40" s="15">
        <f t="shared" si="6"/>
        <v>1.5603642504944166E-4</v>
      </c>
      <c r="M40" s="15">
        <f t="shared" si="6"/>
        <v>1.7037575901409686E-4</v>
      </c>
      <c r="N40" s="15">
        <f t="shared" si="6"/>
        <v>0</v>
      </c>
      <c r="O40" s="15">
        <f t="shared" si="6"/>
        <v>2.2649739287533555E-4</v>
      </c>
      <c r="P40" s="15">
        <f t="shared" si="6"/>
        <v>0</v>
      </c>
      <c r="Q40" s="15">
        <f t="shared" si="6"/>
        <v>4.4893289349943419E-4</v>
      </c>
      <c r="R40" s="15">
        <f t="shared" si="6"/>
        <v>0</v>
      </c>
      <c r="S40" s="15">
        <f t="shared" si="6"/>
        <v>0</v>
      </c>
      <c r="T40" s="15">
        <f t="shared" si="6"/>
        <v>0</v>
      </c>
      <c r="U40" s="15">
        <f t="shared" si="6"/>
        <v>0</v>
      </c>
      <c r="V40" s="15">
        <f t="shared" si="6"/>
        <v>0</v>
      </c>
      <c r="W40" s="15">
        <f t="shared" si="6"/>
        <v>0</v>
      </c>
      <c r="X40" s="15">
        <f t="shared" si="6"/>
        <v>0</v>
      </c>
      <c r="Y40" s="15">
        <f t="shared" si="6"/>
        <v>0</v>
      </c>
      <c r="Z40" s="15">
        <f t="shared" si="6"/>
        <v>0</v>
      </c>
      <c r="AA40" s="15">
        <f t="shared" si="6"/>
        <v>0</v>
      </c>
      <c r="AB40" s="15">
        <f t="shared" si="6"/>
        <v>0</v>
      </c>
      <c r="AC40" s="15">
        <f t="shared" si="6"/>
        <v>0</v>
      </c>
      <c r="AD40" s="15">
        <f t="shared" si="6"/>
        <v>0</v>
      </c>
      <c r="AE40" s="15">
        <f t="shared" si="6"/>
        <v>1.9214446202143437E-4</v>
      </c>
    </row>
    <row r="41" spans="1:31">
      <c r="A41" s="65"/>
      <c r="B41" s="7" t="s">
        <v>219</v>
      </c>
      <c r="C41" s="15">
        <f t="shared" si="5"/>
        <v>0</v>
      </c>
      <c r="D41" s="15">
        <f t="shared" si="6"/>
        <v>0</v>
      </c>
      <c r="E41" s="15">
        <f t="shared" si="6"/>
        <v>0</v>
      </c>
      <c r="F41" s="15">
        <f t="shared" si="6"/>
        <v>0</v>
      </c>
      <c r="G41" s="15">
        <f t="shared" si="6"/>
        <v>0</v>
      </c>
      <c r="H41" s="15">
        <f t="shared" si="6"/>
        <v>0</v>
      </c>
      <c r="I41" s="15">
        <f t="shared" si="6"/>
        <v>0</v>
      </c>
      <c r="J41" s="15">
        <f t="shared" si="6"/>
        <v>0</v>
      </c>
      <c r="K41" s="15">
        <f t="shared" si="6"/>
        <v>0</v>
      </c>
      <c r="L41" s="15">
        <f t="shared" si="6"/>
        <v>3.3813093308214005E-4</v>
      </c>
      <c r="M41" s="15">
        <f t="shared" si="6"/>
        <v>0</v>
      </c>
      <c r="N41" s="15">
        <f t="shared" si="6"/>
        <v>0</v>
      </c>
      <c r="O41" s="15">
        <f t="shared" si="6"/>
        <v>0</v>
      </c>
      <c r="P41" s="15">
        <f t="shared" si="6"/>
        <v>0</v>
      </c>
      <c r="Q41" s="15">
        <f t="shared" si="6"/>
        <v>0</v>
      </c>
      <c r="R41" s="15">
        <f t="shared" si="6"/>
        <v>0</v>
      </c>
      <c r="S41" s="15">
        <f t="shared" si="6"/>
        <v>2.1690283442094002E-4</v>
      </c>
      <c r="T41" s="15">
        <f t="shared" si="6"/>
        <v>0</v>
      </c>
      <c r="U41" s="15">
        <f t="shared" si="6"/>
        <v>0</v>
      </c>
      <c r="V41" s="15">
        <f t="shared" si="6"/>
        <v>0</v>
      </c>
      <c r="W41" s="15">
        <f t="shared" si="6"/>
        <v>0</v>
      </c>
      <c r="X41" s="15">
        <f t="shared" si="6"/>
        <v>0</v>
      </c>
      <c r="Y41" s="15">
        <f t="shared" si="6"/>
        <v>0</v>
      </c>
      <c r="Z41" s="15">
        <f t="shared" si="6"/>
        <v>0</v>
      </c>
      <c r="AA41" s="15">
        <f t="shared" si="6"/>
        <v>0</v>
      </c>
      <c r="AB41" s="15">
        <f t="shared" si="6"/>
        <v>0</v>
      </c>
      <c r="AC41" s="15">
        <f t="shared" si="6"/>
        <v>0</v>
      </c>
      <c r="AD41" s="15">
        <f t="shared" si="6"/>
        <v>0</v>
      </c>
      <c r="AE41" s="15">
        <f t="shared" si="6"/>
        <v>2.1178935682997242E-5</v>
      </c>
    </row>
    <row r="42" spans="1:31">
      <c r="A42" s="65"/>
      <c r="B42" s="7" t="s">
        <v>220</v>
      </c>
      <c r="C42" s="15">
        <f t="shared" si="5"/>
        <v>0</v>
      </c>
      <c r="D42" s="15">
        <f t="shared" si="6"/>
        <v>0</v>
      </c>
      <c r="E42" s="15">
        <f t="shared" si="6"/>
        <v>0</v>
      </c>
      <c r="F42" s="15">
        <f t="shared" si="6"/>
        <v>0</v>
      </c>
      <c r="G42" s="15">
        <f t="shared" si="6"/>
        <v>0</v>
      </c>
      <c r="H42" s="15">
        <f t="shared" si="6"/>
        <v>0</v>
      </c>
      <c r="I42" s="15">
        <f t="shared" si="6"/>
        <v>0</v>
      </c>
      <c r="J42" s="15">
        <f t="shared" si="6"/>
        <v>0</v>
      </c>
      <c r="K42" s="15">
        <f t="shared" si="6"/>
        <v>0</v>
      </c>
      <c r="L42" s="15">
        <f t="shared" si="6"/>
        <v>0</v>
      </c>
      <c r="M42" s="15">
        <f t="shared" si="6"/>
        <v>1.835461732545425E-4</v>
      </c>
      <c r="N42" s="15">
        <f t="shared" si="6"/>
        <v>0</v>
      </c>
      <c r="O42" s="15">
        <f t="shared" si="6"/>
        <v>0</v>
      </c>
      <c r="P42" s="15">
        <f t="shared" si="6"/>
        <v>0</v>
      </c>
      <c r="Q42" s="15">
        <f t="shared" si="6"/>
        <v>0</v>
      </c>
      <c r="R42" s="15">
        <f t="shared" si="6"/>
        <v>0</v>
      </c>
      <c r="S42" s="15">
        <f t="shared" si="6"/>
        <v>0</v>
      </c>
      <c r="T42" s="15">
        <f t="shared" si="6"/>
        <v>0</v>
      </c>
      <c r="U42" s="15">
        <f t="shared" si="6"/>
        <v>0</v>
      </c>
      <c r="V42" s="15">
        <f t="shared" si="6"/>
        <v>0</v>
      </c>
      <c r="W42" s="15">
        <f t="shared" si="6"/>
        <v>0</v>
      </c>
      <c r="X42" s="15">
        <f t="shared" si="6"/>
        <v>0</v>
      </c>
      <c r="Y42" s="15">
        <f t="shared" si="6"/>
        <v>0</v>
      </c>
      <c r="Z42" s="15">
        <f t="shared" si="6"/>
        <v>0</v>
      </c>
      <c r="AA42" s="15">
        <f t="shared" si="6"/>
        <v>0</v>
      </c>
      <c r="AB42" s="15">
        <f t="shared" si="6"/>
        <v>0</v>
      </c>
      <c r="AC42" s="15">
        <f t="shared" si="6"/>
        <v>0</v>
      </c>
      <c r="AD42" s="15">
        <f t="shared" si="6"/>
        <v>0</v>
      </c>
      <c r="AE42" s="15">
        <f t="shared" si="6"/>
        <v>8.2897293589629244E-6</v>
      </c>
    </row>
    <row r="43" spans="1:31">
      <c r="A43" s="65"/>
      <c r="B43" s="7" t="s">
        <v>78</v>
      </c>
      <c r="C43" s="15">
        <f t="shared" si="5"/>
        <v>0</v>
      </c>
      <c r="D43" s="15">
        <f t="shared" si="6"/>
        <v>0</v>
      </c>
      <c r="E43" s="15">
        <f t="shared" si="6"/>
        <v>0</v>
      </c>
      <c r="F43" s="15">
        <f t="shared" si="6"/>
        <v>0</v>
      </c>
      <c r="G43" s="15">
        <f t="shared" si="6"/>
        <v>0</v>
      </c>
      <c r="H43" s="15">
        <f t="shared" si="6"/>
        <v>0</v>
      </c>
      <c r="I43" s="15">
        <f t="shared" si="6"/>
        <v>1.3349440666404129E-4</v>
      </c>
      <c r="J43" s="15">
        <f t="shared" si="6"/>
        <v>0</v>
      </c>
      <c r="K43" s="15">
        <f t="shared" si="6"/>
        <v>0</v>
      </c>
      <c r="L43" s="15">
        <f t="shared" si="6"/>
        <v>0</v>
      </c>
      <c r="M43" s="15">
        <f t="shared" si="6"/>
        <v>0</v>
      </c>
      <c r="N43" s="15">
        <f t="shared" si="6"/>
        <v>0</v>
      </c>
      <c r="O43" s="15">
        <f t="shared" si="6"/>
        <v>0</v>
      </c>
      <c r="P43" s="15">
        <f t="shared" si="6"/>
        <v>0</v>
      </c>
      <c r="Q43" s="15">
        <f t="shared" si="6"/>
        <v>4.5968963086159554E-4</v>
      </c>
      <c r="R43" s="15">
        <f t="shared" si="6"/>
        <v>5.8101553216028163E-6</v>
      </c>
      <c r="S43" s="15">
        <f t="shared" si="6"/>
        <v>0</v>
      </c>
      <c r="T43" s="15">
        <f t="shared" si="6"/>
        <v>0</v>
      </c>
      <c r="U43" s="15">
        <f t="shared" si="6"/>
        <v>0</v>
      </c>
      <c r="V43" s="15">
        <f t="shared" si="6"/>
        <v>0</v>
      </c>
      <c r="W43" s="15">
        <f t="shared" si="6"/>
        <v>0</v>
      </c>
      <c r="X43" s="15">
        <f t="shared" si="6"/>
        <v>0</v>
      </c>
      <c r="Y43" s="15">
        <f t="shared" si="6"/>
        <v>0</v>
      </c>
      <c r="Z43" s="15">
        <f t="shared" si="6"/>
        <v>0</v>
      </c>
      <c r="AA43" s="15">
        <f t="shared" si="6"/>
        <v>0</v>
      </c>
      <c r="AB43" s="15">
        <f t="shared" si="6"/>
        <v>0</v>
      </c>
      <c r="AC43" s="15">
        <f t="shared" si="6"/>
        <v>0</v>
      </c>
      <c r="AD43" s="15">
        <f t="shared" si="6"/>
        <v>0</v>
      </c>
      <c r="AE43" s="15">
        <f t="shared" si="6"/>
        <v>1.718310975475671E-5</v>
      </c>
    </row>
    <row r="44" spans="1:31">
      <c r="A44" s="65"/>
      <c r="B44" s="7" t="s">
        <v>221</v>
      </c>
      <c r="C44" s="15">
        <f t="shared" si="5"/>
        <v>97.341117705015662</v>
      </c>
      <c r="D44" s="15">
        <f t="shared" si="6"/>
        <v>99.323894722800063</v>
      </c>
      <c r="E44" s="15">
        <f t="shared" si="6"/>
        <v>99.454167574878284</v>
      </c>
      <c r="F44" s="15">
        <f t="shared" si="6"/>
        <v>97.235213257448805</v>
      </c>
      <c r="G44" s="15">
        <f t="shared" si="6"/>
        <v>96.27921667108356</v>
      </c>
      <c r="H44" s="15">
        <f t="shared" si="6"/>
        <v>95.720306097778689</v>
      </c>
      <c r="I44" s="15">
        <f t="shared" si="6"/>
        <v>91.565568330525409</v>
      </c>
      <c r="J44" s="15">
        <f t="shared" si="6"/>
        <v>90.751094413840178</v>
      </c>
      <c r="K44" s="15">
        <f t="shared" si="6"/>
        <v>88.807233230509468</v>
      </c>
      <c r="L44" s="15">
        <f t="shared" si="6"/>
        <v>89.508758222814265</v>
      </c>
      <c r="M44" s="15">
        <f t="shared" si="6"/>
        <v>92.204911481667352</v>
      </c>
      <c r="N44" s="15">
        <f t="shared" si="6"/>
        <v>91.846370287135727</v>
      </c>
      <c r="O44" s="15">
        <f t="shared" si="6"/>
        <v>91.410203167530028</v>
      </c>
      <c r="P44" s="15">
        <f t="shared" si="6"/>
        <v>89.310492080367325</v>
      </c>
      <c r="Q44" s="15">
        <f t="shared" si="6"/>
        <v>88.857526679597015</v>
      </c>
      <c r="R44" s="15">
        <f t="shared" si="6"/>
        <v>86.942084426718324</v>
      </c>
      <c r="S44" s="15">
        <f t="shared" si="6"/>
        <v>85.440667406937266</v>
      </c>
      <c r="T44" s="15">
        <f t="shared" si="6"/>
        <v>80.200276373522854</v>
      </c>
      <c r="U44" s="15">
        <f t="shared" si="6"/>
        <v>82.954546907756466</v>
      </c>
      <c r="V44" s="15">
        <f t="shared" si="6"/>
        <v>86.005928860211299</v>
      </c>
      <c r="W44" s="15">
        <f t="shared" si="6"/>
        <v>87.479974675071787</v>
      </c>
      <c r="X44" s="15">
        <f t="shared" si="6"/>
        <v>86.069494518651823</v>
      </c>
      <c r="Y44" s="15">
        <f t="shared" si="6"/>
        <v>88.956068377916836</v>
      </c>
      <c r="Z44" s="15">
        <f t="shared" si="6"/>
        <v>82.299354006870857</v>
      </c>
      <c r="AA44" s="15">
        <f t="shared" si="6"/>
        <v>82.686092546098351</v>
      </c>
      <c r="AB44" s="15">
        <f t="shared" si="6"/>
        <v>87.884823637943555</v>
      </c>
      <c r="AC44" s="15">
        <f t="shared" si="6"/>
        <v>92.553042009123374</v>
      </c>
      <c r="AD44" s="15">
        <f t="shared" si="6"/>
        <v>93.598451929778037</v>
      </c>
      <c r="AE44" s="15">
        <f t="shared" si="6"/>
        <v>88.632260931451853</v>
      </c>
    </row>
    <row r="45" spans="1:31">
      <c r="A45" s="65"/>
      <c r="B45" s="7" t="s">
        <v>222</v>
      </c>
      <c r="C45" s="15">
        <f t="shared" si="5"/>
        <v>2.6588822949843425</v>
      </c>
      <c r="D45" s="15">
        <f t="shared" si="6"/>
        <v>0.6761052771999394</v>
      </c>
      <c r="E45" s="15">
        <f t="shared" si="6"/>
        <v>0.54583242512171681</v>
      </c>
      <c r="F45" s="15">
        <f t="shared" si="6"/>
        <v>2.7647867425511929</v>
      </c>
      <c r="G45" s="15">
        <f t="shared" si="6"/>
        <v>3.7207833289164367</v>
      </c>
      <c r="H45" s="15">
        <f t="shared" si="6"/>
        <v>4.2796939022213181</v>
      </c>
      <c r="I45" s="15">
        <f t="shared" si="6"/>
        <v>8.4344316694745896</v>
      </c>
      <c r="J45" s="15">
        <f t="shared" si="6"/>
        <v>9.2489055861598146</v>
      </c>
      <c r="K45" s="15">
        <f t="shared" si="6"/>
        <v>11.192766769490532</v>
      </c>
      <c r="L45" s="15">
        <f t="shared" si="6"/>
        <v>10.491241777185728</v>
      </c>
      <c r="M45" s="15">
        <f t="shared" si="6"/>
        <v>7.7950885183326433</v>
      </c>
      <c r="N45" s="15">
        <f t="shared" si="6"/>
        <v>8.1536297128642801</v>
      </c>
      <c r="O45" s="15">
        <f t="shared" si="6"/>
        <v>8.5897968324699665</v>
      </c>
      <c r="P45" s="15">
        <f t="shared" si="6"/>
        <v>10.689507919632673</v>
      </c>
      <c r="Q45" s="15">
        <f t="shared" si="6"/>
        <v>11.142473320402974</v>
      </c>
      <c r="R45" s="15">
        <f t="shared" si="6"/>
        <v>13.057915573281672</v>
      </c>
      <c r="S45" s="15">
        <f t="shared" si="6"/>
        <v>14.559332593062738</v>
      </c>
      <c r="T45" s="15">
        <f t="shared" si="6"/>
        <v>19.799723626477149</v>
      </c>
      <c r="U45" s="15">
        <f t="shared" si="6"/>
        <v>17.04545309224353</v>
      </c>
      <c r="V45" s="15">
        <f t="shared" si="6"/>
        <v>13.994071139788696</v>
      </c>
      <c r="W45" s="15">
        <f t="shared" si="6"/>
        <v>12.520025324928206</v>
      </c>
      <c r="X45" s="15">
        <f t="shared" si="6"/>
        <v>13.930505481348179</v>
      </c>
      <c r="Y45" s="15">
        <f t="shared" si="6"/>
        <v>11.043931622083159</v>
      </c>
      <c r="Z45" s="15">
        <f t="shared" si="6"/>
        <v>17.700645993129147</v>
      </c>
      <c r="AA45" s="15">
        <f t="shared" si="6"/>
        <v>17.313907453901653</v>
      </c>
      <c r="AB45" s="15">
        <f t="shared" si="6"/>
        <v>12.115176362056449</v>
      </c>
      <c r="AC45" s="15">
        <f t="shared" si="6"/>
        <v>7.4469579908766237</v>
      </c>
      <c r="AD45" s="15">
        <f t="shared" si="6"/>
        <v>6.4015480702219669</v>
      </c>
      <c r="AE45" s="15">
        <f t="shared" si="6"/>
        <v>11.367739068548167</v>
      </c>
    </row>
    <row r="46" spans="1:31">
      <c r="A46" s="65"/>
      <c r="B46" s="7" t="s">
        <v>207</v>
      </c>
      <c r="C46" s="15">
        <f t="shared" si="5"/>
        <v>100</v>
      </c>
      <c r="D46" s="15">
        <f t="shared" si="6"/>
        <v>100</v>
      </c>
      <c r="E46" s="15">
        <f t="shared" si="6"/>
        <v>100</v>
      </c>
      <c r="F46" s="15">
        <f t="shared" si="6"/>
        <v>100</v>
      </c>
      <c r="G46" s="15">
        <f t="shared" si="6"/>
        <v>100</v>
      </c>
      <c r="H46" s="15">
        <f t="shared" si="6"/>
        <v>100</v>
      </c>
      <c r="I46" s="15">
        <f t="shared" si="6"/>
        <v>100</v>
      </c>
      <c r="J46" s="15">
        <f t="shared" si="6"/>
        <v>100</v>
      </c>
      <c r="K46" s="15">
        <f t="shared" si="6"/>
        <v>100</v>
      </c>
      <c r="L46" s="15">
        <f t="shared" si="6"/>
        <v>100</v>
      </c>
      <c r="M46" s="15">
        <f t="shared" si="6"/>
        <v>100</v>
      </c>
      <c r="N46" s="15">
        <f t="shared" si="6"/>
        <v>100</v>
      </c>
      <c r="O46" s="15">
        <f t="shared" si="6"/>
        <v>100</v>
      </c>
      <c r="P46" s="15">
        <f t="shared" si="6"/>
        <v>100</v>
      </c>
      <c r="Q46" s="15">
        <f t="shared" si="6"/>
        <v>100</v>
      </c>
      <c r="R46" s="15">
        <f t="shared" si="6"/>
        <v>100</v>
      </c>
      <c r="S46" s="15">
        <f t="shared" si="6"/>
        <v>100</v>
      </c>
      <c r="T46" s="15">
        <f t="shared" si="6"/>
        <v>100</v>
      </c>
      <c r="U46" s="15">
        <f t="shared" si="6"/>
        <v>100</v>
      </c>
      <c r="V46" s="15">
        <f t="shared" si="6"/>
        <v>100</v>
      </c>
      <c r="W46" s="15">
        <f t="shared" si="6"/>
        <v>100</v>
      </c>
      <c r="X46" s="15">
        <f t="shared" si="6"/>
        <v>100</v>
      </c>
      <c r="Y46" s="15">
        <f t="shared" si="6"/>
        <v>100</v>
      </c>
      <c r="Z46" s="15">
        <f t="shared" si="6"/>
        <v>100</v>
      </c>
      <c r="AA46" s="15">
        <f t="shared" si="6"/>
        <v>100</v>
      </c>
      <c r="AB46" s="15">
        <f t="shared" si="6"/>
        <v>100</v>
      </c>
      <c r="AC46" s="15">
        <f t="shared" si="6"/>
        <v>100</v>
      </c>
      <c r="AD46" s="15">
        <f t="shared" si="6"/>
        <v>100</v>
      </c>
      <c r="AE46" s="15">
        <f t="shared" si="6"/>
        <v>100</v>
      </c>
    </row>
    <row r="47" spans="1:31">
      <c r="A47" s="65"/>
      <c r="B47" s="7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</row>
    <row r="48" spans="1:31">
      <c r="A48" s="65"/>
      <c r="B48" s="7"/>
      <c r="C48" s="135" t="s">
        <v>209</v>
      </c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</row>
    <row r="49" spans="1:31">
      <c r="A49" s="65">
        <v>1</v>
      </c>
      <c r="B49" s="7" t="s">
        <v>239</v>
      </c>
      <c r="C49" s="24" t="str">
        <f>IFERROR(((C9/B9)*100-100),"--")</f>
        <v>--</v>
      </c>
      <c r="D49" s="24">
        <f>IFERROR(((D9/C9)*100-100),"--")</f>
        <v>158.88836549268774</v>
      </c>
      <c r="E49" s="24">
        <f t="shared" ref="E49:AD49" si="7">IFERROR(((E9/D9)*100-100),"--")</f>
        <v>92.643886164743122</v>
      </c>
      <c r="F49" s="24">
        <f t="shared" si="7"/>
        <v>9.4713637366383665</v>
      </c>
      <c r="G49" s="24">
        <f t="shared" si="7"/>
        <v>12.447473002604312</v>
      </c>
      <c r="H49" s="24">
        <f t="shared" si="7"/>
        <v>66.19500693449416</v>
      </c>
      <c r="I49" s="24">
        <f t="shared" si="7"/>
        <v>-7.5305902535415044</v>
      </c>
      <c r="J49" s="24">
        <f t="shared" si="7"/>
        <v>-2.8512963864243233</v>
      </c>
      <c r="K49" s="24">
        <f t="shared" si="7"/>
        <v>-21.856946022067049</v>
      </c>
      <c r="L49" s="24">
        <f t="shared" si="7"/>
        <v>16.940683241208248</v>
      </c>
      <c r="M49" s="24">
        <f t="shared" si="7"/>
        <v>22.816879341548884</v>
      </c>
      <c r="N49" s="24">
        <f t="shared" si="7"/>
        <v>26.237463345211864</v>
      </c>
      <c r="O49" s="24">
        <f t="shared" si="7"/>
        <v>12.637031525595233</v>
      </c>
      <c r="P49" s="24">
        <f t="shared" si="7"/>
        <v>-10.6100147809248</v>
      </c>
      <c r="Q49" s="24">
        <f t="shared" si="7"/>
        <v>-47.49924776252702</v>
      </c>
      <c r="R49" s="24">
        <f t="shared" si="7"/>
        <v>34.586374367097079</v>
      </c>
      <c r="S49" s="24">
        <f t="shared" si="7"/>
        <v>10.397744232294556</v>
      </c>
      <c r="T49" s="24">
        <f t="shared" si="7"/>
        <v>-1.7075524604778138</v>
      </c>
      <c r="U49" s="24">
        <f t="shared" si="7"/>
        <v>6.8574057166421056</v>
      </c>
      <c r="V49" s="24">
        <f t="shared" si="7"/>
        <v>-4.5592398474528864</v>
      </c>
      <c r="W49" s="24">
        <f t="shared" si="7"/>
        <v>-4.7626128374346166</v>
      </c>
      <c r="X49" s="24">
        <f t="shared" si="7"/>
        <v>-4.7168619488659971</v>
      </c>
      <c r="Y49" s="24">
        <f t="shared" si="7"/>
        <v>16.426739426915276</v>
      </c>
      <c r="Z49" s="24">
        <f t="shared" si="7"/>
        <v>-3.8130769343457871</v>
      </c>
      <c r="AA49" s="24">
        <f t="shared" si="7"/>
        <v>-9.9736314160198702</v>
      </c>
      <c r="AB49" s="24">
        <f t="shared" si="7"/>
        <v>-34.756645820283268</v>
      </c>
      <c r="AC49" s="24">
        <f t="shared" si="7"/>
        <v>28.404093779414694</v>
      </c>
      <c r="AD49" s="24">
        <f t="shared" si="7"/>
        <v>27.114065119466019</v>
      </c>
      <c r="AE49" s="24">
        <f>IFERROR((POWER(AD9/C9,1/28)*100-100),"--")</f>
        <v>8.5559322086760261</v>
      </c>
    </row>
    <row r="50" spans="1:31">
      <c r="A50" s="65">
        <v>2</v>
      </c>
      <c r="B50" s="7" t="s">
        <v>242</v>
      </c>
      <c r="C50" s="24" t="str">
        <f t="shared" ref="C50:D50" si="8">IFERROR(((C10/B10)*100-100),"--")</f>
        <v>--</v>
      </c>
      <c r="D50" s="24" t="str">
        <f t="shared" si="8"/>
        <v>--</v>
      </c>
      <c r="E50" s="24" t="str">
        <f t="shared" ref="E50:AD50" si="9">IFERROR(((E10/D10)*100-100),"--")</f>
        <v>--</v>
      </c>
      <c r="F50" s="24" t="str">
        <f t="shared" si="9"/>
        <v>--</v>
      </c>
      <c r="G50" s="24" t="str">
        <f t="shared" si="9"/>
        <v>--</v>
      </c>
      <c r="H50" s="24" t="str">
        <f t="shared" si="9"/>
        <v>--</v>
      </c>
      <c r="I50" s="24">
        <f t="shared" si="9"/>
        <v>200</v>
      </c>
      <c r="J50" s="24">
        <f t="shared" si="9"/>
        <v>1051.5757575757575</v>
      </c>
      <c r="K50" s="24">
        <f t="shared" si="9"/>
        <v>89.251881479922133</v>
      </c>
      <c r="L50" s="24">
        <f t="shared" si="9"/>
        <v>85.569282322596763</v>
      </c>
      <c r="M50" s="24">
        <f t="shared" si="9"/>
        <v>50.816159088269558</v>
      </c>
      <c r="N50" s="24">
        <f t="shared" si="9"/>
        <v>9.0480922098568897</v>
      </c>
      <c r="O50" s="24">
        <f t="shared" si="9"/>
        <v>4214.3217064858854</v>
      </c>
      <c r="P50" s="24">
        <f t="shared" si="9"/>
        <v>45.354392813797347</v>
      </c>
      <c r="Q50" s="24">
        <f t="shared" si="9"/>
        <v>-58.498275250987746</v>
      </c>
      <c r="R50" s="24">
        <f t="shared" si="9"/>
        <v>-29.625420854054724</v>
      </c>
      <c r="S50" s="24">
        <f t="shared" si="9"/>
        <v>-20.30673547187331</v>
      </c>
      <c r="T50" s="24">
        <f t="shared" si="9"/>
        <v>171.95389698799733</v>
      </c>
      <c r="U50" s="24">
        <f t="shared" si="9"/>
        <v>-16.699738660661723</v>
      </c>
      <c r="V50" s="24">
        <f t="shared" si="9"/>
        <v>-61.490554946210587</v>
      </c>
      <c r="W50" s="24">
        <f t="shared" si="9"/>
        <v>137.17301576851847</v>
      </c>
      <c r="X50" s="24">
        <f t="shared" si="9"/>
        <v>309.61488098811952</v>
      </c>
      <c r="Y50" s="24">
        <f t="shared" si="9"/>
        <v>759.57227332591583</v>
      </c>
      <c r="Z50" s="24">
        <f t="shared" si="9"/>
        <v>90.584871444726673</v>
      </c>
      <c r="AA50" s="24">
        <f t="shared" si="9"/>
        <v>12.160012937206389</v>
      </c>
      <c r="AB50" s="24">
        <f t="shared" si="9"/>
        <v>-71.628610428232534</v>
      </c>
      <c r="AC50" s="24">
        <f t="shared" si="9"/>
        <v>165.29970114812483</v>
      </c>
      <c r="AD50" s="24">
        <f t="shared" si="9"/>
        <v>237.75352433352748</v>
      </c>
      <c r="AE50" s="24" t="str">
        <f t="shared" ref="AE50:AE66" si="10">IFERROR((POWER(AD10/C10,1/28)*100-100),"--")</f>
        <v>--</v>
      </c>
    </row>
    <row r="51" spans="1:31">
      <c r="A51" s="65">
        <v>3</v>
      </c>
      <c r="B51" s="7" t="s">
        <v>260</v>
      </c>
      <c r="C51" s="24" t="str">
        <f t="shared" ref="C51:D51" si="11">IFERROR(((C11/B11)*100-100),"--")</f>
        <v>--</v>
      </c>
      <c r="D51" s="24">
        <f t="shared" si="11"/>
        <v>97.445053941186728</v>
      </c>
      <c r="E51" s="24">
        <f t="shared" ref="E51:AD51" si="12">IFERROR(((E11/D11)*100-100),"--")</f>
        <v>145.2640900309282</v>
      </c>
      <c r="F51" s="24">
        <f t="shared" si="12"/>
        <v>71.241985846009811</v>
      </c>
      <c r="G51" s="24">
        <f t="shared" si="12"/>
        <v>-57.184773229905858</v>
      </c>
      <c r="H51" s="24">
        <f t="shared" si="12"/>
        <v>258.69741860527972</v>
      </c>
      <c r="I51" s="24">
        <f t="shared" si="12"/>
        <v>-34.892472131210923</v>
      </c>
      <c r="J51" s="24">
        <f t="shared" si="12"/>
        <v>134.80744912189792</v>
      </c>
      <c r="K51" s="24">
        <f t="shared" si="12"/>
        <v>35.015752888956882</v>
      </c>
      <c r="L51" s="24">
        <f t="shared" si="12"/>
        <v>41.832685772150057</v>
      </c>
      <c r="M51" s="24">
        <f t="shared" si="12"/>
        <v>39.197698038653954</v>
      </c>
      <c r="N51" s="24">
        <f t="shared" si="12"/>
        <v>18.142010492133551</v>
      </c>
      <c r="O51" s="24">
        <f t="shared" si="12"/>
        <v>25.204133936920115</v>
      </c>
      <c r="P51" s="24">
        <f t="shared" si="12"/>
        <v>-7.371177572417821</v>
      </c>
      <c r="Q51" s="24">
        <f t="shared" si="12"/>
        <v>-46.443525283494516</v>
      </c>
      <c r="R51" s="24">
        <f t="shared" si="12"/>
        <v>45.405385357207479</v>
      </c>
      <c r="S51" s="24">
        <f t="shared" si="12"/>
        <v>1.1293630934437573</v>
      </c>
      <c r="T51" s="24">
        <f t="shared" si="12"/>
        <v>-12.106540529112962</v>
      </c>
      <c r="U51" s="24">
        <f t="shared" si="12"/>
        <v>31.224138604256041</v>
      </c>
      <c r="V51" s="24">
        <f t="shared" si="12"/>
        <v>-8.1510505202273293</v>
      </c>
      <c r="W51" s="24">
        <f t="shared" si="12"/>
        <v>18.696833053029067</v>
      </c>
      <c r="X51" s="24">
        <f t="shared" si="12"/>
        <v>3.6459794743662428</v>
      </c>
      <c r="Y51" s="24">
        <f t="shared" si="12"/>
        <v>1.9228614854867487</v>
      </c>
      <c r="Z51" s="24">
        <f t="shared" si="12"/>
        <v>-19.360492215750071</v>
      </c>
      <c r="AA51" s="24">
        <f t="shared" si="12"/>
        <v>16.937304425701697</v>
      </c>
      <c r="AB51" s="24">
        <f t="shared" si="12"/>
        <v>-28.429346885841667</v>
      </c>
      <c r="AC51" s="24">
        <f t="shared" si="12"/>
        <v>-19.249223062004788</v>
      </c>
      <c r="AD51" s="24">
        <f t="shared" si="12"/>
        <v>59.289421752933805</v>
      </c>
      <c r="AE51" s="24">
        <f t="shared" si="10"/>
        <v>16.050047667700923</v>
      </c>
    </row>
    <row r="52" spans="1:31">
      <c r="A52" s="65">
        <v>4</v>
      </c>
      <c r="B52" s="7" t="s">
        <v>294</v>
      </c>
      <c r="C52" s="24" t="str">
        <f t="shared" ref="C52:D52" si="13">IFERROR(((C12/B12)*100-100),"--")</f>
        <v>--</v>
      </c>
      <c r="D52" s="24">
        <f t="shared" si="13"/>
        <v>-100</v>
      </c>
      <c r="E52" s="24" t="str">
        <f t="shared" ref="E52:AD52" si="14">IFERROR(((E12/D12)*100-100),"--")</f>
        <v>--</v>
      </c>
      <c r="F52" s="24">
        <f t="shared" si="14"/>
        <v>487.12814645308924</v>
      </c>
      <c r="G52" s="24">
        <f t="shared" si="14"/>
        <v>136.69492351164379</v>
      </c>
      <c r="H52" s="24">
        <f t="shared" si="14"/>
        <v>16.770953400296378</v>
      </c>
      <c r="I52" s="24">
        <f t="shared" si="14"/>
        <v>-100</v>
      </c>
      <c r="J52" s="24" t="str">
        <f t="shared" si="14"/>
        <v>--</v>
      </c>
      <c r="K52" s="24" t="str">
        <f t="shared" si="14"/>
        <v>--</v>
      </c>
      <c r="L52" s="24" t="str">
        <f t="shared" si="14"/>
        <v>--</v>
      </c>
      <c r="M52" s="24">
        <f t="shared" si="14"/>
        <v>-18.24771936890177</v>
      </c>
      <c r="N52" s="24">
        <f t="shared" si="14"/>
        <v>-0.45896293452835835</v>
      </c>
      <c r="O52" s="24">
        <f t="shared" si="14"/>
        <v>2.4798227714172327</v>
      </c>
      <c r="P52" s="24">
        <f t="shared" si="14"/>
        <v>-16.165729502518616</v>
      </c>
      <c r="Q52" s="24">
        <f t="shared" si="14"/>
        <v>-59.742715048728826</v>
      </c>
      <c r="R52" s="24">
        <f t="shared" si="14"/>
        <v>21.874292074456108</v>
      </c>
      <c r="S52" s="24">
        <f t="shared" si="14"/>
        <v>169.05047156286696</v>
      </c>
      <c r="T52" s="24">
        <f t="shared" si="14"/>
        <v>169.05697321086927</v>
      </c>
      <c r="U52" s="24">
        <f t="shared" si="14"/>
        <v>36.788292630957585</v>
      </c>
      <c r="V52" s="24">
        <f t="shared" si="14"/>
        <v>103.78757233079071</v>
      </c>
      <c r="W52" s="24">
        <f t="shared" si="14"/>
        <v>20.561857139884637</v>
      </c>
      <c r="X52" s="24">
        <f t="shared" si="14"/>
        <v>60.483178086556421</v>
      </c>
      <c r="Y52" s="24">
        <f t="shared" si="14"/>
        <v>24.683059512066279</v>
      </c>
      <c r="Z52" s="24">
        <f t="shared" si="14"/>
        <v>-19.915525724231017</v>
      </c>
      <c r="AA52" s="24">
        <f t="shared" si="14"/>
        <v>-4.4469147297598539</v>
      </c>
      <c r="AB52" s="24">
        <f t="shared" si="14"/>
        <v>-21.812729542481961</v>
      </c>
      <c r="AC52" s="24">
        <f t="shared" si="14"/>
        <v>-14.674360683970804</v>
      </c>
      <c r="AD52" s="24">
        <f t="shared" si="14"/>
        <v>-6.8466024070679765</v>
      </c>
      <c r="AE52" s="24">
        <f t="shared" si="10"/>
        <v>42.467596111720752</v>
      </c>
    </row>
    <row r="53" spans="1:31">
      <c r="A53" s="65">
        <v>5</v>
      </c>
      <c r="B53" s="7" t="s">
        <v>241</v>
      </c>
      <c r="C53" s="24" t="str">
        <f t="shared" ref="C53:D53" si="15">IFERROR(((C13/B13)*100-100),"--")</f>
        <v>--</v>
      </c>
      <c r="D53" s="24">
        <f t="shared" si="15"/>
        <v>55.66731272917761</v>
      </c>
      <c r="E53" s="24">
        <f t="shared" ref="E53:AD53" si="16">IFERROR(((E13/D13)*100-100),"--")</f>
        <v>13.707036638086947</v>
      </c>
      <c r="F53" s="24">
        <f t="shared" si="16"/>
        <v>66.268267688304235</v>
      </c>
      <c r="G53" s="24">
        <f t="shared" si="16"/>
        <v>16.920696710973488</v>
      </c>
      <c r="H53" s="24">
        <f t="shared" si="16"/>
        <v>137.86709311924108</v>
      </c>
      <c r="I53" s="24">
        <f t="shared" si="16"/>
        <v>75.539493290211624</v>
      </c>
      <c r="J53" s="24">
        <f t="shared" si="16"/>
        <v>61.996785778236244</v>
      </c>
      <c r="K53" s="24">
        <f t="shared" si="16"/>
        <v>-15.606492125769307</v>
      </c>
      <c r="L53" s="24">
        <f t="shared" si="16"/>
        <v>-15.65273474421538</v>
      </c>
      <c r="M53" s="24">
        <f t="shared" si="16"/>
        <v>20.904410823550364</v>
      </c>
      <c r="N53" s="24">
        <f t="shared" si="16"/>
        <v>19.79750873581736</v>
      </c>
      <c r="O53" s="24">
        <f t="shared" si="16"/>
        <v>7.6244380580303073</v>
      </c>
      <c r="P53" s="24">
        <f t="shared" si="16"/>
        <v>-0.19874339659232021</v>
      </c>
      <c r="Q53" s="24">
        <f t="shared" si="16"/>
        <v>-27.727773008240078</v>
      </c>
      <c r="R53" s="24">
        <f t="shared" si="16"/>
        <v>15.266559043300205</v>
      </c>
      <c r="S53" s="24">
        <f t="shared" si="16"/>
        <v>11.366258669515744</v>
      </c>
      <c r="T53" s="24">
        <f t="shared" si="16"/>
        <v>10.883826942335901</v>
      </c>
      <c r="U53" s="24">
        <f t="shared" si="16"/>
        <v>20.077770063956152</v>
      </c>
      <c r="V53" s="24">
        <f t="shared" si="16"/>
        <v>-6.227974356390277</v>
      </c>
      <c r="W53" s="24">
        <f t="shared" si="16"/>
        <v>-5.9298599773383671</v>
      </c>
      <c r="X53" s="24">
        <f t="shared" si="16"/>
        <v>-12.009262928356463</v>
      </c>
      <c r="Y53" s="24">
        <f t="shared" si="16"/>
        <v>15.938417266205306</v>
      </c>
      <c r="Z53" s="24">
        <f t="shared" si="16"/>
        <v>-11.167030704965157</v>
      </c>
      <c r="AA53" s="24">
        <f t="shared" si="16"/>
        <v>-1.4507537135221895</v>
      </c>
      <c r="AB53" s="24">
        <f t="shared" si="16"/>
        <v>-61.323948002360559</v>
      </c>
      <c r="AC53" s="24">
        <f t="shared" si="16"/>
        <v>31.630354735337505</v>
      </c>
      <c r="AD53" s="24">
        <f t="shared" si="16"/>
        <v>36.089275395917099</v>
      </c>
      <c r="AE53" s="24">
        <f t="shared" si="10"/>
        <v>10.735352830105626</v>
      </c>
    </row>
    <row r="54" spans="1:31">
      <c r="A54" s="65">
        <v>6</v>
      </c>
      <c r="B54" s="7" t="s">
        <v>240</v>
      </c>
      <c r="C54" s="24" t="str">
        <f t="shared" ref="C54:D54" si="17">IFERROR(((C14/B14)*100-100),"--")</f>
        <v>--</v>
      </c>
      <c r="D54" s="24">
        <f t="shared" si="17"/>
        <v>71.097293237992631</v>
      </c>
      <c r="E54" s="24">
        <f t="shared" ref="E54:AD54" si="18">IFERROR(((E14/D14)*100-100),"--")</f>
        <v>1.6180804507189208</v>
      </c>
      <c r="F54" s="24">
        <f t="shared" si="18"/>
        <v>226.45037807976797</v>
      </c>
      <c r="G54" s="24">
        <f t="shared" si="18"/>
        <v>68.769317053818128</v>
      </c>
      <c r="H54" s="24">
        <f t="shared" si="18"/>
        <v>3.9725381989050845</v>
      </c>
      <c r="I54" s="24">
        <f t="shared" si="18"/>
        <v>26.979040490056732</v>
      </c>
      <c r="J54" s="24">
        <f t="shared" si="18"/>
        <v>154.91793649477268</v>
      </c>
      <c r="K54" s="24">
        <f t="shared" si="18"/>
        <v>-28.884035724584436</v>
      </c>
      <c r="L54" s="24">
        <f t="shared" si="18"/>
        <v>-8.4814823151305774</v>
      </c>
      <c r="M54" s="24">
        <f t="shared" si="18"/>
        <v>70.372020418521373</v>
      </c>
      <c r="N54" s="24">
        <f t="shared" si="18"/>
        <v>7.9419979665582758</v>
      </c>
      <c r="O54" s="24">
        <f t="shared" si="18"/>
        <v>-8.9674273967175964</v>
      </c>
      <c r="P54" s="24">
        <f t="shared" si="18"/>
        <v>-13.668618579316728</v>
      </c>
      <c r="Q54" s="24">
        <f t="shared" si="18"/>
        <v>-42.953438963190315</v>
      </c>
      <c r="R54" s="24">
        <f t="shared" si="18"/>
        <v>13.809358535048744</v>
      </c>
      <c r="S54" s="24">
        <f t="shared" si="18"/>
        <v>9.7428199809716887</v>
      </c>
      <c r="T54" s="24">
        <f t="shared" si="18"/>
        <v>5.8147962444806751</v>
      </c>
      <c r="U54" s="24">
        <f t="shared" si="18"/>
        <v>-2.3458273692796041</v>
      </c>
      <c r="V54" s="24">
        <f t="shared" si="18"/>
        <v>-19.268637945711347</v>
      </c>
      <c r="W54" s="24">
        <f t="shared" si="18"/>
        <v>5.4342199369406217</v>
      </c>
      <c r="X54" s="24">
        <f t="shared" si="18"/>
        <v>19.38899585239264</v>
      </c>
      <c r="Y54" s="24">
        <f t="shared" si="18"/>
        <v>-41.286925431827903</v>
      </c>
      <c r="Z54" s="24">
        <f t="shared" si="18"/>
        <v>-19.356250777737017</v>
      </c>
      <c r="AA54" s="24">
        <f t="shared" si="18"/>
        <v>-36.425720222214593</v>
      </c>
      <c r="AB54" s="24">
        <f t="shared" si="18"/>
        <v>-16.764115935706798</v>
      </c>
      <c r="AC54" s="24">
        <f t="shared" si="18"/>
        <v>103.22635563070813</v>
      </c>
      <c r="AD54" s="24">
        <f t="shared" si="18"/>
        <v>35.303416973792821</v>
      </c>
      <c r="AE54" s="24">
        <f t="shared" si="10"/>
        <v>10.317118772622209</v>
      </c>
    </row>
    <row r="55" spans="1:31">
      <c r="A55" s="65"/>
      <c r="B55" s="7" t="s">
        <v>214</v>
      </c>
      <c r="C55" s="24" t="str">
        <f t="shared" ref="C55:D55" si="19">IFERROR(((C15/B15)*100-100),"--")</f>
        <v>--</v>
      </c>
      <c r="D55" s="24">
        <f t="shared" si="19"/>
        <v>-10.015448885976426</v>
      </c>
      <c r="E55" s="24">
        <f t="shared" ref="E55:AD55" si="20">IFERROR(((E15/D15)*100-100),"--")</f>
        <v>1029.9034328923142</v>
      </c>
      <c r="F55" s="24">
        <f t="shared" si="20"/>
        <v>170.56414646580856</v>
      </c>
      <c r="G55" s="24">
        <f t="shared" si="20"/>
        <v>90.619834661772245</v>
      </c>
      <c r="H55" s="24">
        <f t="shared" si="20"/>
        <v>122.93778392041332</v>
      </c>
      <c r="I55" s="24">
        <f t="shared" si="20"/>
        <v>16.926558508404014</v>
      </c>
      <c r="J55" s="24">
        <f t="shared" si="20"/>
        <v>43.383108421703469</v>
      </c>
      <c r="K55" s="24">
        <f t="shared" si="20"/>
        <v>37.678056734754051</v>
      </c>
      <c r="L55" s="24">
        <f t="shared" si="20"/>
        <v>11.945905733185811</v>
      </c>
      <c r="M55" s="24">
        <f t="shared" si="20"/>
        <v>16.716682455826685</v>
      </c>
      <c r="N55" s="24">
        <f t="shared" si="20"/>
        <v>-2.6308332602613547</v>
      </c>
      <c r="O55" s="24">
        <f t="shared" si="20"/>
        <v>-23.470940825887965</v>
      </c>
      <c r="P55" s="24">
        <f t="shared" si="20"/>
        <v>-20.288328234245185</v>
      </c>
      <c r="Q55" s="24">
        <f t="shared" si="20"/>
        <v>-29.027561085919629</v>
      </c>
      <c r="R55" s="24">
        <f t="shared" si="20"/>
        <v>14.004977117986229</v>
      </c>
      <c r="S55" s="24">
        <f t="shared" si="20"/>
        <v>-25.353921585620114</v>
      </c>
      <c r="T55" s="24">
        <f t="shared" si="20"/>
        <v>-16.183957885589635</v>
      </c>
      <c r="U55" s="24">
        <f t="shared" si="20"/>
        <v>43.369171274852903</v>
      </c>
      <c r="V55" s="24">
        <f t="shared" si="20"/>
        <v>-55.632553507336986</v>
      </c>
      <c r="W55" s="24">
        <f t="shared" si="20"/>
        <v>107.12578173925894</v>
      </c>
      <c r="X55" s="24">
        <f t="shared" si="20"/>
        <v>-39.577587206854382</v>
      </c>
      <c r="Y55" s="24">
        <f t="shared" si="20"/>
        <v>30.419977499473589</v>
      </c>
      <c r="Z55" s="24">
        <f t="shared" si="20"/>
        <v>-68.340091378612357</v>
      </c>
      <c r="AA55" s="24">
        <f t="shared" si="20"/>
        <v>172.01740313098003</v>
      </c>
      <c r="AB55" s="24">
        <f t="shared" si="20"/>
        <v>-10.997195184572689</v>
      </c>
      <c r="AC55" s="24">
        <f t="shared" si="20"/>
        <v>-35.05074019244104</v>
      </c>
      <c r="AD55" s="24">
        <f t="shared" si="20"/>
        <v>102.13918121748412</v>
      </c>
      <c r="AE55" s="24">
        <f t="shared" si="10"/>
        <v>18.308018611224213</v>
      </c>
    </row>
    <row r="56" spans="1:31">
      <c r="A56" s="65"/>
      <c r="B56" s="7" t="s">
        <v>287</v>
      </c>
      <c r="C56" s="24" t="str">
        <f t="shared" ref="C56:D56" si="21">IFERROR(((C16/B16)*100-100),"--")</f>
        <v>--</v>
      </c>
      <c r="D56" s="24">
        <f t="shared" si="21"/>
        <v>-11.956152162935538</v>
      </c>
      <c r="E56" s="24">
        <f t="shared" ref="E56:AD56" si="22">IFERROR(((E16/D16)*100-100),"--")</f>
        <v>511.59479112200404</v>
      </c>
      <c r="F56" s="24">
        <f t="shared" si="22"/>
        <v>256.30747685015075</v>
      </c>
      <c r="G56" s="24">
        <f t="shared" si="22"/>
        <v>119.39775718867435</v>
      </c>
      <c r="H56" s="24">
        <f t="shared" si="22"/>
        <v>117.4951784484895</v>
      </c>
      <c r="I56" s="24">
        <f t="shared" si="22"/>
        <v>21.831941362385095</v>
      </c>
      <c r="J56" s="24">
        <f t="shared" si="22"/>
        <v>25.725778184153228</v>
      </c>
      <c r="K56" s="24">
        <f t="shared" si="22"/>
        <v>52.648658784268463</v>
      </c>
      <c r="L56" s="24">
        <f t="shared" si="22"/>
        <v>6.3915043577168973</v>
      </c>
      <c r="M56" s="24">
        <f t="shared" si="22"/>
        <v>17.664219294145212</v>
      </c>
      <c r="N56" s="24">
        <f t="shared" si="22"/>
        <v>-0.442945725976017</v>
      </c>
      <c r="O56" s="24">
        <f t="shared" si="22"/>
        <v>-28.795694277308911</v>
      </c>
      <c r="P56" s="24">
        <f t="shared" si="22"/>
        <v>-25.467046844789493</v>
      </c>
      <c r="Q56" s="24">
        <f t="shared" si="22"/>
        <v>-26.098871615299473</v>
      </c>
      <c r="R56" s="24">
        <f t="shared" si="22"/>
        <v>16.397884730432352</v>
      </c>
      <c r="S56" s="24">
        <f t="shared" si="22"/>
        <v>-26.261542056715342</v>
      </c>
      <c r="T56" s="24">
        <f t="shared" si="22"/>
        <v>-19.689902825844257</v>
      </c>
      <c r="U56" s="24">
        <f t="shared" si="22"/>
        <v>22.785384763419643</v>
      </c>
      <c r="V56" s="24">
        <f t="shared" si="22"/>
        <v>-21.763775501844023</v>
      </c>
      <c r="W56" s="24">
        <f t="shared" si="22"/>
        <v>43.894643414951076</v>
      </c>
      <c r="X56" s="24">
        <f t="shared" si="22"/>
        <v>-13.736522247805212</v>
      </c>
      <c r="Y56" s="24">
        <f t="shared" si="22"/>
        <v>30.595658274088095</v>
      </c>
      <c r="Z56" s="24">
        <f t="shared" si="22"/>
        <v>-68.12239587147856</v>
      </c>
      <c r="AA56" s="24">
        <f t="shared" si="22"/>
        <v>172.01740313098003</v>
      </c>
      <c r="AB56" s="24">
        <f t="shared" si="22"/>
        <v>-10.997195184572689</v>
      </c>
      <c r="AC56" s="24">
        <f t="shared" si="22"/>
        <v>-35.05074019244104</v>
      </c>
      <c r="AD56" s="24">
        <f t="shared" si="22"/>
        <v>102.13918121748412</v>
      </c>
      <c r="AE56" s="24">
        <f t="shared" si="10"/>
        <v>18.422438991161073</v>
      </c>
    </row>
    <row r="57" spans="1:31">
      <c r="A57" s="65"/>
      <c r="B57" s="7" t="s">
        <v>215</v>
      </c>
      <c r="C57" s="24" t="str">
        <f t="shared" ref="C57:D57" si="23">IFERROR(((C17/B17)*100-100),"--")</f>
        <v>--</v>
      </c>
      <c r="D57" s="24">
        <f t="shared" si="23"/>
        <v>109.69278350515461</v>
      </c>
      <c r="E57" s="24">
        <f t="shared" ref="E57:AD57" si="24">IFERROR(((E17/D17)*100-100),"--")</f>
        <v>-100</v>
      </c>
      <c r="F57" s="24" t="str">
        <f t="shared" si="24"/>
        <v>--</v>
      </c>
      <c r="G57" s="24" t="str">
        <f t="shared" si="24"/>
        <v>--</v>
      </c>
      <c r="H57" s="24">
        <f t="shared" si="24"/>
        <v>177.82142857142861</v>
      </c>
      <c r="I57" s="24">
        <f t="shared" si="24"/>
        <v>-3.6662810129836885</v>
      </c>
      <c r="J57" s="24">
        <f t="shared" si="24"/>
        <v>-100</v>
      </c>
      <c r="K57" s="24" t="str">
        <f t="shared" si="24"/>
        <v>--</v>
      </c>
      <c r="L57" s="24" t="str">
        <f t="shared" si="24"/>
        <v>--</v>
      </c>
      <c r="M57" s="24">
        <f t="shared" si="24"/>
        <v>-43.420580293736634</v>
      </c>
      <c r="N57" s="24">
        <f t="shared" si="24"/>
        <v>-100</v>
      </c>
      <c r="O57" s="24" t="str">
        <f t="shared" si="24"/>
        <v>--</v>
      </c>
      <c r="P57" s="24">
        <f t="shared" si="24"/>
        <v>-100</v>
      </c>
      <c r="Q57" s="24" t="str">
        <f t="shared" si="24"/>
        <v>--</v>
      </c>
      <c r="R57" s="24">
        <f t="shared" si="24"/>
        <v>-99.156801241188575</v>
      </c>
      <c r="S57" s="24">
        <f t="shared" si="24"/>
        <v>4371.9999999999991</v>
      </c>
      <c r="T57" s="24">
        <f t="shared" si="24"/>
        <v>-100</v>
      </c>
      <c r="U57" s="24" t="str">
        <f t="shared" si="24"/>
        <v>--</v>
      </c>
      <c r="V57" s="24" t="str">
        <f t="shared" si="24"/>
        <v>--</v>
      </c>
      <c r="W57" s="24" t="str">
        <f t="shared" si="24"/>
        <v>--</v>
      </c>
      <c r="X57" s="24" t="str">
        <f t="shared" si="24"/>
        <v>--</v>
      </c>
      <c r="Y57" s="24" t="str">
        <f t="shared" si="24"/>
        <v>--</v>
      </c>
      <c r="Z57" s="24" t="str">
        <f t="shared" si="24"/>
        <v>--</v>
      </c>
      <c r="AA57" s="24" t="str">
        <f t="shared" si="24"/>
        <v>--</v>
      </c>
      <c r="AB57" s="24" t="str">
        <f t="shared" si="24"/>
        <v>--</v>
      </c>
      <c r="AC57" s="24" t="str">
        <f t="shared" si="24"/>
        <v>--</v>
      </c>
      <c r="AD57" s="24" t="str">
        <f t="shared" si="24"/>
        <v>--</v>
      </c>
      <c r="AE57" s="24">
        <f t="shared" si="10"/>
        <v>-100</v>
      </c>
    </row>
    <row r="58" spans="1:31">
      <c r="A58" s="65"/>
      <c r="B58" s="7" t="s">
        <v>216</v>
      </c>
      <c r="C58" s="24" t="str">
        <f t="shared" ref="C58:D58" si="25">IFERROR(((C18/B18)*100-100),"--")</f>
        <v>--</v>
      </c>
      <c r="D58" s="24" t="str">
        <f t="shared" si="25"/>
        <v>--</v>
      </c>
      <c r="E58" s="24" t="str">
        <f t="shared" ref="E58:AD58" si="26">IFERROR(((E18/D18)*100-100),"--")</f>
        <v>--</v>
      </c>
      <c r="F58" s="24" t="str">
        <f t="shared" si="26"/>
        <v>--</v>
      </c>
      <c r="G58" s="24" t="str">
        <f t="shared" si="26"/>
        <v>--</v>
      </c>
      <c r="H58" s="24" t="str">
        <f t="shared" si="26"/>
        <v>--</v>
      </c>
      <c r="I58" s="24" t="str">
        <f t="shared" si="26"/>
        <v>--</v>
      </c>
      <c r="J58" s="24" t="str">
        <f t="shared" si="26"/>
        <v>--</v>
      </c>
      <c r="K58" s="24" t="str">
        <f t="shared" si="26"/>
        <v>--</v>
      </c>
      <c r="L58" s="24" t="str">
        <f t="shared" si="26"/>
        <v>--</v>
      </c>
      <c r="M58" s="24" t="str">
        <f t="shared" si="26"/>
        <v>--</v>
      </c>
      <c r="N58" s="24" t="str">
        <f t="shared" si="26"/>
        <v>--</v>
      </c>
      <c r="O58" s="24" t="str">
        <f t="shared" si="26"/>
        <v>--</v>
      </c>
      <c r="P58" s="24">
        <f t="shared" si="26"/>
        <v>-100</v>
      </c>
      <c r="Q58" s="24" t="str">
        <f t="shared" si="26"/>
        <v>--</v>
      </c>
      <c r="R58" s="24" t="str">
        <f t="shared" si="26"/>
        <v>--</v>
      </c>
      <c r="S58" s="24" t="str">
        <f t="shared" si="26"/>
        <v>--</v>
      </c>
      <c r="T58" s="24">
        <f t="shared" si="26"/>
        <v>-100</v>
      </c>
      <c r="U58" s="24" t="str">
        <f t="shared" si="26"/>
        <v>--</v>
      </c>
      <c r="V58" s="24" t="str">
        <f t="shared" si="26"/>
        <v>--</v>
      </c>
      <c r="W58" s="24" t="str">
        <f t="shared" si="26"/>
        <v>--</v>
      </c>
      <c r="X58" s="24" t="str">
        <f t="shared" si="26"/>
        <v>--</v>
      </c>
      <c r="Y58" s="24" t="str">
        <f t="shared" si="26"/>
        <v>--</v>
      </c>
      <c r="Z58" s="24" t="str">
        <f t="shared" si="26"/>
        <v>--</v>
      </c>
      <c r="AA58" s="24" t="str">
        <f t="shared" si="26"/>
        <v>--</v>
      </c>
      <c r="AB58" s="24" t="str">
        <f t="shared" si="26"/>
        <v>--</v>
      </c>
      <c r="AC58" s="24" t="str">
        <f t="shared" si="26"/>
        <v>--</v>
      </c>
      <c r="AD58" s="24" t="str">
        <f t="shared" si="26"/>
        <v>--</v>
      </c>
      <c r="AE58" s="24" t="str">
        <f t="shared" si="10"/>
        <v>--</v>
      </c>
    </row>
    <row r="59" spans="1:31">
      <c r="A59" s="65"/>
      <c r="B59" s="7" t="s">
        <v>217</v>
      </c>
      <c r="C59" s="24" t="str">
        <f t="shared" ref="C59:D59" si="27">IFERROR(((C19/B19)*100-100),"--")</f>
        <v>--</v>
      </c>
      <c r="D59" s="24" t="str">
        <f t="shared" si="27"/>
        <v>--</v>
      </c>
      <c r="E59" s="24">
        <f t="shared" ref="E59:AD59" si="28">IFERROR(((E19/D19)*100-100),"--")</f>
        <v>-100</v>
      </c>
      <c r="F59" s="24" t="str">
        <f t="shared" si="28"/>
        <v>--</v>
      </c>
      <c r="G59" s="24" t="str">
        <f t="shared" si="28"/>
        <v>--</v>
      </c>
      <c r="H59" s="24" t="str">
        <f t="shared" si="28"/>
        <v>--</v>
      </c>
      <c r="I59" s="24" t="str">
        <f t="shared" si="28"/>
        <v>--</v>
      </c>
      <c r="J59" s="24" t="str">
        <f t="shared" si="28"/>
        <v>--</v>
      </c>
      <c r="K59" s="24" t="str">
        <f t="shared" si="28"/>
        <v>--</v>
      </c>
      <c r="L59" s="24" t="str">
        <f t="shared" si="28"/>
        <v>--</v>
      </c>
      <c r="M59" s="24">
        <f t="shared" si="28"/>
        <v>-100</v>
      </c>
      <c r="N59" s="24" t="str">
        <f t="shared" si="28"/>
        <v>--</v>
      </c>
      <c r="O59" s="24" t="str">
        <f t="shared" si="28"/>
        <v>--</v>
      </c>
      <c r="P59" s="24" t="str">
        <f t="shared" si="28"/>
        <v>--</v>
      </c>
      <c r="Q59" s="24" t="str">
        <f t="shared" si="28"/>
        <v>--</v>
      </c>
      <c r="R59" s="24" t="str">
        <f t="shared" si="28"/>
        <v>--</v>
      </c>
      <c r="S59" s="24" t="str">
        <f t="shared" si="28"/>
        <v>--</v>
      </c>
      <c r="T59" s="24" t="str">
        <f t="shared" si="28"/>
        <v>--</v>
      </c>
      <c r="U59" s="24" t="str">
        <f t="shared" si="28"/>
        <v>--</v>
      </c>
      <c r="V59" s="24" t="str">
        <f t="shared" si="28"/>
        <v>--</v>
      </c>
      <c r="W59" s="24" t="str">
        <f t="shared" si="28"/>
        <v>--</v>
      </c>
      <c r="X59" s="24" t="str">
        <f t="shared" si="28"/>
        <v>--</v>
      </c>
      <c r="Y59" s="24" t="str">
        <f t="shared" si="28"/>
        <v>--</v>
      </c>
      <c r="Z59" s="24" t="str">
        <f t="shared" si="28"/>
        <v>--</v>
      </c>
      <c r="AA59" s="24" t="str">
        <f t="shared" si="28"/>
        <v>--</v>
      </c>
      <c r="AB59" s="24" t="str">
        <f t="shared" si="28"/>
        <v>--</v>
      </c>
      <c r="AC59" s="24" t="str">
        <f t="shared" si="28"/>
        <v>--</v>
      </c>
      <c r="AD59" s="24" t="str">
        <f t="shared" si="28"/>
        <v>--</v>
      </c>
      <c r="AE59" s="24" t="str">
        <f t="shared" si="10"/>
        <v>--</v>
      </c>
    </row>
    <row r="60" spans="1:31">
      <c r="A60" s="65"/>
      <c r="B60" s="7" t="s">
        <v>218</v>
      </c>
      <c r="C60" s="24" t="str">
        <f t="shared" ref="C60:D60" si="29">IFERROR(((C20/B20)*100-100),"--")</f>
        <v>--</v>
      </c>
      <c r="D60" s="24">
        <f t="shared" si="29"/>
        <v>73.920618556701015</v>
      </c>
      <c r="E60" s="24">
        <f t="shared" ref="E60:AD60" si="30">IFERROR(((E20/D20)*100-100),"--")</f>
        <v>-100</v>
      </c>
      <c r="F60" s="24" t="str">
        <f t="shared" si="30"/>
        <v>--</v>
      </c>
      <c r="G60" s="24" t="str">
        <f t="shared" si="30"/>
        <v>--</v>
      </c>
      <c r="H60" s="24">
        <f t="shared" si="30"/>
        <v>177.82142857142861</v>
      </c>
      <c r="I60" s="24">
        <f t="shared" si="30"/>
        <v>-25.440287954749977</v>
      </c>
      <c r="J60" s="24">
        <f t="shared" si="30"/>
        <v>-100</v>
      </c>
      <c r="K60" s="24" t="str">
        <f t="shared" si="30"/>
        <v>--</v>
      </c>
      <c r="L60" s="24" t="str">
        <f t="shared" si="30"/>
        <v>--</v>
      </c>
      <c r="M60" s="24">
        <f t="shared" si="30"/>
        <v>34.238461538461564</v>
      </c>
      <c r="N60" s="24">
        <f t="shared" si="30"/>
        <v>-100</v>
      </c>
      <c r="O60" s="24" t="str">
        <f t="shared" si="30"/>
        <v>--</v>
      </c>
      <c r="P60" s="24">
        <f t="shared" si="30"/>
        <v>-100</v>
      </c>
      <c r="Q60" s="24" t="str">
        <f t="shared" si="30"/>
        <v>--</v>
      </c>
      <c r="R60" s="24">
        <f t="shared" si="30"/>
        <v>-100</v>
      </c>
      <c r="S60" s="24" t="str">
        <f t="shared" si="30"/>
        <v>--</v>
      </c>
      <c r="T60" s="24" t="str">
        <f t="shared" si="30"/>
        <v>--</v>
      </c>
      <c r="U60" s="24" t="str">
        <f t="shared" si="30"/>
        <v>--</v>
      </c>
      <c r="V60" s="24" t="str">
        <f t="shared" si="30"/>
        <v>--</v>
      </c>
      <c r="W60" s="24" t="str">
        <f t="shared" si="30"/>
        <v>--</v>
      </c>
      <c r="X60" s="24" t="str">
        <f t="shared" si="30"/>
        <v>--</v>
      </c>
      <c r="Y60" s="24" t="str">
        <f t="shared" si="30"/>
        <v>--</v>
      </c>
      <c r="Z60" s="24" t="str">
        <f t="shared" si="30"/>
        <v>--</v>
      </c>
      <c r="AA60" s="24" t="str">
        <f t="shared" si="30"/>
        <v>--</v>
      </c>
      <c r="AB60" s="24" t="str">
        <f t="shared" si="30"/>
        <v>--</v>
      </c>
      <c r="AC60" s="24" t="str">
        <f t="shared" si="30"/>
        <v>--</v>
      </c>
      <c r="AD60" s="24" t="str">
        <f t="shared" si="30"/>
        <v>--</v>
      </c>
      <c r="AE60" s="24">
        <f t="shared" si="10"/>
        <v>-100</v>
      </c>
    </row>
    <row r="61" spans="1:31">
      <c r="A61" s="65"/>
      <c r="B61" s="7" t="s">
        <v>219</v>
      </c>
      <c r="C61" s="24" t="str">
        <f t="shared" ref="C61:D61" si="31">IFERROR(((C21/B21)*100-100),"--")</f>
        <v>--</v>
      </c>
      <c r="D61" s="24" t="str">
        <f t="shared" si="31"/>
        <v>--</v>
      </c>
      <c r="E61" s="24" t="str">
        <f t="shared" ref="E61:AD61" si="32">IFERROR(((E21/D21)*100-100),"--")</f>
        <v>--</v>
      </c>
      <c r="F61" s="24" t="str">
        <f t="shared" si="32"/>
        <v>--</v>
      </c>
      <c r="G61" s="24" t="str">
        <f t="shared" si="32"/>
        <v>--</v>
      </c>
      <c r="H61" s="24" t="str">
        <f t="shared" si="32"/>
        <v>--</v>
      </c>
      <c r="I61" s="24" t="str">
        <f t="shared" si="32"/>
        <v>--</v>
      </c>
      <c r="J61" s="24" t="str">
        <f t="shared" si="32"/>
        <v>--</v>
      </c>
      <c r="K61" s="24" t="str">
        <f t="shared" si="32"/>
        <v>--</v>
      </c>
      <c r="L61" s="24" t="str">
        <f t="shared" si="32"/>
        <v>--</v>
      </c>
      <c r="M61" s="24">
        <f t="shared" si="32"/>
        <v>-100</v>
      </c>
      <c r="N61" s="24" t="str">
        <f t="shared" si="32"/>
        <v>--</v>
      </c>
      <c r="O61" s="24" t="str">
        <f t="shared" si="32"/>
        <v>--</v>
      </c>
      <c r="P61" s="24" t="str">
        <f t="shared" si="32"/>
        <v>--</v>
      </c>
      <c r="Q61" s="24" t="str">
        <f t="shared" si="32"/>
        <v>--</v>
      </c>
      <c r="R61" s="24" t="str">
        <f t="shared" si="32"/>
        <v>--</v>
      </c>
      <c r="S61" s="24" t="str">
        <f t="shared" si="32"/>
        <v>--</v>
      </c>
      <c r="T61" s="24">
        <f t="shared" si="32"/>
        <v>-100</v>
      </c>
      <c r="U61" s="24" t="str">
        <f t="shared" si="32"/>
        <v>--</v>
      </c>
      <c r="V61" s="24" t="str">
        <f t="shared" si="32"/>
        <v>--</v>
      </c>
      <c r="W61" s="24" t="str">
        <f t="shared" si="32"/>
        <v>--</v>
      </c>
      <c r="X61" s="24" t="str">
        <f t="shared" si="32"/>
        <v>--</v>
      </c>
      <c r="Y61" s="24" t="str">
        <f t="shared" si="32"/>
        <v>--</v>
      </c>
      <c r="Z61" s="24" t="str">
        <f t="shared" si="32"/>
        <v>--</v>
      </c>
      <c r="AA61" s="24" t="str">
        <f t="shared" si="32"/>
        <v>--</v>
      </c>
      <c r="AB61" s="24" t="str">
        <f t="shared" si="32"/>
        <v>--</v>
      </c>
      <c r="AC61" s="24" t="str">
        <f t="shared" si="32"/>
        <v>--</v>
      </c>
      <c r="AD61" s="24" t="str">
        <f t="shared" si="32"/>
        <v>--</v>
      </c>
      <c r="AE61" s="24" t="str">
        <f t="shared" si="10"/>
        <v>--</v>
      </c>
    </row>
    <row r="62" spans="1:31">
      <c r="A62" s="65"/>
      <c r="B62" s="7" t="s">
        <v>220</v>
      </c>
      <c r="C62" s="24" t="str">
        <f t="shared" ref="C62:D62" si="33">IFERROR(((C22/B22)*100-100),"--")</f>
        <v>--</v>
      </c>
      <c r="D62" s="24" t="str">
        <f t="shared" si="33"/>
        <v>--</v>
      </c>
      <c r="E62" s="24" t="str">
        <f t="shared" ref="E62:AD62" si="34">IFERROR(((E22/D22)*100-100),"--")</f>
        <v>--</v>
      </c>
      <c r="F62" s="24" t="str">
        <f t="shared" si="34"/>
        <v>--</v>
      </c>
      <c r="G62" s="24" t="str">
        <f t="shared" si="34"/>
        <v>--</v>
      </c>
      <c r="H62" s="24" t="str">
        <f t="shared" si="34"/>
        <v>--</v>
      </c>
      <c r="I62" s="24" t="str">
        <f t="shared" si="34"/>
        <v>--</v>
      </c>
      <c r="J62" s="24" t="str">
        <f t="shared" si="34"/>
        <v>--</v>
      </c>
      <c r="K62" s="24" t="str">
        <f t="shared" si="34"/>
        <v>--</v>
      </c>
      <c r="L62" s="24" t="str">
        <f t="shared" si="34"/>
        <v>--</v>
      </c>
      <c r="M62" s="24" t="str">
        <f t="shared" si="34"/>
        <v>--</v>
      </c>
      <c r="N62" s="24">
        <f t="shared" si="34"/>
        <v>-100</v>
      </c>
      <c r="O62" s="24" t="str">
        <f t="shared" si="34"/>
        <v>--</v>
      </c>
      <c r="P62" s="24" t="str">
        <f t="shared" si="34"/>
        <v>--</v>
      </c>
      <c r="Q62" s="24" t="str">
        <f t="shared" si="34"/>
        <v>--</v>
      </c>
      <c r="R62" s="24" t="str">
        <f t="shared" si="34"/>
        <v>--</v>
      </c>
      <c r="S62" s="24" t="str">
        <f t="shared" si="34"/>
        <v>--</v>
      </c>
      <c r="T62" s="24" t="str">
        <f t="shared" si="34"/>
        <v>--</v>
      </c>
      <c r="U62" s="24" t="str">
        <f t="shared" si="34"/>
        <v>--</v>
      </c>
      <c r="V62" s="24" t="str">
        <f t="shared" si="34"/>
        <v>--</v>
      </c>
      <c r="W62" s="24" t="str">
        <f t="shared" si="34"/>
        <v>--</v>
      </c>
      <c r="X62" s="24" t="str">
        <f t="shared" si="34"/>
        <v>--</v>
      </c>
      <c r="Y62" s="24" t="str">
        <f t="shared" si="34"/>
        <v>--</v>
      </c>
      <c r="Z62" s="24" t="str">
        <f t="shared" si="34"/>
        <v>--</v>
      </c>
      <c r="AA62" s="24" t="str">
        <f t="shared" si="34"/>
        <v>--</v>
      </c>
      <c r="AB62" s="24" t="str">
        <f t="shared" si="34"/>
        <v>--</v>
      </c>
      <c r="AC62" s="24" t="str">
        <f t="shared" si="34"/>
        <v>--</v>
      </c>
      <c r="AD62" s="24" t="str">
        <f t="shared" si="34"/>
        <v>--</v>
      </c>
      <c r="AE62" s="24" t="str">
        <f t="shared" si="10"/>
        <v>--</v>
      </c>
    </row>
    <row r="63" spans="1:31">
      <c r="A63" s="65"/>
      <c r="B63" s="7" t="s">
        <v>78</v>
      </c>
      <c r="C63" s="24" t="str">
        <f t="shared" ref="C63:D63" si="35">IFERROR(((C23/B23)*100-100),"--")</f>
        <v>--</v>
      </c>
      <c r="D63" s="24" t="str">
        <f t="shared" si="35"/>
        <v>--</v>
      </c>
      <c r="E63" s="24" t="str">
        <f t="shared" ref="E63:AD63" si="36">IFERROR(((E23/D23)*100-100),"--")</f>
        <v>--</v>
      </c>
      <c r="F63" s="24" t="str">
        <f t="shared" si="36"/>
        <v>--</v>
      </c>
      <c r="G63" s="24" t="str">
        <f t="shared" si="36"/>
        <v>--</v>
      </c>
      <c r="H63" s="24" t="str">
        <f t="shared" si="36"/>
        <v>--</v>
      </c>
      <c r="I63" s="24" t="str">
        <f t="shared" si="36"/>
        <v>--</v>
      </c>
      <c r="J63" s="24">
        <f t="shared" si="36"/>
        <v>-100</v>
      </c>
      <c r="K63" s="24" t="str">
        <f t="shared" si="36"/>
        <v>--</v>
      </c>
      <c r="L63" s="24" t="str">
        <f t="shared" si="36"/>
        <v>--</v>
      </c>
      <c r="M63" s="24" t="str">
        <f t="shared" si="36"/>
        <v>--</v>
      </c>
      <c r="N63" s="24" t="str">
        <f t="shared" si="36"/>
        <v>--</v>
      </c>
      <c r="O63" s="24" t="str">
        <f t="shared" si="36"/>
        <v>--</v>
      </c>
      <c r="P63" s="24" t="str">
        <f t="shared" si="36"/>
        <v>--</v>
      </c>
      <c r="Q63" s="24" t="str">
        <f t="shared" si="36"/>
        <v>--</v>
      </c>
      <c r="R63" s="24">
        <f t="shared" si="36"/>
        <v>-98.333333333333329</v>
      </c>
      <c r="S63" s="24">
        <f t="shared" si="36"/>
        <v>-100</v>
      </c>
      <c r="T63" s="24" t="str">
        <f t="shared" si="36"/>
        <v>--</v>
      </c>
      <c r="U63" s="24" t="str">
        <f t="shared" si="36"/>
        <v>--</v>
      </c>
      <c r="V63" s="24" t="str">
        <f t="shared" si="36"/>
        <v>--</v>
      </c>
      <c r="W63" s="24" t="str">
        <f t="shared" si="36"/>
        <v>--</v>
      </c>
      <c r="X63" s="24" t="str">
        <f t="shared" si="36"/>
        <v>--</v>
      </c>
      <c r="Y63" s="24" t="str">
        <f t="shared" si="36"/>
        <v>--</v>
      </c>
      <c r="Z63" s="24" t="str">
        <f t="shared" si="36"/>
        <v>--</v>
      </c>
      <c r="AA63" s="24" t="str">
        <f t="shared" si="36"/>
        <v>--</v>
      </c>
      <c r="AB63" s="24" t="str">
        <f t="shared" si="36"/>
        <v>--</v>
      </c>
      <c r="AC63" s="24" t="str">
        <f t="shared" si="36"/>
        <v>--</v>
      </c>
      <c r="AD63" s="24" t="str">
        <f t="shared" si="36"/>
        <v>--</v>
      </c>
      <c r="AE63" s="24" t="str">
        <f t="shared" si="10"/>
        <v>--</v>
      </c>
    </row>
    <row r="64" spans="1:31">
      <c r="A64" s="65"/>
      <c r="B64" s="7" t="s">
        <v>221</v>
      </c>
      <c r="C64" s="24" t="str">
        <f t="shared" ref="C64:D64" si="37">IFERROR(((C24/B24)*100-100),"--")</f>
        <v>--</v>
      </c>
      <c r="D64" s="24">
        <f t="shared" si="37"/>
        <v>142.61780074394719</v>
      </c>
      <c r="E64" s="24">
        <f t="shared" ref="E64:AD64" si="38">IFERROR(((E24/D24)*100-100),"--")</f>
        <v>91.846240847505953</v>
      </c>
      <c r="F64" s="24">
        <f t="shared" si="38"/>
        <v>22.746502558104268</v>
      </c>
      <c r="G64" s="24">
        <f t="shared" si="38"/>
        <v>15.896824482007617</v>
      </c>
      <c r="H64" s="24">
        <f t="shared" si="38"/>
        <v>73.053471408240142</v>
      </c>
      <c r="I64" s="24">
        <f t="shared" si="38"/>
        <v>-0.55747258026788415</v>
      </c>
      <c r="J64" s="24">
        <f t="shared" si="38"/>
        <v>23.726505860822925</v>
      </c>
      <c r="K64" s="24">
        <f t="shared" si="38"/>
        <v>-8.7514484486283664</v>
      </c>
      <c r="L64" s="24">
        <f t="shared" si="38"/>
        <v>13.708493676118522</v>
      </c>
      <c r="M64" s="24">
        <f t="shared" si="38"/>
        <v>26.643725393480537</v>
      </c>
      <c r="N64" s="24">
        <f t="shared" si="38"/>
        <v>15.880692772943235</v>
      </c>
      <c r="O64" s="24">
        <f t="shared" si="38"/>
        <v>4.7708178097196594</v>
      </c>
      <c r="P64" s="24">
        <f t="shared" si="38"/>
        <v>-10.98129800279321</v>
      </c>
      <c r="Q64" s="24">
        <f t="shared" si="38"/>
        <v>-43.186502806068106</v>
      </c>
      <c r="R64" s="24">
        <f t="shared" si="38"/>
        <v>29.021338256422013</v>
      </c>
      <c r="S64" s="24">
        <f t="shared" si="38"/>
        <v>4.5601840350897334</v>
      </c>
      <c r="T64" s="24">
        <f t="shared" si="38"/>
        <v>-1.0029146635244928</v>
      </c>
      <c r="U64" s="24">
        <f t="shared" si="38"/>
        <v>14.866116537500943</v>
      </c>
      <c r="V64" s="24">
        <f t="shared" si="38"/>
        <v>-8.0092684327393471</v>
      </c>
      <c r="W64" s="24">
        <f t="shared" si="38"/>
        <v>7.4395491587870453</v>
      </c>
      <c r="X64" s="24">
        <f t="shared" si="38"/>
        <v>0.60766863142134753</v>
      </c>
      <c r="Y64" s="24">
        <f t="shared" si="38"/>
        <v>15.650508570645513</v>
      </c>
      <c r="Z64" s="24">
        <f t="shared" si="38"/>
        <v>-10.057740205037973</v>
      </c>
      <c r="AA64" s="24">
        <f t="shared" si="38"/>
        <v>0.93462866798870436</v>
      </c>
      <c r="AB64" s="24">
        <f t="shared" si="38"/>
        <v>-36.254646347173903</v>
      </c>
      <c r="AC64" s="24">
        <f t="shared" si="38"/>
        <v>15.681051556763109</v>
      </c>
      <c r="AD64" s="24">
        <f t="shared" si="38"/>
        <v>55.224226566020462</v>
      </c>
      <c r="AE64" s="24">
        <f t="shared" si="10"/>
        <v>11.458431487637412</v>
      </c>
    </row>
    <row r="65" spans="1:31">
      <c r="A65" s="65"/>
      <c r="B65" s="7" t="s">
        <v>222</v>
      </c>
      <c r="C65" s="24" t="str">
        <f t="shared" ref="C65:D65" si="39">IFERROR(((C25/B25)*100-100),"--")</f>
        <v>--</v>
      </c>
      <c r="D65" s="24">
        <f t="shared" si="39"/>
        <v>-39.538284833483083</v>
      </c>
      <c r="E65" s="24">
        <f t="shared" ref="E65:AD65" si="40">IFERROR(((E25/D25)*100-100),"--")</f>
        <v>54.678180069590638</v>
      </c>
      <c r="F65" s="24">
        <f t="shared" si="40"/>
        <v>535.93224899433108</v>
      </c>
      <c r="G65" s="24">
        <f t="shared" si="40"/>
        <v>57.519854447807205</v>
      </c>
      <c r="H65" s="24">
        <f t="shared" si="40"/>
        <v>100.21062082285144</v>
      </c>
      <c r="I65" s="24">
        <f t="shared" si="40"/>
        <v>104.8741446502475</v>
      </c>
      <c r="J65" s="24">
        <f t="shared" si="40"/>
        <v>36.891850536450818</v>
      </c>
      <c r="K65" s="24">
        <f t="shared" si="40"/>
        <v>12.843518354378887</v>
      </c>
      <c r="L65" s="24">
        <f t="shared" si="40"/>
        <v>5.7462939426851989</v>
      </c>
      <c r="M65" s="24">
        <f t="shared" si="40"/>
        <v>-8.6540472795088021</v>
      </c>
      <c r="N65" s="24">
        <f t="shared" si="40"/>
        <v>21.683886847339068</v>
      </c>
      <c r="O65" s="24">
        <f t="shared" si="40"/>
        <v>10.902047672383361</v>
      </c>
      <c r="P65" s="24">
        <f t="shared" si="40"/>
        <v>13.383085383082573</v>
      </c>
      <c r="Q65" s="24">
        <f t="shared" si="40"/>
        <v>-40.477155876702177</v>
      </c>
      <c r="R65" s="24">
        <f t="shared" si="40"/>
        <v>54.531837303384748</v>
      </c>
      <c r="S65" s="24">
        <f t="shared" si="40"/>
        <v>18.631320831220208</v>
      </c>
      <c r="T65" s="24">
        <f t="shared" si="40"/>
        <v>43.42631375811203</v>
      </c>
      <c r="U65" s="24">
        <f t="shared" si="40"/>
        <v>-4.3957873095397844</v>
      </c>
      <c r="V65" s="24">
        <f t="shared" si="40"/>
        <v>-27.156399292095259</v>
      </c>
      <c r="W65" s="24">
        <f t="shared" si="40"/>
        <v>-5.4971188575519108</v>
      </c>
      <c r="X65" s="24">
        <f t="shared" si="40"/>
        <v>13.776389921541139</v>
      </c>
      <c r="Y65" s="24">
        <f t="shared" si="40"/>
        <v>-11.288881936995963</v>
      </c>
      <c r="Z65" s="24">
        <f t="shared" si="40"/>
        <v>55.814674240960812</v>
      </c>
      <c r="AA65" s="24">
        <f t="shared" si="40"/>
        <v>-1.7324514167923866</v>
      </c>
      <c r="AB65" s="24">
        <f t="shared" si="40"/>
        <v>-58.033595018262545</v>
      </c>
      <c r="AC65" s="24">
        <f t="shared" si="40"/>
        <v>-32.479666445601453</v>
      </c>
      <c r="AD65" s="24">
        <f t="shared" si="40"/>
        <v>31.943391613830045</v>
      </c>
      <c r="AE65" s="24">
        <f t="shared" si="10"/>
        <v>15.172587978768391</v>
      </c>
    </row>
    <row r="66" spans="1:31">
      <c r="A66" s="65"/>
      <c r="B66" s="7" t="s">
        <v>207</v>
      </c>
      <c r="C66" s="24" t="str">
        <f t="shared" ref="C66:D66" si="41">IFERROR(((C26/B26)*100-100),"--")</f>
        <v>--</v>
      </c>
      <c r="D66" s="24">
        <f t="shared" si="41"/>
        <v>137.77448483529233</v>
      </c>
      <c r="E66" s="24">
        <f t="shared" ref="E66:AD66" si="42">IFERROR(((E26/D26)*100-100),"--")</f>
        <v>91.594945627153606</v>
      </c>
      <c r="F66" s="24">
        <f t="shared" si="42"/>
        <v>25.547636763256094</v>
      </c>
      <c r="G66" s="24">
        <f t="shared" si="42"/>
        <v>17.047612496350155</v>
      </c>
      <c r="H66" s="24">
        <f t="shared" si="42"/>
        <v>74.063930096267939</v>
      </c>
      <c r="I66" s="24">
        <f t="shared" si="42"/>
        <v>3.9546779133598164</v>
      </c>
      <c r="J66" s="24">
        <f t="shared" si="42"/>
        <v>24.836927861539564</v>
      </c>
      <c r="K66" s="24">
        <f t="shared" si="42"/>
        <v>-6.7541503576556607</v>
      </c>
      <c r="L66" s="24">
        <f t="shared" si="42"/>
        <v>12.81730323023433</v>
      </c>
      <c r="M66" s="24">
        <f t="shared" si="42"/>
        <v>22.940550720395819</v>
      </c>
      <c r="N66" s="24">
        <f t="shared" si="42"/>
        <v>16.333056887933026</v>
      </c>
      <c r="O66" s="24">
        <f t="shared" si="42"/>
        <v>5.2707355895658168</v>
      </c>
      <c r="P66" s="24">
        <f t="shared" si="42"/>
        <v>-8.8884469704624109</v>
      </c>
      <c r="Q66" s="24">
        <f t="shared" si="42"/>
        <v>-42.896886951483218</v>
      </c>
      <c r="R66" s="24">
        <f t="shared" si="42"/>
        <v>31.86383880663152</v>
      </c>
      <c r="S66" s="24">
        <f t="shared" si="42"/>
        <v>6.3975811981294157</v>
      </c>
      <c r="T66" s="24">
        <f t="shared" si="42"/>
        <v>5.465684470913132</v>
      </c>
      <c r="U66" s="24">
        <f t="shared" si="42"/>
        <v>11.052312810589086</v>
      </c>
      <c r="V66" s="24">
        <f t="shared" si="42"/>
        <v>-11.272983641881339</v>
      </c>
      <c r="W66" s="24">
        <f t="shared" si="42"/>
        <v>5.6291826334622783</v>
      </c>
      <c r="X66" s="24">
        <f t="shared" si="42"/>
        <v>2.2563958719135542</v>
      </c>
      <c r="Y66" s="24">
        <f t="shared" si="42"/>
        <v>11.897715299336724</v>
      </c>
      <c r="Z66" s="24">
        <f t="shared" si="42"/>
        <v>-2.7828357958066334</v>
      </c>
      <c r="AA66" s="24">
        <f t="shared" si="42"/>
        <v>0.46253826382836394</v>
      </c>
      <c r="AB66" s="24">
        <f t="shared" si="42"/>
        <v>-40.025433364518939</v>
      </c>
      <c r="AC66" s="24">
        <f t="shared" si="42"/>
        <v>9.8462956335439742</v>
      </c>
      <c r="AD66" s="24">
        <f t="shared" si="42"/>
        <v>53.490512567205514</v>
      </c>
      <c r="AE66" s="24">
        <f t="shared" si="10"/>
        <v>11.614613037532195</v>
      </c>
    </row>
    <row r="67" spans="1:31" ht="14" thickBo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1" ht="14" thickTop="1">
      <c r="A68" s="11" t="s">
        <v>278</v>
      </c>
      <c r="B68" s="11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</row>
  </sheetData>
  <mergeCells count="8">
    <mergeCell ref="C28:AE28"/>
    <mergeCell ref="C47:AE47"/>
    <mergeCell ref="C48:AE48"/>
    <mergeCell ref="A2:AE2"/>
    <mergeCell ref="A4:AE4"/>
    <mergeCell ref="C7:AE7"/>
    <mergeCell ref="C8:AE8"/>
    <mergeCell ref="C27:AE27"/>
  </mergeCells>
  <hyperlinks>
    <hyperlink ref="A1" location="ÍNDICE!A1" display="ÍNDICE" xr:uid="{00000000-0004-0000-0B00-000000000000}"/>
  </hyperlinks>
  <pageMargins left="0.75" right="0.75" top="1" bottom="1" header="0" footer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D100"/>
  <sheetViews>
    <sheetView zoomScaleNormal="100" zoomScalePageLayoutView="80" workbookViewId="0"/>
  </sheetViews>
  <sheetFormatPr baseColWidth="10" defaultColWidth="11.5" defaultRowHeight="13"/>
  <cols>
    <col min="1" max="1" width="12.5" style="1" customWidth="1"/>
    <col min="2" max="2" width="16.5" style="1" customWidth="1"/>
    <col min="3" max="9" width="13.33203125" style="1" customWidth="1"/>
    <col min="10" max="10" width="12.33203125" style="1" customWidth="1"/>
    <col min="11" max="14" width="11.5" style="1"/>
    <col min="15" max="15" width="11.5" style="1" bestFit="1" customWidth="1"/>
    <col min="16" max="29" width="11.5" style="1" customWidth="1"/>
    <col min="30" max="16384" width="11.5" style="1"/>
  </cols>
  <sheetData>
    <row r="1" spans="1:30" ht="14">
      <c r="A1" s="85" t="s">
        <v>0</v>
      </c>
    </row>
    <row r="2" spans="1:30">
      <c r="A2" s="136" t="s">
        <v>224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</row>
    <row r="3" spans="1:30">
      <c r="A3" s="65"/>
      <c r="B3" s="65"/>
      <c r="C3" s="65"/>
      <c r="D3" s="65"/>
      <c r="E3" s="65"/>
      <c r="F3" s="65"/>
      <c r="G3" s="65"/>
      <c r="H3" s="65"/>
      <c r="I3" s="6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>
      <c r="A4" s="136" t="s">
        <v>295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</row>
    <row r="5" spans="1:30" ht="14" thickBo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4"/>
    </row>
    <row r="6" spans="1:30" ht="14" thickTop="1">
      <c r="A6" s="25"/>
      <c r="B6" s="6">
        <v>1995</v>
      </c>
      <c r="C6" s="6">
        <v>1996</v>
      </c>
      <c r="D6" s="6">
        <v>1997</v>
      </c>
      <c r="E6" s="6">
        <v>1998</v>
      </c>
      <c r="F6" s="6">
        <v>1999</v>
      </c>
      <c r="G6" s="6">
        <v>2000</v>
      </c>
      <c r="H6" s="6">
        <v>2001</v>
      </c>
      <c r="I6" s="6">
        <v>2002</v>
      </c>
      <c r="J6" s="6">
        <v>2003</v>
      </c>
      <c r="K6" s="6">
        <v>2004</v>
      </c>
      <c r="L6" s="6">
        <v>2005</v>
      </c>
      <c r="M6" s="6">
        <v>2006</v>
      </c>
      <c r="N6" s="6">
        <v>2007</v>
      </c>
      <c r="O6" s="6">
        <v>2008</v>
      </c>
      <c r="P6" s="6">
        <v>2009</v>
      </c>
      <c r="Q6" s="6">
        <v>2010</v>
      </c>
      <c r="R6" s="6">
        <v>2011</v>
      </c>
      <c r="S6" s="6">
        <v>2012</v>
      </c>
      <c r="T6" s="6">
        <v>2013</v>
      </c>
      <c r="U6" s="6">
        <v>2014</v>
      </c>
      <c r="V6" s="6">
        <v>2015</v>
      </c>
      <c r="W6" s="6">
        <v>2016</v>
      </c>
      <c r="X6" s="6">
        <v>2017</v>
      </c>
      <c r="Y6" s="6">
        <v>2018</v>
      </c>
      <c r="Z6" s="6">
        <v>2019</v>
      </c>
      <c r="AA6" s="6">
        <v>2020</v>
      </c>
      <c r="AB6" s="6">
        <v>2021</v>
      </c>
      <c r="AC6" s="6">
        <v>2022</v>
      </c>
      <c r="AD6" s="6" t="s">
        <v>280</v>
      </c>
    </row>
    <row r="7" spans="1:30" ht="14" thickBot="1">
      <c r="A7" s="25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</row>
    <row r="8" spans="1:30" ht="15" thickTop="1" thickBot="1">
      <c r="A8" s="25"/>
      <c r="B8" s="134" t="s">
        <v>205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</row>
    <row r="9" spans="1:30" ht="14" thickTop="1">
      <c r="A9" s="64">
        <v>870323</v>
      </c>
      <c r="B9" s="52">
        <v>5035.1738880000003</v>
      </c>
      <c r="C9" s="52">
        <v>5876.6182399999998</v>
      </c>
      <c r="D9" s="52">
        <v>6897.5815679999996</v>
      </c>
      <c r="E9" s="52">
        <v>7231.4506240000001</v>
      </c>
      <c r="F9" s="52">
        <v>8290.717184000001</v>
      </c>
      <c r="G9" s="52">
        <v>11268.627834000001</v>
      </c>
      <c r="H9" s="52">
        <v>10324.629601000001</v>
      </c>
      <c r="I9" s="52">
        <v>8599.8433530000002</v>
      </c>
      <c r="J9" s="52">
        <v>7382.0802119999998</v>
      </c>
      <c r="K9" s="52">
        <v>6718.5057699999998</v>
      </c>
      <c r="L9" s="52">
        <v>9059.1098890000012</v>
      </c>
      <c r="M9" s="52">
        <v>13465.637846000001</v>
      </c>
      <c r="N9" s="52">
        <v>14739.675324</v>
      </c>
      <c r="O9" s="52">
        <v>16123.287869000002</v>
      </c>
      <c r="P9" s="52">
        <v>11335.636989000001</v>
      </c>
      <c r="Q9" s="52">
        <v>17988.345635000001</v>
      </c>
      <c r="R9" s="52">
        <v>18947.682049999999</v>
      </c>
      <c r="S9" s="52">
        <v>19005.478975999999</v>
      </c>
      <c r="T9" s="52">
        <v>22754.105853000001</v>
      </c>
      <c r="U9" s="52">
        <v>21551.473478</v>
      </c>
      <c r="V9" s="52">
        <v>21132.281476</v>
      </c>
      <c r="W9" s="52">
        <v>20198.685706</v>
      </c>
      <c r="X9" s="52">
        <v>26702.083188000001</v>
      </c>
      <c r="Y9" s="52">
        <v>32063.201677999998</v>
      </c>
      <c r="Z9" s="52">
        <v>31006.239277000001</v>
      </c>
      <c r="AA9" s="52">
        <v>25081.985074</v>
      </c>
      <c r="AB9" s="52">
        <v>22539.557521999999</v>
      </c>
      <c r="AC9" s="52">
        <v>23056.151543</v>
      </c>
      <c r="AD9" s="52">
        <f>SUM(B9:AC9)</f>
        <v>444375.8476470001</v>
      </c>
    </row>
    <row r="10" spans="1:30">
      <c r="A10" s="64">
        <v>870431</v>
      </c>
      <c r="B10" s="52">
        <v>1370.349056</v>
      </c>
      <c r="C10" s="52">
        <v>2343.6280320000001</v>
      </c>
      <c r="D10" s="52">
        <v>2516.6287360000001</v>
      </c>
      <c r="E10" s="52">
        <v>2722.4709120000002</v>
      </c>
      <c r="F10" s="52">
        <v>2629.1066880000003</v>
      </c>
      <c r="G10" s="52">
        <v>2570.4365210000001</v>
      </c>
      <c r="H10" s="52">
        <v>4537.8109910000003</v>
      </c>
      <c r="I10" s="52">
        <v>3920.188525</v>
      </c>
      <c r="J10" s="52">
        <v>3172.168756</v>
      </c>
      <c r="K10" s="52">
        <v>2400.3042530000002</v>
      </c>
      <c r="L10" s="52">
        <v>3090.8837910000002</v>
      </c>
      <c r="M10" s="52">
        <v>4454.1287160000002</v>
      </c>
      <c r="N10" s="52">
        <v>4291.8224500000006</v>
      </c>
      <c r="O10" s="52">
        <v>4428.4056040000005</v>
      </c>
      <c r="P10" s="52">
        <v>4715.4151739999998</v>
      </c>
      <c r="Q10" s="52">
        <v>6858.3516960000006</v>
      </c>
      <c r="R10" s="52">
        <v>7251.7449460000007</v>
      </c>
      <c r="S10" s="52">
        <v>8703.7779279999995</v>
      </c>
      <c r="T10" s="52">
        <v>11510.262132</v>
      </c>
      <c r="U10" s="52">
        <v>12877.763048000001</v>
      </c>
      <c r="V10" s="52">
        <v>13655.386487</v>
      </c>
      <c r="W10" s="52">
        <v>16002.718432</v>
      </c>
      <c r="X10" s="52">
        <v>14880.861145999999</v>
      </c>
      <c r="Y10" s="52">
        <v>15533.355960999999</v>
      </c>
      <c r="Z10" s="52">
        <v>17655.822399000001</v>
      </c>
      <c r="AA10" s="52">
        <v>15725.794562999999</v>
      </c>
      <c r="AB10" s="52">
        <v>19580.974238000003</v>
      </c>
      <c r="AC10" s="52">
        <v>22054.117105999998</v>
      </c>
      <c r="AD10" s="52">
        <f t="shared" ref="AD10:AD36" si="0">SUM(B10:AC10)</f>
        <v>231454.67828699996</v>
      </c>
    </row>
    <row r="11" spans="1:30">
      <c r="A11" s="64">
        <v>852520</v>
      </c>
      <c r="B11" s="52">
        <v>376.07100799999995</v>
      </c>
      <c r="C11" s="52">
        <v>202.51582399999998</v>
      </c>
      <c r="D11" s="52">
        <v>267.55305599999997</v>
      </c>
      <c r="E11" s="52">
        <v>484.70604800000001</v>
      </c>
      <c r="F11" s="52">
        <v>1163.8565120000001</v>
      </c>
      <c r="G11" s="52">
        <v>2548.3545669999999</v>
      </c>
      <c r="H11" s="52">
        <v>3489.9227059999998</v>
      </c>
      <c r="I11" s="52">
        <v>2499.7955750000001</v>
      </c>
      <c r="J11" s="52">
        <v>2246.42884</v>
      </c>
      <c r="K11" s="52">
        <v>3426.330747</v>
      </c>
      <c r="L11" s="52">
        <v>4084.5812780000001</v>
      </c>
      <c r="M11" s="52">
        <v>6524.59825</v>
      </c>
      <c r="N11" s="52">
        <v>7601.0258250000006</v>
      </c>
      <c r="O11" s="52">
        <v>8923.8359049999999</v>
      </c>
      <c r="P11" s="52">
        <v>9791.5283409999993</v>
      </c>
      <c r="Q11" s="52">
        <v>9884.3718489999992</v>
      </c>
      <c r="R11" s="52">
        <v>7264.2573609999999</v>
      </c>
      <c r="S11" s="52">
        <v>4480.26008</v>
      </c>
      <c r="T11" s="52">
        <v>5042.395923</v>
      </c>
      <c r="U11" s="52">
        <v>2547.6248840000003</v>
      </c>
      <c r="V11" s="52">
        <v>1238.6626839999999</v>
      </c>
      <c r="W11" s="52">
        <v>785.53425700000003</v>
      </c>
      <c r="X11" s="52">
        <v>400.71078</v>
      </c>
      <c r="Y11" s="52">
        <v>560.03864399999998</v>
      </c>
      <c r="Z11" s="52">
        <v>448.74255200000005</v>
      </c>
      <c r="AA11" s="52">
        <v>268.38162699999998</v>
      </c>
      <c r="AB11" s="52">
        <v>9845.5560839999998</v>
      </c>
      <c r="AC11" s="52">
        <v>10738.040993000001</v>
      </c>
      <c r="AD11" s="52">
        <f t="shared" si="0"/>
        <v>107135.68219999998</v>
      </c>
    </row>
    <row r="12" spans="1:30">
      <c r="A12" s="64">
        <v>870322</v>
      </c>
      <c r="B12" s="52">
        <v>1637.9359999999999</v>
      </c>
      <c r="C12" s="52">
        <v>1330.556928</v>
      </c>
      <c r="D12" s="52">
        <v>193.41615999999999</v>
      </c>
      <c r="E12" s="52">
        <v>27.435972000000003</v>
      </c>
      <c r="F12" s="52">
        <v>3.5234529999999999</v>
      </c>
      <c r="G12" s="52">
        <v>1.9632619999999998</v>
      </c>
      <c r="H12" s="52">
        <v>0.207651</v>
      </c>
      <c r="I12" s="52">
        <v>0.221688</v>
      </c>
      <c r="J12" s="52">
        <v>0.594337</v>
      </c>
      <c r="K12" s="52">
        <v>0.38830799999999999</v>
      </c>
      <c r="L12" s="52">
        <v>2.091364</v>
      </c>
      <c r="M12" s="52">
        <v>0.324876</v>
      </c>
      <c r="N12" s="52">
        <v>0.43237500000000001</v>
      </c>
      <c r="O12" s="52">
        <v>0.59717799999999999</v>
      </c>
      <c r="P12" s="52">
        <v>0.54042699999999999</v>
      </c>
      <c r="Q12" s="52">
        <v>4.6444279999999996</v>
      </c>
      <c r="R12" s="52">
        <v>816.646795</v>
      </c>
      <c r="S12" s="52">
        <v>2163.9470719999999</v>
      </c>
      <c r="T12" s="52">
        <v>2426.2383280000004</v>
      </c>
      <c r="U12" s="52">
        <v>3518.8113739999999</v>
      </c>
      <c r="V12" s="52">
        <v>3140.8106549999998</v>
      </c>
      <c r="W12" s="52">
        <v>3850.952589</v>
      </c>
      <c r="X12" s="52">
        <v>8086.279235</v>
      </c>
      <c r="Y12" s="52">
        <v>9627.6991400000006</v>
      </c>
      <c r="Z12" s="52">
        <v>10928.677594000001</v>
      </c>
      <c r="AA12" s="52">
        <v>8515.4912880000011</v>
      </c>
      <c r="AB12" s="52">
        <v>6458.8652220000004</v>
      </c>
      <c r="AC12" s="52">
        <v>10141.065877000001</v>
      </c>
      <c r="AD12" s="52">
        <f t="shared" si="0"/>
        <v>72880.359575999988</v>
      </c>
    </row>
    <row r="13" spans="1:30">
      <c r="A13" s="64">
        <v>870829</v>
      </c>
      <c r="B13" s="52">
        <v>449.09100799999999</v>
      </c>
      <c r="C13" s="52">
        <v>893.36211199999991</v>
      </c>
      <c r="D13" s="52">
        <v>1183.7176320000001</v>
      </c>
      <c r="E13" s="52">
        <v>1370.9006079999999</v>
      </c>
      <c r="F13" s="52">
        <v>1437.6750079999999</v>
      </c>
      <c r="G13" s="52">
        <v>1649.4469630000001</v>
      </c>
      <c r="H13" s="52">
        <v>1708.8086780000001</v>
      </c>
      <c r="I13" s="52">
        <v>1933.815421</v>
      </c>
      <c r="J13" s="52">
        <v>2378.634877</v>
      </c>
      <c r="K13" s="52">
        <v>2675.4943659999999</v>
      </c>
      <c r="L13" s="52">
        <v>2988.8472370000004</v>
      </c>
      <c r="M13" s="52">
        <v>3415.3552710000004</v>
      </c>
      <c r="N13" s="52">
        <v>3317.0901630000003</v>
      </c>
      <c r="O13" s="52">
        <v>2839.3676140000002</v>
      </c>
      <c r="P13" s="52">
        <v>1967.8802089999999</v>
      </c>
      <c r="Q13" s="52">
        <v>2838.9368439999998</v>
      </c>
      <c r="R13" s="52">
        <v>3709.834143</v>
      </c>
      <c r="S13" s="52">
        <v>4018.0824079999998</v>
      </c>
      <c r="T13" s="52">
        <v>4387.8237630000003</v>
      </c>
      <c r="U13" s="52">
        <v>4687.6439519999994</v>
      </c>
      <c r="V13" s="52">
        <v>5199.7543009999999</v>
      </c>
      <c r="W13" s="52">
        <v>5311.7954239999999</v>
      </c>
      <c r="X13" s="52">
        <v>5176.1994519999998</v>
      </c>
      <c r="Y13" s="52">
        <v>6021.2743899999996</v>
      </c>
      <c r="Z13" s="52">
        <v>6355.0073219999995</v>
      </c>
      <c r="AA13" s="52">
        <v>5595.5285549999999</v>
      </c>
      <c r="AB13" s="52">
        <v>6608.2939040000001</v>
      </c>
      <c r="AC13" s="52">
        <v>9469.2860629999996</v>
      </c>
      <c r="AD13" s="52">
        <f t="shared" si="0"/>
        <v>99588.947688000015</v>
      </c>
    </row>
    <row r="14" spans="1:30">
      <c r="A14" s="64">
        <v>854430</v>
      </c>
      <c r="B14" s="52">
        <v>1974.432</v>
      </c>
      <c r="C14" s="52">
        <v>2422.4473599999997</v>
      </c>
      <c r="D14" s="52">
        <v>2896.6540800000002</v>
      </c>
      <c r="E14" s="52">
        <v>2928.4426239999998</v>
      </c>
      <c r="F14" s="52">
        <v>3550.384384</v>
      </c>
      <c r="G14" s="52">
        <v>3649.5755830000003</v>
      </c>
      <c r="H14" s="52">
        <v>4176.2101819999998</v>
      </c>
      <c r="I14" s="52">
        <v>4445.6820379999999</v>
      </c>
      <c r="J14" s="52">
        <v>4536.0307659999999</v>
      </c>
      <c r="K14" s="52">
        <v>4563.645109</v>
      </c>
      <c r="L14" s="52">
        <v>5097.7235930000006</v>
      </c>
      <c r="M14" s="52">
        <v>4864.3339270000006</v>
      </c>
      <c r="N14" s="52">
        <v>5127.1078550000002</v>
      </c>
      <c r="O14" s="52">
        <v>4647.5778439999995</v>
      </c>
      <c r="P14" s="52">
        <v>2957.5388039999998</v>
      </c>
      <c r="Q14" s="52">
        <v>3911.464121</v>
      </c>
      <c r="R14" s="52">
        <v>4806.8065040000001</v>
      </c>
      <c r="S14" s="52">
        <v>5397.1446260000002</v>
      </c>
      <c r="T14" s="52">
        <v>6463.4807970000002</v>
      </c>
      <c r="U14" s="52">
        <v>7246.7879170000006</v>
      </c>
      <c r="V14" s="52">
        <v>7673.1317790000003</v>
      </c>
      <c r="W14" s="52">
        <v>7701.7266210000007</v>
      </c>
      <c r="X14" s="52">
        <v>7295.1388849999994</v>
      </c>
      <c r="Y14" s="52">
        <v>7987.3557019999998</v>
      </c>
      <c r="Z14" s="52">
        <v>7924.2095599999993</v>
      </c>
      <c r="AA14" s="52">
        <v>6661.6005990000003</v>
      </c>
      <c r="AB14" s="52">
        <v>8136.6078779999998</v>
      </c>
      <c r="AC14" s="52">
        <v>9426.860799</v>
      </c>
      <c r="AD14" s="52">
        <f t="shared" si="0"/>
        <v>148470.10193699997</v>
      </c>
    </row>
    <row r="15" spans="1:30">
      <c r="A15" s="64">
        <v>870899</v>
      </c>
      <c r="B15" s="52">
        <v>555.90201599999989</v>
      </c>
      <c r="C15" s="52">
        <v>442.19974400000001</v>
      </c>
      <c r="D15" s="52">
        <v>530.9688000000001</v>
      </c>
      <c r="E15" s="52">
        <v>680.22099200000002</v>
      </c>
      <c r="F15" s="52">
        <v>968.77574399999992</v>
      </c>
      <c r="G15" s="52">
        <v>1294.0928549999999</v>
      </c>
      <c r="H15" s="52">
        <v>1355.013942</v>
      </c>
      <c r="I15" s="52">
        <v>1572.1297500000001</v>
      </c>
      <c r="J15" s="52">
        <v>1787.891486</v>
      </c>
      <c r="K15" s="52">
        <v>2430.599913</v>
      </c>
      <c r="L15" s="52">
        <v>2847.3875720000001</v>
      </c>
      <c r="M15" s="52">
        <v>3268.7773139999999</v>
      </c>
      <c r="N15" s="52">
        <v>3272.3014210000001</v>
      </c>
      <c r="O15" s="52">
        <v>2499.8627620000002</v>
      </c>
      <c r="P15" s="52">
        <v>2146.0842259999999</v>
      </c>
      <c r="Q15" s="52">
        <v>3587.1425839999997</v>
      </c>
      <c r="R15" s="52">
        <v>4319.2094670000006</v>
      </c>
      <c r="S15" s="52">
        <v>5097.0187800000003</v>
      </c>
      <c r="T15" s="52">
        <v>5388.1598910000002</v>
      </c>
      <c r="U15" s="52">
        <v>5730.9245179999998</v>
      </c>
      <c r="V15" s="52">
        <v>5930.2561189999997</v>
      </c>
      <c r="W15" s="52">
        <v>5896.767828</v>
      </c>
      <c r="X15" s="52">
        <v>6053.4386890000005</v>
      </c>
      <c r="Y15" s="52">
        <v>6306.328305</v>
      </c>
      <c r="Z15" s="52">
        <v>6414.6584030000004</v>
      </c>
      <c r="AA15" s="52">
        <v>5332.5905029999994</v>
      </c>
      <c r="AB15" s="52">
        <v>6012.3189809999994</v>
      </c>
      <c r="AC15" s="52">
        <v>7369.7618150000008</v>
      </c>
      <c r="AD15" s="52">
        <f t="shared" si="0"/>
        <v>99090.784420000011</v>
      </c>
    </row>
    <row r="16" spans="1:30">
      <c r="A16" s="64">
        <v>870840</v>
      </c>
      <c r="B16" s="52">
        <v>12.254</v>
      </c>
      <c r="C16" s="52">
        <v>14.668158999999999</v>
      </c>
      <c r="D16" s="52">
        <v>26.173680000000001</v>
      </c>
      <c r="E16" s="52">
        <v>133.12550399999998</v>
      </c>
      <c r="F16" s="52">
        <v>182.03320000000002</v>
      </c>
      <c r="G16" s="52">
        <v>165.137866</v>
      </c>
      <c r="H16" s="52">
        <v>147.41335999999998</v>
      </c>
      <c r="I16" s="52">
        <v>155.71724399999999</v>
      </c>
      <c r="J16" s="52">
        <v>167.57119800000001</v>
      </c>
      <c r="K16" s="52">
        <v>255.93297700000002</v>
      </c>
      <c r="L16" s="52">
        <v>343.14898700000003</v>
      </c>
      <c r="M16" s="52">
        <v>669.90080399999999</v>
      </c>
      <c r="N16" s="52">
        <v>1057.3014539999999</v>
      </c>
      <c r="O16" s="52">
        <v>1301.986038</v>
      </c>
      <c r="P16" s="52">
        <v>595.09004099999993</v>
      </c>
      <c r="Q16" s="52">
        <v>719.42625600000008</v>
      </c>
      <c r="R16" s="52">
        <v>1082.20174</v>
      </c>
      <c r="S16" s="52">
        <v>1407.8014020000001</v>
      </c>
      <c r="T16" s="52">
        <v>1671.1120819999999</v>
      </c>
      <c r="U16" s="52">
        <v>2109.033739</v>
      </c>
      <c r="V16" s="52">
        <v>2483.0223040000001</v>
      </c>
      <c r="W16" s="52">
        <v>2810.400572</v>
      </c>
      <c r="X16" s="52">
        <v>3111.709288</v>
      </c>
      <c r="Y16" s="52">
        <v>4145.1366959999996</v>
      </c>
      <c r="Z16" s="52">
        <v>4555.166397</v>
      </c>
      <c r="AA16" s="52">
        <v>4110.2841699999999</v>
      </c>
      <c r="AB16" s="52">
        <v>4366.3659790000002</v>
      </c>
      <c r="AC16" s="52">
        <v>5255.3884170000001</v>
      </c>
      <c r="AD16" s="52">
        <f t="shared" si="0"/>
        <v>43054.503554000003</v>
      </c>
    </row>
    <row r="17" spans="1:30">
      <c r="A17" s="64">
        <v>870422</v>
      </c>
      <c r="B17" s="52">
        <v>8.3390000000000004</v>
      </c>
      <c r="C17" s="52">
        <v>121.55458400000001</v>
      </c>
      <c r="D17" s="52">
        <v>265.503536</v>
      </c>
      <c r="E17" s="52">
        <v>242.083392</v>
      </c>
      <c r="F17" s="52">
        <v>441.7688</v>
      </c>
      <c r="G17" s="52">
        <v>349.226629</v>
      </c>
      <c r="H17" s="52">
        <v>270.18177700000001</v>
      </c>
      <c r="I17" s="52">
        <v>608.64263600000004</v>
      </c>
      <c r="J17" s="52">
        <v>1080.1263180000001</v>
      </c>
      <c r="K17" s="52">
        <v>1594.0536340000001</v>
      </c>
      <c r="L17" s="52">
        <v>2074.6387250000002</v>
      </c>
      <c r="M17" s="52">
        <v>1914.7840589999998</v>
      </c>
      <c r="N17" s="52">
        <v>1671.1984600000001</v>
      </c>
      <c r="O17" s="52">
        <v>1117.798599</v>
      </c>
      <c r="P17" s="52">
        <v>749.17008799999996</v>
      </c>
      <c r="Q17" s="52">
        <v>1652.1995120000001</v>
      </c>
      <c r="R17" s="52">
        <v>2322.3664700000004</v>
      </c>
      <c r="S17" s="52">
        <v>2400.94121</v>
      </c>
      <c r="T17" s="52">
        <v>3289.3517099999999</v>
      </c>
      <c r="U17" s="52">
        <v>4284.897559</v>
      </c>
      <c r="V17" s="52">
        <v>3506.7384489999999</v>
      </c>
      <c r="W17" s="52">
        <v>2996.714743</v>
      </c>
      <c r="X17" s="52">
        <v>3764.2640080000001</v>
      </c>
      <c r="Y17" s="52">
        <v>3736.4064819999999</v>
      </c>
      <c r="Z17" s="52">
        <v>4116.5946889999996</v>
      </c>
      <c r="AA17" s="52">
        <v>3842.1823790000003</v>
      </c>
      <c r="AB17" s="52">
        <v>4843.8946699999997</v>
      </c>
      <c r="AC17" s="52">
        <v>4541.8025429999998</v>
      </c>
      <c r="AD17" s="52">
        <f t="shared" si="0"/>
        <v>57807.42466099999</v>
      </c>
    </row>
    <row r="18" spans="1:30">
      <c r="A18" s="64">
        <v>870839</v>
      </c>
      <c r="B18" s="52">
        <v>236.43500800000001</v>
      </c>
      <c r="C18" s="52">
        <v>211.402624</v>
      </c>
      <c r="D18" s="52">
        <v>336.36921599999999</v>
      </c>
      <c r="E18" s="52">
        <v>381.98220799999996</v>
      </c>
      <c r="F18" s="52">
        <v>447.07635199999999</v>
      </c>
      <c r="G18" s="52">
        <v>787.83508700000004</v>
      </c>
      <c r="H18" s="52">
        <v>456.592962</v>
      </c>
      <c r="I18" s="52">
        <v>554.37864300000001</v>
      </c>
      <c r="J18" s="52">
        <v>540.60008200000004</v>
      </c>
      <c r="K18" s="52">
        <v>613.39628099999993</v>
      </c>
      <c r="L18" s="52">
        <v>821.63512700000001</v>
      </c>
      <c r="M18" s="52">
        <v>834.93235500000003</v>
      </c>
      <c r="N18" s="52">
        <v>453.73943400000002</v>
      </c>
      <c r="O18" s="52">
        <v>994.60808599999996</v>
      </c>
      <c r="P18" s="52">
        <v>849.25371299999995</v>
      </c>
      <c r="Q18" s="52">
        <v>1174.0859820000001</v>
      </c>
      <c r="R18" s="52">
        <v>1265.5663359999999</v>
      </c>
      <c r="S18" s="52">
        <v>1392.6102620000001</v>
      </c>
      <c r="T18" s="52">
        <v>1547.44642</v>
      </c>
      <c r="U18" s="52">
        <v>1805.2833880000001</v>
      </c>
      <c r="V18" s="52">
        <v>1981.745091</v>
      </c>
      <c r="W18" s="52">
        <v>2063.4095230000003</v>
      </c>
      <c r="X18" s="52">
        <v>2322.481487</v>
      </c>
      <c r="Y18" s="52">
        <v>2774.8508859999997</v>
      </c>
      <c r="Z18" s="52">
        <v>3027.2036109999999</v>
      </c>
      <c r="AA18" s="52">
        <v>2757.6628309999996</v>
      </c>
      <c r="AB18" s="52">
        <v>3431.204291</v>
      </c>
      <c r="AC18" s="52">
        <v>4152.461397</v>
      </c>
      <c r="AD18" s="52">
        <f t="shared" si="0"/>
        <v>38216.248683000005</v>
      </c>
    </row>
    <row r="19" spans="1:30">
      <c r="A19" s="64">
        <v>841590</v>
      </c>
      <c r="B19" s="52">
        <v>238.20300800000001</v>
      </c>
      <c r="C19" s="52">
        <v>406.80972800000001</v>
      </c>
      <c r="D19" s="52">
        <v>360.74038400000001</v>
      </c>
      <c r="E19" s="52">
        <v>415.22576000000004</v>
      </c>
      <c r="F19" s="52">
        <v>532.29971200000011</v>
      </c>
      <c r="G19" s="52">
        <v>516.30473700000005</v>
      </c>
      <c r="H19" s="52">
        <v>528.45179200000007</v>
      </c>
      <c r="I19" s="52">
        <v>551.87776199999996</v>
      </c>
      <c r="J19" s="52">
        <v>603.96031299999993</v>
      </c>
      <c r="K19" s="52">
        <v>694.53960499999994</v>
      </c>
      <c r="L19" s="52">
        <v>725.94855099999995</v>
      </c>
      <c r="M19" s="52">
        <v>862.98637600000006</v>
      </c>
      <c r="N19" s="52">
        <v>760.916113</v>
      </c>
      <c r="O19" s="52">
        <v>606.45763199999999</v>
      </c>
      <c r="P19" s="52">
        <v>572.07740699999999</v>
      </c>
      <c r="Q19" s="52">
        <v>698.83364000000006</v>
      </c>
      <c r="R19" s="52">
        <v>885.44674499999996</v>
      </c>
      <c r="S19" s="52">
        <v>1051.2711079999999</v>
      </c>
      <c r="T19" s="52">
        <v>1262.4668940000001</v>
      </c>
      <c r="U19" s="52">
        <v>1715.4029329999998</v>
      </c>
      <c r="V19" s="52">
        <v>1669.9029049999999</v>
      </c>
      <c r="W19" s="52">
        <v>1856.836753</v>
      </c>
      <c r="X19" s="52">
        <v>2017.7349439999998</v>
      </c>
      <c r="Y19" s="52">
        <v>2166.104816</v>
      </c>
      <c r="Z19" s="52">
        <v>2276.8123020000003</v>
      </c>
      <c r="AA19" s="52">
        <v>2270.6163650000003</v>
      </c>
      <c r="AB19" s="52">
        <v>2639.52394</v>
      </c>
      <c r="AC19" s="52">
        <v>3478.153292</v>
      </c>
      <c r="AD19" s="52">
        <f t="shared" si="0"/>
        <v>32365.905517000003</v>
      </c>
    </row>
    <row r="20" spans="1:30">
      <c r="A20" s="64">
        <v>840991</v>
      </c>
      <c r="B20" s="52">
        <v>196.02</v>
      </c>
      <c r="C20" s="52">
        <v>199.58641599999999</v>
      </c>
      <c r="D20" s="52">
        <v>267.67364800000001</v>
      </c>
      <c r="E20" s="52">
        <v>407.56537600000001</v>
      </c>
      <c r="F20" s="52">
        <v>550.53132800000003</v>
      </c>
      <c r="G20" s="52">
        <v>685.58442000000002</v>
      </c>
      <c r="H20" s="52">
        <v>671.010583</v>
      </c>
      <c r="I20" s="52">
        <v>803.76331499999992</v>
      </c>
      <c r="J20" s="52">
        <v>909.74880200000007</v>
      </c>
      <c r="K20" s="52">
        <v>1233.214129</v>
      </c>
      <c r="L20" s="52">
        <v>1420.0597639999999</v>
      </c>
      <c r="M20" s="52">
        <v>1500.3336959999999</v>
      </c>
      <c r="N20" s="52">
        <v>1717.8840619999999</v>
      </c>
      <c r="O20" s="52">
        <v>1600.9924210000001</v>
      </c>
      <c r="P20" s="52">
        <v>1230.1020800000001</v>
      </c>
      <c r="Q20" s="52">
        <v>1983.049325</v>
      </c>
      <c r="R20" s="52">
        <v>2279.3919230000001</v>
      </c>
      <c r="S20" s="52">
        <v>2458.4937359999999</v>
      </c>
      <c r="T20" s="52">
        <v>2433.6247480000002</v>
      </c>
      <c r="U20" s="52">
        <v>2779.7634190000003</v>
      </c>
      <c r="V20" s="52">
        <v>2902.2098369999999</v>
      </c>
      <c r="W20" s="52">
        <v>2964.5524489999998</v>
      </c>
      <c r="X20" s="52">
        <v>2881.208083</v>
      </c>
      <c r="Y20" s="52">
        <v>3034.349858</v>
      </c>
      <c r="Z20" s="52">
        <v>2963.2139990000001</v>
      </c>
      <c r="AA20" s="52">
        <v>2455.1561670000001</v>
      </c>
      <c r="AB20" s="52">
        <v>3019.5522599999999</v>
      </c>
      <c r="AC20" s="52">
        <v>3380.6689330000004</v>
      </c>
      <c r="AD20" s="52">
        <f t="shared" si="0"/>
        <v>48929.304776999998</v>
      </c>
    </row>
    <row r="21" spans="1:30">
      <c r="A21" s="64">
        <v>840734</v>
      </c>
      <c r="B21" s="52">
        <v>2068.6900479999999</v>
      </c>
      <c r="C21" s="52">
        <v>2176.7818240000001</v>
      </c>
      <c r="D21" s="52">
        <v>2116.4208640000002</v>
      </c>
      <c r="E21" s="52">
        <v>1904.838528</v>
      </c>
      <c r="F21" s="52">
        <v>1948.393088</v>
      </c>
      <c r="G21" s="52">
        <v>1876.917222</v>
      </c>
      <c r="H21" s="52">
        <v>1788.8268500000001</v>
      </c>
      <c r="I21" s="52">
        <v>1698.5614660000001</v>
      </c>
      <c r="J21" s="52">
        <v>1590.3812919999998</v>
      </c>
      <c r="K21" s="52">
        <v>1992.8473959999999</v>
      </c>
      <c r="L21" s="52">
        <v>1991.84771</v>
      </c>
      <c r="M21" s="52">
        <v>1724.814652</v>
      </c>
      <c r="N21" s="52">
        <v>1555.760094</v>
      </c>
      <c r="O21" s="52">
        <v>1530.91149</v>
      </c>
      <c r="P21" s="52">
        <v>1097.5341429999999</v>
      </c>
      <c r="Q21" s="52">
        <v>1419.2194259999999</v>
      </c>
      <c r="R21" s="52">
        <v>2242.8810020000001</v>
      </c>
      <c r="S21" s="52">
        <v>2516.885213</v>
      </c>
      <c r="T21" s="52">
        <v>3213.2772949999999</v>
      </c>
      <c r="U21" s="52">
        <v>3301.5735729999997</v>
      </c>
      <c r="V21" s="52">
        <v>3172.4090580000002</v>
      </c>
      <c r="W21" s="52">
        <v>3764.8335610000004</v>
      </c>
      <c r="X21" s="52">
        <v>3327.0273700000002</v>
      </c>
      <c r="Y21" s="52">
        <v>3645.2742410000001</v>
      </c>
      <c r="Z21" s="52">
        <v>4115.9856280000004</v>
      </c>
      <c r="AA21" s="52">
        <v>2966.817438</v>
      </c>
      <c r="AB21" s="52">
        <v>2482.2715669999998</v>
      </c>
      <c r="AC21" s="52">
        <v>3235.3602579999997</v>
      </c>
      <c r="AD21" s="52">
        <f t="shared" si="0"/>
        <v>66467.342296999996</v>
      </c>
    </row>
    <row r="22" spans="1:30">
      <c r="A22" s="64">
        <v>870850</v>
      </c>
      <c r="B22" s="52">
        <v>20.768000000000001</v>
      </c>
      <c r="C22" s="52">
        <v>33.151987999999996</v>
      </c>
      <c r="D22" s="52">
        <v>44.440940000000005</v>
      </c>
      <c r="E22" s="52">
        <v>41.793008</v>
      </c>
      <c r="F22" s="52">
        <v>42.68486</v>
      </c>
      <c r="G22" s="52">
        <v>106.67128599999999</v>
      </c>
      <c r="H22" s="52">
        <v>256.32674299999996</v>
      </c>
      <c r="I22" s="52">
        <v>126.796116</v>
      </c>
      <c r="J22" s="52">
        <v>32.413959999999996</v>
      </c>
      <c r="K22" s="52">
        <v>66.180532999999997</v>
      </c>
      <c r="L22" s="52">
        <v>158.60015100000001</v>
      </c>
      <c r="M22" s="52">
        <v>352.58132499999999</v>
      </c>
      <c r="N22" s="52">
        <v>503.78278499999999</v>
      </c>
      <c r="O22" s="52">
        <v>1150.780321</v>
      </c>
      <c r="P22" s="52">
        <v>1400.947379</v>
      </c>
      <c r="Q22" s="52">
        <v>2160.548018</v>
      </c>
      <c r="R22" s="52">
        <v>2510.6612259999997</v>
      </c>
      <c r="S22" s="52">
        <v>2712.9958580000002</v>
      </c>
      <c r="T22" s="52">
        <v>2820.1015359999997</v>
      </c>
      <c r="U22" s="52">
        <v>3309.0765150000002</v>
      </c>
      <c r="V22" s="52">
        <v>3910.5289589999998</v>
      </c>
      <c r="W22" s="52">
        <v>4139.83241</v>
      </c>
      <c r="X22" s="52">
        <v>4104.2494889999998</v>
      </c>
      <c r="Y22" s="52">
        <v>3958.591574</v>
      </c>
      <c r="Z22" s="52">
        <v>3578.3638860000001</v>
      </c>
      <c r="AA22" s="52">
        <v>2809.468883</v>
      </c>
      <c r="AB22" s="52">
        <v>2558.8620879999999</v>
      </c>
      <c r="AC22" s="52">
        <v>2872.922251</v>
      </c>
      <c r="AD22" s="52">
        <f t="shared" si="0"/>
        <v>45784.122088000004</v>
      </c>
    </row>
    <row r="23" spans="1:30">
      <c r="A23" s="64">
        <v>870894</v>
      </c>
      <c r="B23" s="52">
        <v>123.973</v>
      </c>
      <c r="C23" s="52">
        <v>137.41169600000001</v>
      </c>
      <c r="D23" s="52">
        <v>179.98460800000001</v>
      </c>
      <c r="E23" s="52">
        <v>264.130608</v>
      </c>
      <c r="F23" s="52">
        <v>354.66867200000002</v>
      </c>
      <c r="G23" s="52">
        <v>330.22855200000004</v>
      </c>
      <c r="H23" s="52">
        <v>325.316822</v>
      </c>
      <c r="I23" s="52">
        <v>543.45513899999992</v>
      </c>
      <c r="J23" s="52">
        <v>450.54561999999999</v>
      </c>
      <c r="K23" s="52">
        <v>469.96884600000004</v>
      </c>
      <c r="L23" s="52">
        <v>536.46240699999998</v>
      </c>
      <c r="M23" s="52">
        <v>650.34758099999999</v>
      </c>
      <c r="N23" s="52">
        <v>796.04531099999997</v>
      </c>
      <c r="O23" s="52">
        <v>794.35229700000002</v>
      </c>
      <c r="P23" s="52">
        <v>646.22375699999998</v>
      </c>
      <c r="Q23" s="52">
        <v>1032.8675679999999</v>
      </c>
      <c r="R23" s="52">
        <v>1188.196811</v>
      </c>
      <c r="S23" s="52">
        <v>1432.315613</v>
      </c>
      <c r="T23" s="52">
        <v>1590.6183389999999</v>
      </c>
      <c r="U23" s="52">
        <v>1787.127526</v>
      </c>
      <c r="V23" s="52">
        <v>1965.0249669999998</v>
      </c>
      <c r="W23" s="52">
        <v>2222.6730200000002</v>
      </c>
      <c r="X23" s="52">
        <v>2360.6266620000001</v>
      </c>
      <c r="Y23" s="52">
        <v>2399.0540759999999</v>
      </c>
      <c r="Z23" s="52">
        <v>2443.9605139999999</v>
      </c>
      <c r="AA23" s="52">
        <v>2150.3366889999998</v>
      </c>
      <c r="AB23" s="52">
        <v>2349.3596269999998</v>
      </c>
      <c r="AC23" s="52">
        <v>2676.1415040000002</v>
      </c>
      <c r="AD23" s="52">
        <f t="shared" si="0"/>
        <v>32201.417831999999</v>
      </c>
    </row>
    <row r="24" spans="1:30">
      <c r="A24" s="64">
        <v>851220</v>
      </c>
      <c r="B24" s="52">
        <v>73.090999999999994</v>
      </c>
      <c r="C24" s="52">
        <v>121.616272</v>
      </c>
      <c r="D24" s="52">
        <v>82.555399999999992</v>
      </c>
      <c r="E24" s="52">
        <v>147.219168</v>
      </c>
      <c r="F24" s="52">
        <v>214.32662400000001</v>
      </c>
      <c r="G24" s="52">
        <v>276.41997700000002</v>
      </c>
      <c r="H24" s="52">
        <v>282.189458</v>
      </c>
      <c r="I24" s="52">
        <v>295.09039300000001</v>
      </c>
      <c r="J24" s="52">
        <v>364.18052799999998</v>
      </c>
      <c r="K24" s="52">
        <v>444.19630599999999</v>
      </c>
      <c r="L24" s="52">
        <v>486.97010899999998</v>
      </c>
      <c r="M24" s="52">
        <v>476.19140899999996</v>
      </c>
      <c r="N24" s="52">
        <v>608.29382799999996</v>
      </c>
      <c r="O24" s="52">
        <v>476.25334700000002</v>
      </c>
      <c r="P24" s="52">
        <v>298.26045600000003</v>
      </c>
      <c r="Q24" s="52">
        <v>454.702786</v>
      </c>
      <c r="R24" s="52">
        <v>512.02103699999998</v>
      </c>
      <c r="S24" s="52">
        <v>659.30028300000004</v>
      </c>
      <c r="T24" s="52">
        <v>958.02372400000002</v>
      </c>
      <c r="U24" s="52">
        <v>1055.4404769999999</v>
      </c>
      <c r="V24" s="52">
        <v>1120.2151740000002</v>
      </c>
      <c r="W24" s="52">
        <v>1271.1582409999999</v>
      </c>
      <c r="X24" s="52">
        <v>1552.5119950000001</v>
      </c>
      <c r="Y24" s="52">
        <v>1944.9634310000001</v>
      </c>
      <c r="Z24" s="52">
        <v>2049.8539930000002</v>
      </c>
      <c r="AA24" s="52">
        <v>1902.687328</v>
      </c>
      <c r="AB24" s="52">
        <v>2114.622198</v>
      </c>
      <c r="AC24" s="52">
        <v>2563.1049400000002</v>
      </c>
      <c r="AD24" s="52">
        <f t="shared" si="0"/>
        <v>22805.459882000003</v>
      </c>
    </row>
    <row r="25" spans="1:30">
      <c r="A25" s="64">
        <v>870332</v>
      </c>
      <c r="B25" s="52">
        <v>25.702999999999999</v>
      </c>
      <c r="C25" s="52">
        <v>51.455176000000002</v>
      </c>
      <c r="D25" s="52">
        <v>149.075536</v>
      </c>
      <c r="E25" s="52">
        <v>362.15500799999995</v>
      </c>
      <c r="F25" s="52">
        <v>914.31328000000008</v>
      </c>
      <c r="G25" s="52">
        <v>493.62251600000002</v>
      </c>
      <c r="H25" s="52">
        <v>688.33191499999998</v>
      </c>
      <c r="I25" s="52">
        <v>527.89627199999995</v>
      </c>
      <c r="J25" s="52">
        <v>676.16213000000005</v>
      </c>
      <c r="K25" s="52">
        <v>696.84985900000004</v>
      </c>
      <c r="L25" s="52">
        <v>1043.8427349999999</v>
      </c>
      <c r="M25" s="52">
        <v>1621.0921189999999</v>
      </c>
      <c r="N25" s="52">
        <v>1785.6227670000001</v>
      </c>
      <c r="O25" s="52">
        <v>2818.8356690000001</v>
      </c>
      <c r="P25" s="52">
        <v>2069.8470560000001</v>
      </c>
      <c r="Q25" s="52">
        <v>2705.4111090000001</v>
      </c>
      <c r="R25" s="52">
        <v>3738.5010990000001</v>
      </c>
      <c r="S25" s="52">
        <v>3764.2215389999997</v>
      </c>
      <c r="T25" s="52">
        <v>2769.3879380000003</v>
      </c>
      <c r="U25" s="52">
        <v>18.378430000000002</v>
      </c>
      <c r="V25" s="52">
        <v>1605.736654</v>
      </c>
      <c r="W25" s="52">
        <v>416.94352399999997</v>
      </c>
      <c r="X25" s="52">
        <v>2694.6307599999996</v>
      </c>
      <c r="Y25" s="52">
        <v>2732.1955079999998</v>
      </c>
      <c r="Z25" s="52">
        <v>2465.3349440000002</v>
      </c>
      <c r="AA25" s="52">
        <v>2474.2169750000003</v>
      </c>
      <c r="AB25" s="52">
        <v>1643.9380819999999</v>
      </c>
      <c r="AC25" s="52">
        <v>2478.1187500000001</v>
      </c>
      <c r="AD25" s="52">
        <f t="shared" si="0"/>
        <v>43431.820350000009</v>
      </c>
    </row>
    <row r="26" spans="1:30">
      <c r="A26" s="64">
        <v>842139</v>
      </c>
      <c r="B26" s="52">
        <v>292.19001600000001</v>
      </c>
      <c r="C26" s="52">
        <v>216.74766399999999</v>
      </c>
      <c r="D26" s="52">
        <v>134.051456</v>
      </c>
      <c r="E26" s="52">
        <v>221.47814399999999</v>
      </c>
      <c r="F26" s="52">
        <v>250.31440000000001</v>
      </c>
      <c r="G26" s="52">
        <v>251.60861600000001</v>
      </c>
      <c r="H26" s="52">
        <v>335.122072</v>
      </c>
      <c r="I26" s="52">
        <v>382.29020100000002</v>
      </c>
      <c r="J26" s="52">
        <v>381.88422700000001</v>
      </c>
      <c r="K26" s="52">
        <v>338.48537599999997</v>
      </c>
      <c r="L26" s="52">
        <v>330.82304499999998</v>
      </c>
      <c r="M26" s="52">
        <v>522.57180800000003</v>
      </c>
      <c r="N26" s="52">
        <v>911.80678599999999</v>
      </c>
      <c r="O26" s="52">
        <v>1089.865982</v>
      </c>
      <c r="P26" s="52">
        <v>601.08940099999995</v>
      </c>
      <c r="Q26" s="52">
        <v>838.27840000000003</v>
      </c>
      <c r="R26" s="52">
        <v>964.18673699999999</v>
      </c>
      <c r="S26" s="52">
        <v>1107.901263</v>
      </c>
      <c r="T26" s="52">
        <v>1316.6827900000001</v>
      </c>
      <c r="U26" s="52">
        <v>1420.2343619999999</v>
      </c>
      <c r="V26" s="52">
        <v>1461.252221</v>
      </c>
      <c r="W26" s="52">
        <v>1387.987944</v>
      </c>
      <c r="X26" s="52">
        <v>1459.6357320000002</v>
      </c>
      <c r="Y26" s="52">
        <v>1603.2160390000001</v>
      </c>
      <c r="Z26" s="52">
        <v>1636.4401839999998</v>
      </c>
      <c r="AA26" s="52">
        <v>1806.9279770000001</v>
      </c>
      <c r="AB26" s="52">
        <v>2209.0106770000002</v>
      </c>
      <c r="AC26" s="52">
        <v>2290.4487599999998</v>
      </c>
      <c r="AD26" s="52">
        <f t="shared" si="0"/>
        <v>25762.532279999999</v>
      </c>
    </row>
    <row r="27" spans="1:30">
      <c r="A27" s="64">
        <v>870880</v>
      </c>
      <c r="B27" s="52">
        <v>8.2729999999999997</v>
      </c>
      <c r="C27" s="52">
        <v>9.2822469999999999</v>
      </c>
      <c r="D27" s="52">
        <v>9.1336290000000009</v>
      </c>
      <c r="E27" s="52">
        <v>8.7334789999999991</v>
      </c>
      <c r="F27" s="52">
        <v>9.4659019999999998</v>
      </c>
      <c r="G27" s="52">
        <v>13.486929</v>
      </c>
      <c r="H27" s="52">
        <v>27.403435000000002</v>
      </c>
      <c r="I27" s="52">
        <v>113.909948</v>
      </c>
      <c r="J27" s="52">
        <v>103.027389</v>
      </c>
      <c r="K27" s="52">
        <v>193.13437100000002</v>
      </c>
      <c r="L27" s="52">
        <v>231.30704600000001</v>
      </c>
      <c r="M27" s="52">
        <v>293.94635899999997</v>
      </c>
      <c r="N27" s="52">
        <v>357.37501199999997</v>
      </c>
      <c r="O27" s="52">
        <v>493.046582</v>
      </c>
      <c r="P27" s="52">
        <v>384.400779</v>
      </c>
      <c r="Q27" s="52">
        <v>558.745992</v>
      </c>
      <c r="R27" s="52">
        <v>724.64064199999996</v>
      </c>
      <c r="S27" s="52">
        <v>876.13798400000007</v>
      </c>
      <c r="T27" s="52">
        <v>973.15986499999997</v>
      </c>
      <c r="U27" s="52">
        <v>1096.7184970000001</v>
      </c>
      <c r="V27" s="52">
        <v>1175.0854019999999</v>
      </c>
      <c r="W27" s="52">
        <v>1281.9528619999999</v>
      </c>
      <c r="X27" s="52">
        <v>1292.913783</v>
      </c>
      <c r="Y27" s="52">
        <v>1431.3445979999999</v>
      </c>
      <c r="Z27" s="52">
        <v>1562.4687429999999</v>
      </c>
      <c r="AA27" s="52">
        <v>1455.162744</v>
      </c>
      <c r="AB27" s="52">
        <v>1838.0031320000001</v>
      </c>
      <c r="AC27" s="52">
        <v>2204.5908599999998</v>
      </c>
      <c r="AD27" s="52">
        <f t="shared" si="0"/>
        <v>18726.851210999997</v>
      </c>
    </row>
    <row r="28" spans="1:30">
      <c r="A28" s="64">
        <v>840999</v>
      </c>
      <c r="B28" s="52">
        <v>267.71299200000004</v>
      </c>
      <c r="C28" s="52">
        <v>349.66652799999997</v>
      </c>
      <c r="D28" s="52">
        <v>339.70889599999998</v>
      </c>
      <c r="E28" s="52">
        <v>462.76396799999998</v>
      </c>
      <c r="F28" s="52">
        <v>559.18099199999995</v>
      </c>
      <c r="G28" s="52">
        <v>694.37323400000002</v>
      </c>
      <c r="H28" s="52">
        <v>563.75047499999994</v>
      </c>
      <c r="I28" s="52">
        <v>557.44569999999999</v>
      </c>
      <c r="J28" s="52">
        <v>609.07455799999991</v>
      </c>
      <c r="K28" s="52">
        <v>686.60913700000003</v>
      </c>
      <c r="L28" s="52">
        <v>684.59885600000007</v>
      </c>
      <c r="M28" s="52">
        <v>880.26853500000004</v>
      </c>
      <c r="N28" s="52">
        <v>926.28289000000007</v>
      </c>
      <c r="O28" s="52">
        <v>1027.1105379999999</v>
      </c>
      <c r="P28" s="52">
        <v>601.80321200000003</v>
      </c>
      <c r="Q28" s="52">
        <v>1005.611263</v>
      </c>
      <c r="R28" s="52">
        <v>1250.077348</v>
      </c>
      <c r="S28" s="52">
        <v>1185.74874</v>
      </c>
      <c r="T28" s="52">
        <v>1108.27179</v>
      </c>
      <c r="U28" s="52">
        <v>1213.308374</v>
      </c>
      <c r="V28" s="52">
        <v>1116.709979</v>
      </c>
      <c r="W28" s="52">
        <v>989.65453200000002</v>
      </c>
      <c r="X28" s="52">
        <v>1223.4932670000001</v>
      </c>
      <c r="Y28" s="52">
        <v>1404.0608670000001</v>
      </c>
      <c r="Z28" s="52">
        <v>1295.2640449999999</v>
      </c>
      <c r="AA28" s="52">
        <v>1058.7177509999999</v>
      </c>
      <c r="AB28" s="52">
        <v>1371.428815</v>
      </c>
      <c r="AC28" s="52">
        <v>1701.2809090000001</v>
      </c>
      <c r="AD28" s="52">
        <f t="shared" si="0"/>
        <v>25133.978191000006</v>
      </c>
    </row>
    <row r="29" spans="1:30">
      <c r="A29" s="64">
        <v>870870</v>
      </c>
      <c r="B29" s="52">
        <v>93.65</v>
      </c>
      <c r="C29" s="52">
        <v>102.193944</v>
      </c>
      <c r="D29" s="52">
        <v>114.90476799999999</v>
      </c>
      <c r="E29" s="52">
        <v>128.68000800000002</v>
      </c>
      <c r="F29" s="52">
        <v>168.69176000000002</v>
      </c>
      <c r="G29" s="52">
        <v>217.00515799999999</v>
      </c>
      <c r="H29" s="52">
        <v>203.793577</v>
      </c>
      <c r="I29" s="52">
        <v>295.43155099999996</v>
      </c>
      <c r="J29" s="52">
        <v>328.45187300000003</v>
      </c>
      <c r="K29" s="52">
        <v>412.44454300000001</v>
      </c>
      <c r="L29" s="52">
        <v>434.772446</v>
      </c>
      <c r="M29" s="52">
        <v>477.10055499999999</v>
      </c>
      <c r="N29" s="52">
        <v>558.03248499999995</v>
      </c>
      <c r="O29" s="52">
        <v>481.737661</v>
      </c>
      <c r="P29" s="52">
        <v>406.52702600000003</v>
      </c>
      <c r="Q29" s="52">
        <v>634.401793</v>
      </c>
      <c r="R29" s="52">
        <v>654.83056999999997</v>
      </c>
      <c r="S29" s="52">
        <v>727.30406600000003</v>
      </c>
      <c r="T29" s="52">
        <v>894.18402400000002</v>
      </c>
      <c r="U29" s="52">
        <v>881.91952800000001</v>
      </c>
      <c r="V29" s="52">
        <v>1043.9063289999999</v>
      </c>
      <c r="W29" s="52">
        <v>1103.117356</v>
      </c>
      <c r="X29" s="52">
        <v>1056.1060689999999</v>
      </c>
      <c r="Y29" s="52">
        <v>1135.739503</v>
      </c>
      <c r="Z29" s="52">
        <v>1236.804007</v>
      </c>
      <c r="AA29" s="52">
        <v>1071.4206380000001</v>
      </c>
      <c r="AB29" s="52">
        <v>1436.1355840000001</v>
      </c>
      <c r="AC29" s="52">
        <v>1678.8644439999998</v>
      </c>
      <c r="AD29" s="52">
        <f t="shared" si="0"/>
        <v>17978.151266000001</v>
      </c>
    </row>
    <row r="30" spans="1:30">
      <c r="A30" s="64">
        <v>870421</v>
      </c>
      <c r="B30" s="52">
        <v>469.99299200000002</v>
      </c>
      <c r="C30" s="52">
        <v>883.47238399999992</v>
      </c>
      <c r="D30" s="52">
        <v>1097.26784</v>
      </c>
      <c r="E30" s="52">
        <v>566.90393599999993</v>
      </c>
      <c r="F30" s="52">
        <v>967.49036799999999</v>
      </c>
      <c r="G30" s="52">
        <v>1744.4571640000001</v>
      </c>
      <c r="H30" s="52">
        <v>1462.3041250000001</v>
      </c>
      <c r="I30" s="52">
        <v>1621.3066780000001</v>
      </c>
      <c r="J30" s="52">
        <v>1892.6005770000002</v>
      </c>
      <c r="K30" s="52">
        <v>2320.8863730000003</v>
      </c>
      <c r="L30" s="52">
        <v>1713.3619950000002</v>
      </c>
      <c r="M30" s="52">
        <v>1750.4719319999999</v>
      </c>
      <c r="N30" s="52">
        <v>2535.1101650000001</v>
      </c>
      <c r="O30" s="52">
        <v>1264.174456</v>
      </c>
      <c r="P30" s="52">
        <v>715.48840300000006</v>
      </c>
      <c r="Q30" s="52">
        <v>1443.0831229999999</v>
      </c>
      <c r="R30" s="52">
        <v>2099.5687590000002</v>
      </c>
      <c r="S30" s="52">
        <v>2776.8814010000001</v>
      </c>
      <c r="T30" s="52">
        <v>1953.0052639999999</v>
      </c>
      <c r="U30" s="52">
        <v>2293.1831439999996</v>
      </c>
      <c r="V30" s="52">
        <v>2453.4441269999998</v>
      </c>
      <c r="W30" s="52">
        <v>2522.1002239999998</v>
      </c>
      <c r="X30" s="52">
        <v>155.00876199999999</v>
      </c>
      <c r="Y30" s="52">
        <v>2752.659071</v>
      </c>
      <c r="Z30" s="52">
        <v>2204.252583</v>
      </c>
      <c r="AA30" s="52">
        <v>3165.850696</v>
      </c>
      <c r="AB30" s="52">
        <v>2910.6375329999996</v>
      </c>
      <c r="AC30" s="52">
        <v>1592.9153899999999</v>
      </c>
      <c r="AD30" s="52">
        <f t="shared" si="0"/>
        <v>49327.879465000005</v>
      </c>
    </row>
    <row r="31" spans="1:30">
      <c r="A31" s="64">
        <v>401110</v>
      </c>
      <c r="B31" s="52">
        <v>47.112000000000002</v>
      </c>
      <c r="C31" s="52">
        <v>39.105176</v>
      </c>
      <c r="D31" s="52">
        <v>56.827724000000003</v>
      </c>
      <c r="E31" s="52">
        <v>74.581928000000005</v>
      </c>
      <c r="F31" s="52">
        <v>108.799936</v>
      </c>
      <c r="G31" s="52">
        <v>136.404855</v>
      </c>
      <c r="H31" s="52">
        <v>72.399928000000003</v>
      </c>
      <c r="I31" s="52">
        <v>71.789304999999999</v>
      </c>
      <c r="J31" s="52">
        <v>134.404324</v>
      </c>
      <c r="K31" s="52">
        <v>150.65454</v>
      </c>
      <c r="L31" s="52">
        <v>162.04944699999999</v>
      </c>
      <c r="M31" s="52">
        <v>163.951356</v>
      </c>
      <c r="N31" s="52">
        <v>192.86260200000001</v>
      </c>
      <c r="O31" s="52">
        <v>269.51107100000002</v>
      </c>
      <c r="P31" s="52">
        <v>296.406769</v>
      </c>
      <c r="Q31" s="52">
        <v>447.48756400000002</v>
      </c>
      <c r="R31" s="52">
        <v>654.81106599999998</v>
      </c>
      <c r="S31" s="52">
        <v>788.88261799999998</v>
      </c>
      <c r="T31" s="52">
        <v>856.18908299999998</v>
      </c>
      <c r="U31" s="52">
        <v>787.58953000000008</v>
      </c>
      <c r="V31" s="52">
        <v>806.71705000000009</v>
      </c>
      <c r="W31" s="52">
        <v>814.65563600000007</v>
      </c>
      <c r="X31" s="52">
        <v>930.061059</v>
      </c>
      <c r="Y31" s="52">
        <v>905.918905</v>
      </c>
      <c r="Z31" s="52">
        <v>1027.1749910000001</v>
      </c>
      <c r="AA31" s="52">
        <v>996.90830400000004</v>
      </c>
      <c r="AB31" s="52">
        <v>1418.567935</v>
      </c>
      <c r="AC31" s="52">
        <v>1562.957658</v>
      </c>
      <c r="AD31" s="52">
        <f t="shared" si="0"/>
        <v>13974.782360000001</v>
      </c>
    </row>
    <row r="32" spans="1:30">
      <c r="A32" s="64">
        <v>870324</v>
      </c>
      <c r="B32" s="52">
        <v>804.97299199999998</v>
      </c>
      <c r="C32" s="52">
        <v>2337.270528</v>
      </c>
      <c r="D32" s="52">
        <v>2405.6573440000002</v>
      </c>
      <c r="E32" s="52">
        <v>3282.3482880000001</v>
      </c>
      <c r="F32" s="52">
        <v>3139.5883519999998</v>
      </c>
      <c r="G32" s="52">
        <v>4726.9901569999993</v>
      </c>
      <c r="H32" s="52">
        <v>4273.0780439999999</v>
      </c>
      <c r="I32" s="52">
        <v>4637.2838210000009</v>
      </c>
      <c r="J32" s="52">
        <v>4477.3150009999999</v>
      </c>
      <c r="K32" s="52">
        <v>4424.382987</v>
      </c>
      <c r="L32" s="52">
        <v>3298.113022</v>
      </c>
      <c r="M32" s="52">
        <v>2319.259235</v>
      </c>
      <c r="N32" s="52">
        <v>2014.347031</v>
      </c>
      <c r="O32" s="52">
        <v>2393.1480649999999</v>
      </c>
      <c r="P32" s="52">
        <v>1490.137778</v>
      </c>
      <c r="Q32" s="52">
        <v>2034.756801</v>
      </c>
      <c r="R32" s="52">
        <v>2707.903632</v>
      </c>
      <c r="S32" s="52">
        <v>3353.6273289999999</v>
      </c>
      <c r="T32" s="52">
        <v>3271.1209470000003</v>
      </c>
      <c r="U32" s="52">
        <v>3043.5443100000002</v>
      </c>
      <c r="V32" s="52">
        <v>3335.1172689999999</v>
      </c>
      <c r="W32" s="52">
        <v>1628.552821</v>
      </c>
      <c r="X32" s="52">
        <v>1236.4520070000001</v>
      </c>
      <c r="Y32" s="52">
        <v>1332.096894</v>
      </c>
      <c r="Z32" s="52">
        <v>2753.7188980000001</v>
      </c>
      <c r="AA32" s="52">
        <v>1759.256296</v>
      </c>
      <c r="AB32" s="52">
        <v>1378.639048</v>
      </c>
      <c r="AC32" s="52">
        <v>1525.824977</v>
      </c>
      <c r="AD32" s="52">
        <f t="shared" si="0"/>
        <v>75384.503874000002</v>
      </c>
    </row>
    <row r="33" spans="1:30">
      <c r="A33" s="64">
        <v>870423</v>
      </c>
      <c r="B33" s="52">
        <v>0.95</v>
      </c>
      <c r="C33" s="52">
        <v>11.929358000000001</v>
      </c>
      <c r="D33" s="52">
        <v>34.782239999999994</v>
      </c>
      <c r="E33" s="52">
        <v>33.169684000000004</v>
      </c>
      <c r="F33" s="52">
        <v>31.952076000000002</v>
      </c>
      <c r="G33" s="52">
        <v>49.259172</v>
      </c>
      <c r="H33" s="52">
        <v>68.776074999999992</v>
      </c>
      <c r="I33" s="52">
        <v>119.596069</v>
      </c>
      <c r="J33" s="52">
        <v>181.999955</v>
      </c>
      <c r="K33" s="52">
        <v>210.86555900000002</v>
      </c>
      <c r="L33" s="52">
        <v>198.874358</v>
      </c>
      <c r="M33" s="52">
        <v>342.653548</v>
      </c>
      <c r="N33" s="52">
        <v>412.23560200000003</v>
      </c>
      <c r="O33" s="52">
        <v>440.54092800000001</v>
      </c>
      <c r="P33" s="52">
        <v>309.86948899999999</v>
      </c>
      <c r="Q33" s="52">
        <v>492.07419699999997</v>
      </c>
      <c r="R33" s="52">
        <v>668.58511399999998</v>
      </c>
      <c r="S33" s="52">
        <v>730.29690500000004</v>
      </c>
      <c r="T33" s="52">
        <v>594.76225199999999</v>
      </c>
      <c r="U33" s="52">
        <v>1039.551418</v>
      </c>
      <c r="V33" s="52">
        <v>980.29428199999995</v>
      </c>
      <c r="W33" s="52">
        <v>915.59075800000005</v>
      </c>
      <c r="X33" s="52">
        <v>996.400216</v>
      </c>
      <c r="Y33" s="52">
        <v>1137.404738</v>
      </c>
      <c r="Z33" s="52">
        <v>1572.8919839999999</v>
      </c>
      <c r="AA33" s="52">
        <v>1206.0326640000001</v>
      </c>
      <c r="AB33" s="52">
        <v>1221.7792030000001</v>
      </c>
      <c r="AC33" s="52">
        <v>1437.745418</v>
      </c>
      <c r="AD33" s="52">
        <f t="shared" si="0"/>
        <v>15440.863262000001</v>
      </c>
    </row>
    <row r="34" spans="1:30">
      <c r="A34" s="29" t="s">
        <v>221</v>
      </c>
      <c r="B34" s="52">
        <f>SUM(B9:B33)</f>
        <v>16387.285032000003</v>
      </c>
      <c r="C34" s="52">
        <f t="shared" ref="C34:AC34" si="1">SUM(C9:C33)</f>
        <v>20935.434536000004</v>
      </c>
      <c r="D34" s="52">
        <f t="shared" si="1"/>
        <v>22507.791741000005</v>
      </c>
      <c r="E34" s="52">
        <f t="shared" si="1"/>
        <v>24524.405774999996</v>
      </c>
      <c r="F34" s="52">
        <f t="shared" si="1"/>
        <v>28907.618675000005</v>
      </c>
      <c r="G34" s="52">
        <f t="shared" si="1"/>
        <v>36404.031161999999</v>
      </c>
      <c r="H34" s="52">
        <f t="shared" si="1"/>
        <v>38013.873744000004</v>
      </c>
      <c r="I34" s="52">
        <f t="shared" si="1"/>
        <v>36636.908608999998</v>
      </c>
      <c r="J34" s="52">
        <f t="shared" si="1"/>
        <v>36028.277421000006</v>
      </c>
      <c r="K34" s="52">
        <f t="shared" si="1"/>
        <v>39013.910918000001</v>
      </c>
      <c r="L34" s="52">
        <f t="shared" si="1"/>
        <v>43827.679205</v>
      </c>
      <c r="M34" s="52">
        <f t="shared" si="1"/>
        <v>53351.343903999994</v>
      </c>
      <c r="N34" s="52">
        <f t="shared" si="1"/>
        <v>57168.052294000008</v>
      </c>
      <c r="O34" s="52">
        <f t="shared" si="1"/>
        <v>59315.04595900001</v>
      </c>
      <c r="P34" s="52">
        <f t="shared" si="1"/>
        <v>47228.853146999987</v>
      </c>
      <c r="Q34" s="52">
        <f t="shared" si="1"/>
        <v>66528.039911999993</v>
      </c>
      <c r="R34" s="52">
        <f t="shared" si="1"/>
        <v>74868.01952300001</v>
      </c>
      <c r="S34" s="52">
        <f t="shared" si="1"/>
        <v>80209.326399999991</v>
      </c>
      <c r="T34" s="52">
        <f t="shared" si="1"/>
        <v>90495.253388000026</v>
      </c>
      <c r="U34" s="52">
        <f t="shared" si="1"/>
        <v>92103.055892999968</v>
      </c>
      <c r="V34" s="52">
        <f t="shared" si="1"/>
        <v>94660.343558000008</v>
      </c>
      <c r="W34" s="52">
        <f t="shared" si="1"/>
        <v>94899.147786000001</v>
      </c>
      <c r="X34" s="52">
        <f t="shared" si="1"/>
        <v>105081.22635599996</v>
      </c>
      <c r="Y34" s="52">
        <f t="shared" si="1"/>
        <v>120338.62200300004</v>
      </c>
      <c r="Z34" s="52">
        <f t="shared" si="1"/>
        <v>125614.86250500004</v>
      </c>
      <c r="AA34" s="52">
        <f t="shared" si="1"/>
        <v>107441.07850399998</v>
      </c>
      <c r="AB34" s="52">
        <f t="shared" si="1"/>
        <v>122415.97045799997</v>
      </c>
      <c r="AC34" s="52">
        <f t="shared" si="1"/>
        <v>140884.03489700003</v>
      </c>
      <c r="AD34" s="52">
        <f t="shared" si="0"/>
        <v>1875789.493305</v>
      </c>
    </row>
    <row r="35" spans="1:30">
      <c r="A35" s="65" t="s">
        <v>222</v>
      </c>
      <c r="B35" s="52">
        <f>B36-B34</f>
        <v>3495.7550079999965</v>
      </c>
      <c r="C35" s="52">
        <f t="shared" ref="C35:AC35" si="2">C36-C34</f>
        <v>5098.1813869999933</v>
      </c>
      <c r="D35" s="52">
        <f t="shared" si="2"/>
        <v>6630.236869999997</v>
      </c>
      <c r="E35" s="52">
        <f t="shared" si="2"/>
        <v>7780.8478780000041</v>
      </c>
      <c r="F35" s="52">
        <f t="shared" si="2"/>
        <v>10576.256242000003</v>
      </c>
      <c r="G35" s="52">
        <f t="shared" si="2"/>
        <v>11388.675155999983</v>
      </c>
      <c r="H35" s="52">
        <f t="shared" si="2"/>
        <v>10322.149788000002</v>
      </c>
      <c r="I35" s="52">
        <f t="shared" si="2"/>
        <v>11658.746853000011</v>
      </c>
      <c r="J35" s="52">
        <f t="shared" si="2"/>
        <v>11377.832405000001</v>
      </c>
      <c r="K35" s="52">
        <f t="shared" si="2"/>
        <v>12885.428291000004</v>
      </c>
      <c r="L35" s="52">
        <f t="shared" si="2"/>
        <v>13681.083250000011</v>
      </c>
      <c r="M35" s="52">
        <f t="shared" si="2"/>
        <v>14910.564328000022</v>
      </c>
      <c r="N35" s="52">
        <f t="shared" si="2"/>
        <v>15026.462264000016</v>
      </c>
      <c r="O35" s="52">
        <f t="shared" si="2"/>
        <v>14265.832421999978</v>
      </c>
      <c r="P35" s="52">
        <f t="shared" si="2"/>
        <v>11665.691230000019</v>
      </c>
      <c r="Q35" s="52">
        <f t="shared" si="2"/>
        <v>17239.010117999991</v>
      </c>
      <c r="R35" s="52">
        <f t="shared" si="2"/>
        <v>21143.939406999983</v>
      </c>
      <c r="S35" s="52">
        <f t="shared" si="2"/>
        <v>23273.820770999999</v>
      </c>
      <c r="T35" s="52">
        <f t="shared" si="2"/>
        <v>24121.236879999997</v>
      </c>
      <c r="U35" s="52">
        <f t="shared" si="2"/>
        <v>27221.659358000034</v>
      </c>
      <c r="V35" s="52">
        <f t="shared" si="2"/>
        <v>30113.780469000005</v>
      </c>
      <c r="W35" s="52">
        <f t="shared" si="2"/>
        <v>28540.536377000011</v>
      </c>
      <c r="X35" s="52">
        <f t="shared" si="2"/>
        <v>28888.09963700005</v>
      </c>
      <c r="Y35" s="52">
        <f t="shared" si="2"/>
        <v>32268.898209999941</v>
      </c>
      <c r="Z35" s="52">
        <f t="shared" si="2"/>
        <v>33241.472525999925</v>
      </c>
      <c r="AA35" s="52">
        <f t="shared" si="2"/>
        <v>26410.401998000016</v>
      </c>
      <c r="AB35" s="52">
        <f t="shared" si="2"/>
        <v>30819.519468000013</v>
      </c>
      <c r="AC35" s="52">
        <f t="shared" si="2"/>
        <v>22312.070883999986</v>
      </c>
      <c r="AD35" s="52">
        <f t="shared" si="0"/>
        <v>506358.18947500008</v>
      </c>
    </row>
    <row r="36" spans="1:30">
      <c r="A36" s="65" t="s">
        <v>207</v>
      </c>
      <c r="B36" s="52">
        <v>19883.04004</v>
      </c>
      <c r="C36" s="52">
        <v>26033.615922999998</v>
      </c>
      <c r="D36" s="52">
        <v>29138.028611000002</v>
      </c>
      <c r="E36" s="52">
        <v>32305.253653</v>
      </c>
      <c r="F36" s="52">
        <v>39483.874917000008</v>
      </c>
      <c r="G36" s="52">
        <v>47792.706317999982</v>
      </c>
      <c r="H36" s="52">
        <v>48336.023532000007</v>
      </c>
      <c r="I36" s="52">
        <v>48295.65546200001</v>
      </c>
      <c r="J36" s="52">
        <v>47406.109826000007</v>
      </c>
      <c r="K36" s="52">
        <v>51899.339209000005</v>
      </c>
      <c r="L36" s="52">
        <v>57508.762455000011</v>
      </c>
      <c r="M36" s="52">
        <v>68261.908232000016</v>
      </c>
      <c r="N36" s="52">
        <v>72194.514558000024</v>
      </c>
      <c r="O36" s="52">
        <v>73580.878380999988</v>
      </c>
      <c r="P36" s="52">
        <v>58894.544377000006</v>
      </c>
      <c r="Q36" s="52">
        <v>83767.050029999984</v>
      </c>
      <c r="R36" s="52">
        <v>96011.958929999993</v>
      </c>
      <c r="S36" s="52">
        <v>103483.14717099999</v>
      </c>
      <c r="T36" s="52">
        <v>114616.49026800002</v>
      </c>
      <c r="U36" s="52">
        <v>119324.715251</v>
      </c>
      <c r="V36" s="52">
        <v>124774.12402700001</v>
      </c>
      <c r="W36" s="52">
        <v>123439.68416300001</v>
      </c>
      <c r="X36" s="52">
        <v>133969.32599300001</v>
      </c>
      <c r="Y36" s="52">
        <v>152607.52021299998</v>
      </c>
      <c r="Z36" s="52">
        <v>158856.33503099997</v>
      </c>
      <c r="AA36" s="52">
        <v>133851.48050199999</v>
      </c>
      <c r="AB36" s="52">
        <v>153235.48992599998</v>
      </c>
      <c r="AC36" s="52">
        <v>163196.10578100002</v>
      </c>
      <c r="AD36" s="52">
        <f t="shared" si="0"/>
        <v>2382147.6827799999</v>
      </c>
    </row>
    <row r="37" spans="1:30">
      <c r="A37" s="6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 spans="1:30">
      <c r="A38" s="65"/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</row>
    <row r="39" spans="1:30">
      <c r="A39" s="65"/>
      <c r="B39" s="135" t="s">
        <v>208</v>
      </c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</row>
    <row r="40" spans="1:30">
      <c r="A40" s="64">
        <v>870323</v>
      </c>
      <c r="B40" s="15">
        <f>B9/B$36*100</f>
        <v>25.323963930417154</v>
      </c>
      <c r="C40" s="15">
        <f t="shared" ref="C40:AD49" si="3">C9/C$36*100</f>
        <v>22.573192511487296</v>
      </c>
      <c r="D40" s="15">
        <f t="shared" si="3"/>
        <v>23.672094156006384</v>
      </c>
      <c r="E40" s="15">
        <f t="shared" si="3"/>
        <v>22.38475110480508</v>
      </c>
      <c r="F40" s="15">
        <f t="shared" si="3"/>
        <v>20.997729329829241</v>
      </c>
      <c r="G40" s="15">
        <f t="shared" si="3"/>
        <v>23.57813294568745</v>
      </c>
      <c r="H40" s="15">
        <f t="shared" si="3"/>
        <v>21.360113734148534</v>
      </c>
      <c r="I40" s="15">
        <f t="shared" si="3"/>
        <v>17.806660393638367</v>
      </c>
      <c r="J40" s="15">
        <f t="shared" si="3"/>
        <v>15.572001666230959</v>
      </c>
      <c r="K40" s="15">
        <f t="shared" si="3"/>
        <v>12.945262641869871</v>
      </c>
      <c r="L40" s="15">
        <f t="shared" si="3"/>
        <v>15.752573177154799</v>
      </c>
      <c r="M40" s="15">
        <f t="shared" si="3"/>
        <v>19.726430442340813</v>
      </c>
      <c r="N40" s="15">
        <f t="shared" si="3"/>
        <v>20.416613941158033</v>
      </c>
      <c r="O40" s="15">
        <f t="shared" si="3"/>
        <v>21.91233405167306</v>
      </c>
      <c r="P40" s="15">
        <f t="shared" si="3"/>
        <v>19.247346437451835</v>
      </c>
      <c r="Q40" s="15">
        <f t="shared" si="3"/>
        <v>21.474249873378291</v>
      </c>
      <c r="R40" s="15">
        <f t="shared" si="3"/>
        <v>19.734710406038374</v>
      </c>
      <c r="S40" s="15">
        <f t="shared" si="3"/>
        <v>18.365772104509475</v>
      </c>
      <c r="T40" s="15">
        <f t="shared" si="3"/>
        <v>19.852384067768615</v>
      </c>
      <c r="U40" s="15">
        <f t="shared" si="3"/>
        <v>18.061198329840046</v>
      </c>
      <c r="V40" s="15">
        <f t="shared" si="3"/>
        <v>16.936429440632388</v>
      </c>
      <c r="W40" s="15">
        <f t="shared" si="3"/>
        <v>16.363202679073595</v>
      </c>
      <c r="X40" s="15">
        <f t="shared" si="3"/>
        <v>19.931490279644464</v>
      </c>
      <c r="Y40" s="15">
        <f t="shared" si="3"/>
        <v>21.010237000934289</v>
      </c>
      <c r="Z40" s="15">
        <f t="shared" si="3"/>
        <v>19.518415347395052</v>
      </c>
      <c r="AA40" s="15">
        <f t="shared" si="3"/>
        <v>18.738668395696397</v>
      </c>
      <c r="AB40" s="15">
        <f t="shared" si="3"/>
        <v>14.70909743747009</v>
      </c>
      <c r="AC40" s="15">
        <f t="shared" si="3"/>
        <v>14.12788095197569</v>
      </c>
      <c r="AD40" s="15">
        <f t="shared" si="3"/>
        <v>18.654420582707417</v>
      </c>
    </row>
    <row r="41" spans="1:30">
      <c r="A41" s="64">
        <v>870431</v>
      </c>
      <c r="B41" s="15">
        <f t="shared" ref="B41:Q67" si="4">B10/B$36*100</f>
        <v>6.8920499744665813</v>
      </c>
      <c r="C41" s="15">
        <f t="shared" si="4"/>
        <v>9.0023146954759667</v>
      </c>
      <c r="D41" s="15">
        <f t="shared" si="4"/>
        <v>8.6369217684477757</v>
      </c>
      <c r="E41" s="15">
        <f t="shared" si="4"/>
        <v>8.4273317932830416</v>
      </c>
      <c r="F41" s="15">
        <f t="shared" si="4"/>
        <v>6.658684573200345</v>
      </c>
      <c r="G41" s="15">
        <f t="shared" si="4"/>
        <v>5.378302923247321</v>
      </c>
      <c r="H41" s="15">
        <f t="shared" si="4"/>
        <v>9.3880519319009004</v>
      </c>
      <c r="I41" s="15">
        <f t="shared" si="4"/>
        <v>8.1170624717672233</v>
      </c>
      <c r="J41" s="15">
        <f t="shared" si="4"/>
        <v>6.6914766211426517</v>
      </c>
      <c r="K41" s="15">
        <f t="shared" si="4"/>
        <v>4.6249225704664791</v>
      </c>
      <c r="L41" s="15">
        <f t="shared" si="4"/>
        <v>5.3746310284777623</v>
      </c>
      <c r="M41" s="15">
        <f t="shared" si="4"/>
        <v>6.5250574315354122</v>
      </c>
      <c r="N41" s="15">
        <f t="shared" si="4"/>
        <v>5.9448040841828957</v>
      </c>
      <c r="O41" s="15">
        <f t="shared" si="4"/>
        <v>6.0184190532081239</v>
      </c>
      <c r="P41" s="15">
        <f t="shared" si="4"/>
        <v>8.0065398652468449</v>
      </c>
      <c r="Q41" s="15">
        <f t="shared" si="4"/>
        <v>8.1874098390044523</v>
      </c>
      <c r="R41" s="15">
        <f t="shared" si="3"/>
        <v>7.552960096655327</v>
      </c>
      <c r="S41" s="15">
        <f t="shared" si="3"/>
        <v>8.410816800553528</v>
      </c>
      <c r="T41" s="15">
        <f t="shared" si="3"/>
        <v>10.042413709481357</v>
      </c>
      <c r="U41" s="15">
        <f t="shared" si="3"/>
        <v>10.792200945890864</v>
      </c>
      <c r="V41" s="15">
        <f t="shared" si="3"/>
        <v>10.944085236811677</v>
      </c>
      <c r="W41" s="15">
        <f t="shared" si="3"/>
        <v>12.963998199208515</v>
      </c>
      <c r="X41" s="15">
        <f t="shared" si="3"/>
        <v>11.107662918881548</v>
      </c>
      <c r="Y41" s="15">
        <f t="shared" si="3"/>
        <v>10.178630738065539</v>
      </c>
      <c r="Z41" s="15">
        <f t="shared" si="3"/>
        <v>11.114333209031017</v>
      </c>
      <c r="AA41" s="15">
        <f t="shared" si="3"/>
        <v>11.748689296540897</v>
      </c>
      <c r="AB41" s="15">
        <f t="shared" si="3"/>
        <v>12.778354575337596</v>
      </c>
      <c r="AC41" s="15">
        <f t="shared" si="3"/>
        <v>13.513874611441636</v>
      </c>
      <c r="AD41" s="15">
        <f t="shared" si="3"/>
        <v>9.7162186861936739</v>
      </c>
    </row>
    <row r="42" spans="1:30">
      <c r="A42" s="64">
        <v>852520</v>
      </c>
      <c r="B42" s="15">
        <f t="shared" si="4"/>
        <v>1.8914160372027293</v>
      </c>
      <c r="C42" s="15">
        <f t="shared" si="3"/>
        <v>0.77790125120914422</v>
      </c>
      <c r="D42" s="15">
        <f t="shared" si="3"/>
        <v>0.91822634802065861</v>
      </c>
      <c r="E42" s="15">
        <f t="shared" si="3"/>
        <v>1.5003938777462227</v>
      </c>
      <c r="F42" s="15">
        <f t="shared" si="3"/>
        <v>2.9476755117033737</v>
      </c>
      <c r="G42" s="15">
        <f t="shared" si="3"/>
        <v>5.3320993166696296</v>
      </c>
      <c r="H42" s="15">
        <f t="shared" si="3"/>
        <v>7.2201278694130862</v>
      </c>
      <c r="I42" s="15">
        <f t="shared" si="3"/>
        <v>5.1760257751691334</v>
      </c>
      <c r="J42" s="15">
        <f t="shared" si="3"/>
        <v>4.738690536399889</v>
      </c>
      <c r="K42" s="15">
        <f t="shared" si="3"/>
        <v>6.6018774019493316</v>
      </c>
      <c r="L42" s="15">
        <f t="shared" si="3"/>
        <v>7.1025372545551493</v>
      </c>
      <c r="M42" s="15">
        <f t="shared" si="3"/>
        <v>9.5581832078661115</v>
      </c>
      <c r="N42" s="15">
        <f t="shared" si="3"/>
        <v>10.528536512138254</v>
      </c>
      <c r="O42" s="15">
        <f t="shared" si="3"/>
        <v>12.127927936375801</v>
      </c>
      <c r="P42" s="15">
        <f t="shared" si="3"/>
        <v>16.625526939000938</v>
      </c>
      <c r="Q42" s="15">
        <f t="shared" si="3"/>
        <v>11.799832804736528</v>
      </c>
      <c r="R42" s="15">
        <f t="shared" si="3"/>
        <v>7.5659922388378664</v>
      </c>
      <c r="S42" s="15">
        <f t="shared" si="3"/>
        <v>4.3294586630580785</v>
      </c>
      <c r="T42" s="15">
        <f t="shared" si="3"/>
        <v>4.3993633998124571</v>
      </c>
      <c r="U42" s="15">
        <f t="shared" si="3"/>
        <v>2.1350353769049955</v>
      </c>
      <c r="V42" s="15">
        <f t="shared" si="3"/>
        <v>0.99272400720838916</v>
      </c>
      <c r="W42" s="15">
        <f t="shared" si="3"/>
        <v>0.63637092263029071</v>
      </c>
      <c r="X42" s="15">
        <f t="shared" si="3"/>
        <v>0.29910636410974956</v>
      </c>
      <c r="Y42" s="15">
        <f t="shared" si="3"/>
        <v>0.36697971582156191</v>
      </c>
      <c r="Z42" s="15">
        <f t="shared" si="3"/>
        <v>0.28248325879633968</v>
      </c>
      <c r="AA42" s="15">
        <f t="shared" si="3"/>
        <v>0.2005070291291921</v>
      </c>
      <c r="AB42" s="15">
        <f t="shared" si="3"/>
        <v>6.4251147620923748</v>
      </c>
      <c r="AC42" s="15">
        <f t="shared" si="3"/>
        <v>6.5798389867279345</v>
      </c>
      <c r="AD42" s="15">
        <f t="shared" si="3"/>
        <v>4.497440816724307</v>
      </c>
    </row>
    <row r="43" spans="1:30">
      <c r="A43" s="64">
        <v>870322</v>
      </c>
      <c r="B43" s="15">
        <f t="shared" si="4"/>
        <v>8.2378549593264303</v>
      </c>
      <c r="C43" s="15">
        <f t="shared" si="3"/>
        <v>5.1109186366404398</v>
      </c>
      <c r="D43" s="15">
        <f t="shared" si="3"/>
        <v>0.66379288242919343</v>
      </c>
      <c r="E43" s="15">
        <f t="shared" si="3"/>
        <v>8.4927276209305319E-2</v>
      </c>
      <c r="F43" s="15">
        <f t="shared" si="3"/>
        <v>8.9237771303012532E-3</v>
      </c>
      <c r="G43" s="15">
        <f t="shared" si="3"/>
        <v>4.1078694873166958E-3</v>
      </c>
      <c r="H43" s="15">
        <f t="shared" si="3"/>
        <v>4.295988474569662E-4</v>
      </c>
      <c r="I43" s="15">
        <f t="shared" si="3"/>
        <v>4.5902265510078553E-4</v>
      </c>
      <c r="J43" s="15">
        <f t="shared" si="3"/>
        <v>1.2537139246005676E-3</v>
      </c>
      <c r="K43" s="15">
        <f t="shared" si="3"/>
        <v>7.4819449711348632E-4</v>
      </c>
      <c r="L43" s="15">
        <f t="shared" si="3"/>
        <v>3.6366005991460343E-3</v>
      </c>
      <c r="M43" s="15">
        <f t="shared" si="3"/>
        <v>4.7592575187885484E-4</v>
      </c>
      <c r="N43" s="15">
        <f t="shared" si="3"/>
        <v>5.9890284275356713E-4</v>
      </c>
      <c r="O43" s="15">
        <f t="shared" si="3"/>
        <v>8.1159400803538508E-4</v>
      </c>
      <c r="P43" s="15">
        <f t="shared" si="3"/>
        <v>9.1761810150118434E-4</v>
      </c>
      <c r="Q43" s="15">
        <f t="shared" si="3"/>
        <v>5.5444569175310144E-3</v>
      </c>
      <c r="R43" s="15">
        <f t="shared" si="3"/>
        <v>0.85056778770173558</v>
      </c>
      <c r="S43" s="15">
        <f t="shared" si="3"/>
        <v>2.0911106118798273</v>
      </c>
      <c r="T43" s="15">
        <f t="shared" si="3"/>
        <v>2.1168318121824274</v>
      </c>
      <c r="U43" s="15">
        <f t="shared" si="3"/>
        <v>2.9489375831303404</v>
      </c>
      <c r="V43" s="15">
        <f t="shared" si="3"/>
        <v>2.5171971187875108</v>
      </c>
      <c r="W43" s="15">
        <f t="shared" si="3"/>
        <v>3.1197038578897223</v>
      </c>
      <c r="X43" s="15">
        <f t="shared" si="3"/>
        <v>6.0359184276425442</v>
      </c>
      <c r="Y43" s="15">
        <f t="shared" si="3"/>
        <v>6.3087973165164239</v>
      </c>
      <c r="Z43" s="15">
        <f t="shared" si="3"/>
        <v>6.8795982180171329</v>
      </c>
      <c r="AA43" s="15">
        <f t="shared" si="3"/>
        <v>6.3618954800225485</v>
      </c>
      <c r="AB43" s="15">
        <f t="shared" si="3"/>
        <v>4.2149930313918116</v>
      </c>
      <c r="AC43" s="15">
        <f t="shared" si="3"/>
        <v>6.2140366821060917</v>
      </c>
      <c r="AD43" s="15">
        <f t="shared" si="3"/>
        <v>3.0594391818288771</v>
      </c>
    </row>
    <row r="44" spans="1:30">
      <c r="A44" s="64">
        <v>870829</v>
      </c>
      <c r="B44" s="15">
        <f t="shared" si="4"/>
        <v>2.2586637008049801</v>
      </c>
      <c r="C44" s="15">
        <f t="shared" si="3"/>
        <v>3.4315713754182666</v>
      </c>
      <c r="D44" s="15">
        <f t="shared" si="3"/>
        <v>4.0624492748048535</v>
      </c>
      <c r="E44" s="15">
        <f t="shared" si="3"/>
        <v>4.2435841015991915</v>
      </c>
      <c r="F44" s="15">
        <f t="shared" si="3"/>
        <v>3.641169999201372</v>
      </c>
      <c r="G44" s="15">
        <f t="shared" si="3"/>
        <v>3.4512524819687291</v>
      </c>
      <c r="H44" s="15">
        <f t="shared" si="3"/>
        <v>3.5352694597823371</v>
      </c>
      <c r="I44" s="15">
        <f t="shared" si="3"/>
        <v>4.0041188022006757</v>
      </c>
      <c r="J44" s="15">
        <f t="shared" si="3"/>
        <v>5.0175702788745413</v>
      </c>
      <c r="K44" s="15">
        <f t="shared" si="3"/>
        <v>5.1551607530602919</v>
      </c>
      <c r="L44" s="15">
        <f t="shared" si="3"/>
        <v>5.1972031902768574</v>
      </c>
      <c r="M44" s="15">
        <f t="shared" si="3"/>
        <v>5.0033105716768409</v>
      </c>
      <c r="N44" s="15">
        <f t="shared" si="3"/>
        <v>4.5946567870265245</v>
      </c>
      <c r="O44" s="15">
        <f t="shared" si="3"/>
        <v>3.8588389762049644</v>
      </c>
      <c r="P44" s="15">
        <f t="shared" si="3"/>
        <v>3.3413624807130913</v>
      </c>
      <c r="Q44" s="15">
        <f t="shared" si="3"/>
        <v>3.3890853778225152</v>
      </c>
      <c r="R44" s="15">
        <f t="shared" si="3"/>
        <v>3.863929227508784</v>
      </c>
      <c r="S44" s="15">
        <f t="shared" si="3"/>
        <v>3.8828374646939832</v>
      </c>
      <c r="T44" s="15">
        <f t="shared" si="3"/>
        <v>3.8282656821372276</v>
      </c>
      <c r="U44" s="15">
        <f t="shared" si="3"/>
        <v>3.928476964842968</v>
      </c>
      <c r="V44" s="15">
        <f t="shared" si="3"/>
        <v>4.1673338454973399</v>
      </c>
      <c r="W44" s="15">
        <f t="shared" si="3"/>
        <v>4.3031505305748059</v>
      </c>
      <c r="X44" s="15">
        <f t="shared" si="3"/>
        <v>3.8637198579848495</v>
      </c>
      <c r="Y44" s="15">
        <f t="shared" si="3"/>
        <v>3.945594805286059</v>
      </c>
      <c r="Z44" s="15">
        <f t="shared" si="3"/>
        <v>4.0004745928198924</v>
      </c>
      <c r="AA44" s="15">
        <f t="shared" si="3"/>
        <v>4.1804009444007546</v>
      </c>
      <c r="AB44" s="15">
        <f t="shared" si="3"/>
        <v>4.3125087453247657</v>
      </c>
      <c r="AC44" s="15">
        <f t="shared" si="3"/>
        <v>5.8023970717213365</v>
      </c>
      <c r="AD44" s="15">
        <f t="shared" si="3"/>
        <v>4.1806370112107532</v>
      </c>
    </row>
    <row r="45" spans="1:30">
      <c r="A45" s="64">
        <v>854430</v>
      </c>
      <c r="B45" s="15">
        <f t="shared" si="4"/>
        <v>9.9302319767395097</v>
      </c>
      <c r="C45" s="15">
        <f t="shared" si="3"/>
        <v>9.3050745127565353</v>
      </c>
      <c r="D45" s="15">
        <f t="shared" si="3"/>
        <v>9.9411463921291983</v>
      </c>
      <c r="E45" s="15">
        <f t="shared" si="3"/>
        <v>9.064911408699162</v>
      </c>
      <c r="F45" s="15">
        <f t="shared" si="3"/>
        <v>8.9919856940671288</v>
      </c>
      <c r="G45" s="15">
        <f t="shared" si="3"/>
        <v>7.6362605597529738</v>
      </c>
      <c r="H45" s="15">
        <f t="shared" si="3"/>
        <v>8.6399539656695463</v>
      </c>
      <c r="I45" s="15">
        <f t="shared" si="3"/>
        <v>9.2051386309436296</v>
      </c>
      <c r="J45" s="15">
        <f t="shared" si="3"/>
        <v>9.5684517937647815</v>
      </c>
      <c r="K45" s="15">
        <f t="shared" si="3"/>
        <v>8.7932624548880689</v>
      </c>
      <c r="L45" s="15">
        <f t="shared" si="3"/>
        <v>8.8642554201873409</v>
      </c>
      <c r="M45" s="15">
        <f t="shared" si="3"/>
        <v>7.1259858579805773</v>
      </c>
      <c r="N45" s="15">
        <f t="shared" si="3"/>
        <v>7.1017969805461556</v>
      </c>
      <c r="O45" s="15">
        <f t="shared" si="3"/>
        <v>6.316284809668832</v>
      </c>
      <c r="P45" s="15">
        <f t="shared" si="3"/>
        <v>5.0217534328273077</v>
      </c>
      <c r="Q45" s="15">
        <f t="shared" si="3"/>
        <v>4.6694543016605747</v>
      </c>
      <c r="R45" s="15">
        <f t="shared" si="3"/>
        <v>5.0064664418570262</v>
      </c>
      <c r="S45" s="15">
        <f t="shared" si="3"/>
        <v>5.215481721947949</v>
      </c>
      <c r="T45" s="15">
        <f t="shared" si="3"/>
        <v>5.639224148189216</v>
      </c>
      <c r="U45" s="15">
        <f t="shared" si="3"/>
        <v>6.0731659000872993</v>
      </c>
      <c r="V45" s="15">
        <f t="shared" si="3"/>
        <v>6.1496178304883173</v>
      </c>
      <c r="W45" s="15">
        <f t="shared" si="3"/>
        <v>6.2392630645668214</v>
      </c>
      <c r="X45" s="15">
        <f t="shared" si="3"/>
        <v>5.4453800009273587</v>
      </c>
      <c r="Y45" s="15">
        <f t="shared" si="3"/>
        <v>5.233920117994022</v>
      </c>
      <c r="Z45" s="15">
        <f t="shared" si="3"/>
        <v>4.9882867802871269</v>
      </c>
      <c r="AA45" s="15">
        <f t="shared" si="3"/>
        <v>4.9768598554279446</v>
      </c>
      <c r="AB45" s="15">
        <f t="shared" si="3"/>
        <v>5.3098716765478455</v>
      </c>
      <c r="AC45" s="15">
        <f t="shared" si="3"/>
        <v>5.7764005788534662</v>
      </c>
      <c r="AD45" s="15">
        <f t="shared" si="3"/>
        <v>6.2326153416203507</v>
      </c>
    </row>
    <row r="46" spans="1:30">
      <c r="A46" s="64">
        <v>870899</v>
      </c>
      <c r="B46" s="15">
        <f t="shared" si="4"/>
        <v>2.7958602652393987</v>
      </c>
      <c r="C46" s="15">
        <f t="shared" si="3"/>
        <v>1.6985721280820174</v>
      </c>
      <c r="D46" s="15">
        <f t="shared" si="3"/>
        <v>1.8222536846557704</v>
      </c>
      <c r="E46" s="15">
        <f t="shared" si="3"/>
        <v>2.1056048632412825</v>
      </c>
      <c r="F46" s="15">
        <f t="shared" si="3"/>
        <v>2.4535984526252461</v>
      </c>
      <c r="G46" s="15">
        <f t="shared" si="3"/>
        <v>2.7077203922905086</v>
      </c>
      <c r="H46" s="15">
        <f t="shared" si="3"/>
        <v>2.8033210905380685</v>
      </c>
      <c r="I46" s="15">
        <f t="shared" si="3"/>
        <v>3.2552198224889675</v>
      </c>
      <c r="J46" s="15">
        <f t="shared" si="3"/>
        <v>3.7714368307424926</v>
      </c>
      <c r="K46" s="15">
        <f t="shared" si="3"/>
        <v>4.683296454338099</v>
      </c>
      <c r="L46" s="15">
        <f t="shared" si="3"/>
        <v>4.9512238664986929</v>
      </c>
      <c r="M46" s="15">
        <f t="shared" si="3"/>
        <v>4.7885818001021736</v>
      </c>
      <c r="N46" s="15">
        <f t="shared" si="3"/>
        <v>4.5326178048764092</v>
      </c>
      <c r="O46" s="15">
        <f t="shared" si="3"/>
        <v>3.3974353351094453</v>
      </c>
      <c r="P46" s="15">
        <f t="shared" si="3"/>
        <v>3.6439440167196655</v>
      </c>
      <c r="Q46" s="15">
        <f t="shared" si="3"/>
        <v>4.2822835264167889</v>
      </c>
      <c r="R46" s="15">
        <f t="shared" si="3"/>
        <v>4.4986161256735029</v>
      </c>
      <c r="S46" s="15">
        <f t="shared" si="3"/>
        <v>4.925457834769432</v>
      </c>
      <c r="T46" s="15">
        <f t="shared" si="3"/>
        <v>4.7010337503802715</v>
      </c>
      <c r="U46" s="15">
        <f t="shared" si="3"/>
        <v>4.8027975645657124</v>
      </c>
      <c r="V46" s="15">
        <f t="shared" si="3"/>
        <v>4.7527932295615596</v>
      </c>
      <c r="W46" s="15">
        <f t="shared" si="3"/>
        <v>4.7770438396564741</v>
      </c>
      <c r="X46" s="15">
        <f t="shared" si="3"/>
        <v>4.5185258969775637</v>
      </c>
      <c r="Y46" s="15">
        <f t="shared" si="3"/>
        <v>4.1323837096612426</v>
      </c>
      <c r="Z46" s="15">
        <f t="shared" si="3"/>
        <v>4.0380249246894779</v>
      </c>
      <c r="AA46" s="15">
        <f t="shared" si="3"/>
        <v>3.9839607922157581</v>
      </c>
      <c r="AB46" s="15">
        <f t="shared" si="3"/>
        <v>3.9235812695240839</v>
      </c>
      <c r="AC46" s="15">
        <f t="shared" si="3"/>
        <v>4.5158931824573108</v>
      </c>
      <c r="AD46" s="15">
        <f t="shared" si="3"/>
        <v>4.1597246525185909</v>
      </c>
    </row>
    <row r="47" spans="1:30">
      <c r="A47" s="64">
        <v>870840</v>
      </c>
      <c r="B47" s="15">
        <f t="shared" si="4"/>
        <v>6.1630414540974787E-2</v>
      </c>
      <c r="C47" s="15">
        <f t="shared" si="3"/>
        <v>5.6343148963187539E-2</v>
      </c>
      <c r="D47" s="15">
        <f t="shared" si="3"/>
        <v>8.9826529959954396E-2</v>
      </c>
      <c r="E47" s="15">
        <f t="shared" si="3"/>
        <v>0.41208623659154398</v>
      </c>
      <c r="F47" s="15">
        <f t="shared" si="3"/>
        <v>0.46103175127227591</v>
      </c>
      <c r="G47" s="15">
        <f t="shared" si="3"/>
        <v>0.34552943058134533</v>
      </c>
      <c r="H47" s="15">
        <f t="shared" si="3"/>
        <v>0.30497618386503722</v>
      </c>
      <c r="I47" s="15">
        <f t="shared" si="3"/>
        <v>0.32242495212125538</v>
      </c>
      <c r="J47" s="15">
        <f t="shared" si="3"/>
        <v>0.35348017083674549</v>
      </c>
      <c r="K47" s="15">
        <f t="shared" si="3"/>
        <v>0.49313340189043864</v>
      </c>
      <c r="L47" s="15">
        <f t="shared" si="3"/>
        <v>0.59668991706874308</v>
      </c>
      <c r="M47" s="15">
        <f t="shared" si="3"/>
        <v>0.98136841080273507</v>
      </c>
      <c r="N47" s="15">
        <f t="shared" si="3"/>
        <v>1.4645177136700314</v>
      </c>
      <c r="O47" s="15">
        <f t="shared" si="3"/>
        <v>1.769462483525065</v>
      </c>
      <c r="P47" s="15">
        <f t="shared" si="3"/>
        <v>1.010433219740468</v>
      </c>
      <c r="Q47" s="15">
        <f t="shared" si="3"/>
        <v>0.85884158000353095</v>
      </c>
      <c r="R47" s="15">
        <f t="shared" si="3"/>
        <v>1.1271530672434329</v>
      </c>
      <c r="S47" s="15">
        <f t="shared" si="3"/>
        <v>1.3604161068600751</v>
      </c>
      <c r="T47" s="15">
        <f t="shared" si="3"/>
        <v>1.4580031879291986</v>
      </c>
      <c r="U47" s="15">
        <f t="shared" si="3"/>
        <v>1.7674743531242789</v>
      </c>
      <c r="V47" s="15">
        <f t="shared" si="3"/>
        <v>1.9900138136515355</v>
      </c>
      <c r="W47" s="15">
        <f t="shared" si="3"/>
        <v>2.276739924487261</v>
      </c>
      <c r="X47" s="15">
        <f t="shared" si="3"/>
        <v>2.3227028015074058</v>
      </c>
      <c r="Y47" s="15">
        <f t="shared" si="3"/>
        <v>2.7162073600399759</v>
      </c>
      <c r="Z47" s="15">
        <f t="shared" si="3"/>
        <v>2.8674754432116814</v>
      </c>
      <c r="AA47" s="15">
        <f t="shared" si="3"/>
        <v>3.0707797587181598</v>
      </c>
      <c r="AB47" s="15">
        <f t="shared" si="3"/>
        <v>2.8494482453827064</v>
      </c>
      <c r="AC47" s="15">
        <f t="shared" si="3"/>
        <v>3.2202903322046392</v>
      </c>
      <c r="AD47" s="15">
        <f t="shared" si="3"/>
        <v>1.8073817952275231</v>
      </c>
    </row>
    <row r="48" spans="1:30">
      <c r="A48" s="64">
        <v>870422</v>
      </c>
      <c r="B48" s="15">
        <f t="shared" si="4"/>
        <v>4.1940266595168009E-2</v>
      </c>
      <c r="C48" s="15">
        <f t="shared" si="3"/>
        <v>0.46691394833327704</v>
      </c>
      <c r="D48" s="15">
        <f t="shared" si="3"/>
        <v>0.91119251595411233</v>
      </c>
      <c r="E48" s="15">
        <f t="shared" si="3"/>
        <v>0.74936230063471165</v>
      </c>
      <c r="F48" s="15">
        <f t="shared" si="3"/>
        <v>1.1188587769783302</v>
      </c>
      <c r="G48" s="15">
        <f t="shared" si="3"/>
        <v>0.73071113963779055</v>
      </c>
      <c r="H48" s="15">
        <f t="shared" si="3"/>
        <v>0.55896566837181172</v>
      </c>
      <c r="I48" s="15">
        <f t="shared" si="3"/>
        <v>1.2602430387944361</v>
      </c>
      <c r="J48" s="15">
        <f t="shared" si="3"/>
        <v>2.2784538152666598</v>
      </c>
      <c r="K48" s="15">
        <f t="shared" si="3"/>
        <v>3.0714333906655424</v>
      </c>
      <c r="L48" s="15">
        <f t="shared" si="3"/>
        <v>3.6075175963373978</v>
      </c>
      <c r="M48" s="15">
        <f t="shared" si="3"/>
        <v>2.8050549839484002</v>
      </c>
      <c r="N48" s="15">
        <f t="shared" si="3"/>
        <v>2.3148551801084327</v>
      </c>
      <c r="O48" s="15">
        <f t="shared" si="3"/>
        <v>1.5191427767579317</v>
      </c>
      <c r="P48" s="15">
        <f t="shared" si="3"/>
        <v>1.2720534574550035</v>
      </c>
      <c r="Q48" s="15">
        <f t="shared" si="3"/>
        <v>1.9723739959904143</v>
      </c>
      <c r="R48" s="15">
        <f t="shared" si="3"/>
        <v>2.4188304205866498</v>
      </c>
      <c r="S48" s="15">
        <f t="shared" si="3"/>
        <v>2.3201277460498777</v>
      </c>
      <c r="T48" s="15">
        <f t="shared" si="3"/>
        <v>2.8698764918631952</v>
      </c>
      <c r="U48" s="15">
        <f t="shared" si="3"/>
        <v>3.5909556121602315</v>
      </c>
      <c r="V48" s="15">
        <f t="shared" si="3"/>
        <v>2.8104692991001667</v>
      </c>
      <c r="W48" s="15">
        <f t="shared" si="3"/>
        <v>2.4276753163455029</v>
      </c>
      <c r="X48" s="15">
        <f t="shared" si="3"/>
        <v>2.8097954364543756</v>
      </c>
      <c r="Y48" s="15">
        <f t="shared" si="3"/>
        <v>2.448376381966602</v>
      </c>
      <c r="Z48" s="15">
        <f t="shared" si="3"/>
        <v>2.5913947266860133</v>
      </c>
      <c r="AA48" s="15">
        <f t="shared" si="3"/>
        <v>2.8704817941424197</v>
      </c>
      <c r="AB48" s="15">
        <f t="shared" si="3"/>
        <v>3.1610788547347606</v>
      </c>
      <c r="AC48" s="15">
        <f t="shared" si="3"/>
        <v>2.7830336522213606</v>
      </c>
      <c r="AD48" s="15">
        <f t="shared" si="3"/>
        <v>2.426693570632779</v>
      </c>
    </row>
    <row r="49" spans="1:30">
      <c r="A49" s="64">
        <v>870839</v>
      </c>
      <c r="B49" s="15">
        <f t="shared" si="4"/>
        <v>1.1891290643902965</v>
      </c>
      <c r="C49" s="15">
        <f t="shared" si="3"/>
        <v>0.8120371162625607</v>
      </c>
      <c r="D49" s="15">
        <f t="shared" si="3"/>
        <v>1.1543993606795211</v>
      </c>
      <c r="E49" s="15">
        <f t="shared" si="3"/>
        <v>1.1824151331637276</v>
      </c>
      <c r="F49" s="15">
        <f t="shared" si="3"/>
        <v>1.1323011050455656</v>
      </c>
      <c r="G49" s="15">
        <f t="shared" si="3"/>
        <v>1.6484420902176045</v>
      </c>
      <c r="H49" s="15">
        <f t="shared" si="3"/>
        <v>0.94462251678134168</v>
      </c>
      <c r="I49" s="15">
        <f t="shared" si="3"/>
        <v>1.1478851207148357</v>
      </c>
      <c r="J49" s="15">
        <f t="shared" si="3"/>
        <v>1.1403595105867694</v>
      </c>
      <c r="K49" s="15">
        <f t="shared" si="3"/>
        <v>1.181896128830922</v>
      </c>
      <c r="L49" s="15">
        <f t="shared" si="3"/>
        <v>1.4287129333428461</v>
      </c>
      <c r="M49" s="15">
        <f t="shared" si="3"/>
        <v>1.2231306985476242</v>
      </c>
      <c r="N49" s="15">
        <f t="shared" si="3"/>
        <v>0.62849571990053665</v>
      </c>
      <c r="O49" s="15">
        <f t="shared" si="3"/>
        <v>1.3517208653720381</v>
      </c>
      <c r="P49" s="15">
        <f t="shared" si="3"/>
        <v>1.4419904627561015</v>
      </c>
      <c r="Q49" s="15">
        <f t="shared" si="3"/>
        <v>1.4016083669885926</v>
      </c>
      <c r="R49" s="15">
        <f t="shared" si="3"/>
        <v>1.318134063822918</v>
      </c>
      <c r="S49" s="15">
        <f t="shared" si="3"/>
        <v>1.3457362866040314</v>
      </c>
      <c r="T49" s="15">
        <f t="shared" si="3"/>
        <v>1.3501080135866228</v>
      </c>
      <c r="U49" s="15">
        <f t="shared" ref="C49:AD58" si="5">U18/U$36*100</f>
        <v>1.5129165690465545</v>
      </c>
      <c r="V49" s="15">
        <f t="shared" si="5"/>
        <v>1.5882660819731886</v>
      </c>
      <c r="W49" s="15">
        <f t="shared" si="5"/>
        <v>1.671593326725709</v>
      </c>
      <c r="X49" s="15">
        <f t="shared" si="5"/>
        <v>1.7335919769584804</v>
      </c>
      <c r="Y49" s="15">
        <f t="shared" si="5"/>
        <v>1.8182923633953538</v>
      </c>
      <c r="Z49" s="15">
        <f t="shared" si="5"/>
        <v>1.9056234744489462</v>
      </c>
      <c r="AA49" s="15">
        <f t="shared" si="5"/>
        <v>2.060240813667201</v>
      </c>
      <c r="AB49" s="15">
        <f t="shared" si="5"/>
        <v>2.2391707643294558</v>
      </c>
      <c r="AC49" s="15">
        <f t="shared" si="5"/>
        <v>2.5444610808130248</v>
      </c>
      <c r="AD49" s="15">
        <f t="shared" si="5"/>
        <v>1.6042770546619136</v>
      </c>
    </row>
    <row r="50" spans="1:30">
      <c r="A50" s="64">
        <v>841590</v>
      </c>
      <c r="B50" s="15">
        <f t="shared" si="4"/>
        <v>1.1980210647908547</v>
      </c>
      <c r="C50" s="15">
        <f t="shared" si="5"/>
        <v>1.5626324410839703</v>
      </c>
      <c r="D50" s="15">
        <f t="shared" si="5"/>
        <v>1.2380397754974255</v>
      </c>
      <c r="E50" s="15">
        <f t="shared" si="5"/>
        <v>1.2853196091882115</v>
      </c>
      <c r="F50" s="15">
        <f t="shared" si="5"/>
        <v>1.3481445605806421</v>
      </c>
      <c r="G50" s="15">
        <f t="shared" si="5"/>
        <v>1.0803002733610549</v>
      </c>
      <c r="H50" s="15">
        <f t="shared" si="5"/>
        <v>1.0932876835640977</v>
      </c>
      <c r="I50" s="15">
        <f t="shared" si="5"/>
        <v>1.1427068474807811</v>
      </c>
      <c r="J50" s="15">
        <f t="shared" si="5"/>
        <v>1.2740136560810065</v>
      </c>
      <c r="K50" s="15">
        <f t="shared" si="5"/>
        <v>1.3382436377524396</v>
      </c>
      <c r="L50" s="15">
        <f t="shared" si="5"/>
        <v>1.2623268524827793</v>
      </c>
      <c r="M50" s="15">
        <f t="shared" si="5"/>
        <v>1.2642283205253948</v>
      </c>
      <c r="N50" s="15">
        <f t="shared" si="5"/>
        <v>1.0539805103733899</v>
      </c>
      <c r="O50" s="15">
        <f t="shared" si="5"/>
        <v>0.82420548020611717</v>
      </c>
      <c r="P50" s="15">
        <f t="shared" si="5"/>
        <v>0.97135891456766665</v>
      </c>
      <c r="Q50" s="15">
        <f t="shared" si="5"/>
        <v>0.83425838650128259</v>
      </c>
      <c r="R50" s="15">
        <f t="shared" si="5"/>
        <v>0.92222547573012015</v>
      </c>
      <c r="S50" s="15">
        <f t="shared" si="5"/>
        <v>1.0158862933138615</v>
      </c>
      <c r="T50" s="15">
        <f t="shared" si="5"/>
        <v>1.1014705572017245</v>
      </c>
      <c r="U50" s="15">
        <f t="shared" si="5"/>
        <v>1.4375923121975553</v>
      </c>
      <c r="V50" s="15">
        <f t="shared" si="5"/>
        <v>1.3383407160916214</v>
      </c>
      <c r="W50" s="15">
        <f t="shared" si="5"/>
        <v>1.5042461956951207</v>
      </c>
      <c r="X50" s="15">
        <f t="shared" si="5"/>
        <v>1.5061171122898893</v>
      </c>
      <c r="Y50" s="15">
        <f t="shared" si="5"/>
        <v>1.4193958547892576</v>
      </c>
      <c r="Z50" s="15">
        <f t="shared" si="5"/>
        <v>1.4332524425643411</v>
      </c>
      <c r="AA50" s="15">
        <f t="shared" si="5"/>
        <v>1.6963700038910463</v>
      </c>
      <c r="AB50" s="15">
        <f t="shared" si="5"/>
        <v>1.7225278173317884</v>
      </c>
      <c r="AC50" s="15">
        <f t="shared" si="5"/>
        <v>2.1312722355443245</v>
      </c>
      <c r="AD50" s="15">
        <f t="shared" si="5"/>
        <v>1.3586859350058655</v>
      </c>
    </row>
    <row r="51" spans="1:30">
      <c r="A51" s="64">
        <v>840991</v>
      </c>
      <c r="B51" s="15">
        <f t="shared" si="4"/>
        <v>0.98586533852798097</v>
      </c>
      <c r="C51" s="15">
        <f t="shared" si="5"/>
        <v>0.76664884582425896</v>
      </c>
      <c r="D51" s="15">
        <f t="shared" si="5"/>
        <v>0.91864021267022022</v>
      </c>
      <c r="E51" s="15">
        <f t="shared" si="5"/>
        <v>1.2616071069361556</v>
      </c>
      <c r="F51" s="15">
        <f t="shared" si="5"/>
        <v>1.3943194004065838</v>
      </c>
      <c r="G51" s="15">
        <f t="shared" si="5"/>
        <v>1.4344959154191923</v>
      </c>
      <c r="H51" s="15">
        <f t="shared" si="5"/>
        <v>1.3882204905742181</v>
      </c>
      <c r="I51" s="15">
        <f t="shared" si="5"/>
        <v>1.6642559404384045</v>
      </c>
      <c r="J51" s="15">
        <f t="shared" si="5"/>
        <v>1.9190539053703284</v>
      </c>
      <c r="K51" s="15">
        <f t="shared" si="5"/>
        <v>2.3761653766607975</v>
      </c>
      <c r="L51" s="15">
        <f t="shared" si="5"/>
        <v>2.4692928579556574</v>
      </c>
      <c r="M51" s="15">
        <f t="shared" si="5"/>
        <v>2.1979076396470689</v>
      </c>
      <c r="N51" s="15">
        <f t="shared" si="5"/>
        <v>2.3795215917961148</v>
      </c>
      <c r="O51" s="15">
        <f t="shared" si="5"/>
        <v>2.1758267313827115</v>
      </c>
      <c r="P51" s="15">
        <f t="shared" si="5"/>
        <v>2.0886520016621266</v>
      </c>
      <c r="Q51" s="15">
        <f t="shared" si="5"/>
        <v>2.3673381410588039</v>
      </c>
      <c r="R51" s="15">
        <f t="shared" si="5"/>
        <v>2.3740708432601085</v>
      </c>
      <c r="S51" s="15">
        <f t="shared" si="5"/>
        <v>2.3757431071723003</v>
      </c>
      <c r="T51" s="15">
        <f t="shared" si="5"/>
        <v>2.1232762775318101</v>
      </c>
      <c r="U51" s="15">
        <f t="shared" si="5"/>
        <v>2.3295789251646291</v>
      </c>
      <c r="V51" s="15">
        <f t="shared" si="5"/>
        <v>2.3259709171526524</v>
      </c>
      <c r="W51" s="15">
        <f t="shared" si="5"/>
        <v>2.4016202480600635</v>
      </c>
      <c r="X51" s="15">
        <f t="shared" si="5"/>
        <v>2.1506475916364209</v>
      </c>
      <c r="Y51" s="15">
        <f t="shared" si="5"/>
        <v>1.9883357345462698</v>
      </c>
      <c r="Z51" s="15">
        <f t="shared" si="5"/>
        <v>1.8653420390327806</v>
      </c>
      <c r="AA51" s="15">
        <f t="shared" si="5"/>
        <v>1.83423908184812</v>
      </c>
      <c r="AB51" s="15">
        <f t="shared" si="5"/>
        <v>1.9705306267224343</v>
      </c>
      <c r="AC51" s="15">
        <f t="shared" si="5"/>
        <v>2.0715377470689575</v>
      </c>
      <c r="AD51" s="15">
        <f t="shared" si="5"/>
        <v>2.0539996378351661</v>
      </c>
    </row>
    <row r="52" spans="1:30">
      <c r="A52" s="64">
        <v>840734</v>
      </c>
      <c r="B52" s="15">
        <f t="shared" si="4"/>
        <v>10.404294533624043</v>
      </c>
      <c r="C52" s="15">
        <f t="shared" si="5"/>
        <v>8.3614271272891916</v>
      </c>
      <c r="D52" s="15">
        <f t="shared" si="5"/>
        <v>7.2634318960103652</v>
      </c>
      <c r="E52" s="15">
        <f t="shared" si="5"/>
        <v>5.8963738482304375</v>
      </c>
      <c r="F52" s="15">
        <f t="shared" si="5"/>
        <v>4.9346552031576518</v>
      </c>
      <c r="G52" s="15">
        <f t="shared" si="5"/>
        <v>3.9272043091920574</v>
      </c>
      <c r="H52" s="15">
        <f t="shared" si="5"/>
        <v>3.7008150842523055</v>
      </c>
      <c r="I52" s="15">
        <f t="shared" si="5"/>
        <v>3.5170067571325592</v>
      </c>
      <c r="J52" s="15">
        <f t="shared" si="5"/>
        <v>3.3548023616309286</v>
      </c>
      <c r="K52" s="15">
        <f t="shared" si="5"/>
        <v>3.8398319253637334</v>
      </c>
      <c r="L52" s="15">
        <f t="shared" si="5"/>
        <v>3.4635551609349959</v>
      </c>
      <c r="M52" s="15">
        <f t="shared" si="5"/>
        <v>2.5267600872479514</v>
      </c>
      <c r="N52" s="15">
        <f t="shared" si="5"/>
        <v>2.154956098153586</v>
      </c>
      <c r="O52" s="15">
        <f t="shared" si="5"/>
        <v>2.0805833304584622</v>
      </c>
      <c r="P52" s="15">
        <f t="shared" si="5"/>
        <v>1.863558254181211</v>
      </c>
      <c r="Q52" s="15">
        <f t="shared" si="5"/>
        <v>1.6942454407690453</v>
      </c>
      <c r="R52" s="15">
        <f t="shared" si="5"/>
        <v>2.3360433710505069</v>
      </c>
      <c r="S52" s="15">
        <f t="shared" si="5"/>
        <v>2.4321691809788031</v>
      </c>
      <c r="T52" s="15">
        <f t="shared" si="5"/>
        <v>2.8035034814681636</v>
      </c>
      <c r="U52" s="15">
        <f t="shared" si="5"/>
        <v>2.7668815853070563</v>
      </c>
      <c r="V52" s="15">
        <f t="shared" si="5"/>
        <v>2.542521602727116</v>
      </c>
      <c r="W52" s="15">
        <f t="shared" si="5"/>
        <v>3.0499377785417869</v>
      </c>
      <c r="X52" s="15">
        <f t="shared" si="5"/>
        <v>2.4834247282649162</v>
      </c>
      <c r="Y52" s="15">
        <f t="shared" si="5"/>
        <v>2.3886596387335013</v>
      </c>
      <c r="Z52" s="15">
        <f t="shared" si="5"/>
        <v>2.5910113230276828</v>
      </c>
      <c r="AA52" s="15">
        <f t="shared" si="5"/>
        <v>2.2164995313261926</v>
      </c>
      <c r="AB52" s="15">
        <f t="shared" si="5"/>
        <v>1.6199064382531296</v>
      </c>
      <c r="AC52" s="15">
        <f t="shared" si="5"/>
        <v>1.9824984441366946</v>
      </c>
      <c r="AD52" s="15">
        <f t="shared" si="5"/>
        <v>2.7902276075273247</v>
      </c>
    </row>
    <row r="53" spans="1:30">
      <c r="A53" s="64">
        <v>870850</v>
      </c>
      <c r="B53" s="15">
        <f t="shared" si="4"/>
        <v>0.10445082823461437</v>
      </c>
      <c r="C53" s="15">
        <f t="shared" si="5"/>
        <v>0.12734300182523287</v>
      </c>
      <c r="D53" s="15">
        <f t="shared" si="5"/>
        <v>0.15251869161533788</v>
      </c>
      <c r="E53" s="15">
        <f t="shared" si="5"/>
        <v>0.12936907553461952</v>
      </c>
      <c r="F53" s="15">
        <f t="shared" si="5"/>
        <v>0.10810706925226783</v>
      </c>
      <c r="G53" s="15">
        <f t="shared" si="5"/>
        <v>0.22319574307057979</v>
      </c>
      <c r="H53" s="15">
        <f t="shared" si="5"/>
        <v>0.53030167620284985</v>
      </c>
      <c r="I53" s="15">
        <f t="shared" si="5"/>
        <v>0.26254145385761612</v>
      </c>
      <c r="J53" s="15">
        <f t="shared" si="5"/>
        <v>6.8375068359273955E-2</v>
      </c>
      <c r="K53" s="15">
        <f t="shared" si="5"/>
        <v>0.12751710139023012</v>
      </c>
      <c r="L53" s="15">
        <f t="shared" si="5"/>
        <v>0.27578432264840147</v>
      </c>
      <c r="M53" s="15">
        <f t="shared" si="5"/>
        <v>0.51651255309431254</v>
      </c>
      <c r="N53" s="15">
        <f t="shared" si="5"/>
        <v>0.69781310683274722</v>
      </c>
      <c r="O53" s="15">
        <f t="shared" si="5"/>
        <v>1.5639665444618474</v>
      </c>
      <c r="P53" s="15">
        <f t="shared" si="5"/>
        <v>2.3787388013941575</v>
      </c>
      <c r="Q53" s="15">
        <f t="shared" si="5"/>
        <v>2.5792337407443982</v>
      </c>
      <c r="R53" s="15">
        <f t="shared" si="5"/>
        <v>2.614946360828303</v>
      </c>
      <c r="S53" s="15">
        <f t="shared" si="5"/>
        <v>2.6216789227688735</v>
      </c>
      <c r="T53" s="15">
        <f t="shared" si="5"/>
        <v>2.4604675377914176</v>
      </c>
      <c r="U53" s="15">
        <f t="shared" si="5"/>
        <v>2.7731694209697841</v>
      </c>
      <c r="V53" s="15">
        <f t="shared" si="5"/>
        <v>3.1340864858757063</v>
      </c>
      <c r="W53" s="15">
        <f t="shared" si="5"/>
        <v>3.3537289390123695</v>
      </c>
      <c r="X53" s="15">
        <f t="shared" si="5"/>
        <v>3.0635740372497282</v>
      </c>
      <c r="Y53" s="15">
        <f t="shared" si="5"/>
        <v>2.5939688741910274</v>
      </c>
      <c r="Z53" s="15">
        <f t="shared" si="5"/>
        <v>2.252578649319652</v>
      </c>
      <c r="AA53" s="15">
        <f t="shared" si="5"/>
        <v>2.0989449443990433</v>
      </c>
      <c r="AB53" s="15">
        <f t="shared" si="5"/>
        <v>1.6698886721579431</v>
      </c>
      <c r="AC53" s="15">
        <f t="shared" si="5"/>
        <v>1.7604110326353621</v>
      </c>
      <c r="AD53" s="15">
        <f t="shared" si="5"/>
        <v>1.9219682481889322</v>
      </c>
    </row>
    <row r="54" spans="1:30">
      <c r="A54" s="64">
        <v>870894</v>
      </c>
      <c r="B54" s="15">
        <f t="shared" si="4"/>
        <v>0.62351129279323225</v>
      </c>
      <c r="C54" s="15">
        <f t="shared" si="5"/>
        <v>0.52782408869526454</v>
      </c>
      <c r="D54" s="15">
        <f t="shared" si="5"/>
        <v>0.61769658614465561</v>
      </c>
      <c r="E54" s="15">
        <f t="shared" si="5"/>
        <v>0.81760883488828984</v>
      </c>
      <c r="F54" s="15">
        <f t="shared" si="5"/>
        <v>0.89826206963110244</v>
      </c>
      <c r="G54" s="15">
        <f t="shared" si="5"/>
        <v>0.69096014317068988</v>
      </c>
      <c r="H54" s="15">
        <f t="shared" si="5"/>
        <v>0.673031826427819</v>
      </c>
      <c r="I54" s="15">
        <f t="shared" si="5"/>
        <v>1.1252671359385551</v>
      </c>
      <c r="J54" s="15">
        <f t="shared" si="5"/>
        <v>0.95039568033253186</v>
      </c>
      <c r="K54" s="15">
        <f t="shared" si="5"/>
        <v>0.9055391709467111</v>
      </c>
      <c r="L54" s="15">
        <f t="shared" si="5"/>
        <v>0.93283594377426582</v>
      </c>
      <c r="M54" s="15">
        <f t="shared" si="5"/>
        <v>0.95272399767917448</v>
      </c>
      <c r="N54" s="15">
        <f t="shared" si="5"/>
        <v>1.1026396061718355</v>
      </c>
      <c r="O54" s="15">
        <f t="shared" si="5"/>
        <v>1.0795634877948361</v>
      </c>
      <c r="P54" s="15">
        <f t="shared" si="5"/>
        <v>1.0972557200941158</v>
      </c>
      <c r="Q54" s="15">
        <f t="shared" si="5"/>
        <v>1.233023686079542</v>
      </c>
      <c r="R54" s="15">
        <f t="shared" si="5"/>
        <v>1.2375508470421748</v>
      </c>
      <c r="S54" s="15">
        <f t="shared" si="5"/>
        <v>1.3841051921557626</v>
      </c>
      <c r="T54" s="15">
        <f t="shared" si="5"/>
        <v>1.3877744251989954</v>
      </c>
      <c r="U54" s="15">
        <f t="shared" si="5"/>
        <v>1.4977010607071386</v>
      </c>
      <c r="V54" s="15">
        <f t="shared" si="5"/>
        <v>1.5748657683020768</v>
      </c>
      <c r="W54" s="15">
        <f t="shared" si="5"/>
        <v>1.8006146362664039</v>
      </c>
      <c r="X54" s="15">
        <f t="shared" si="5"/>
        <v>1.7620650432497844</v>
      </c>
      <c r="Y54" s="15">
        <f t="shared" si="5"/>
        <v>1.5720418447606979</v>
      </c>
      <c r="Z54" s="15">
        <f t="shared" si="5"/>
        <v>1.5384721758330091</v>
      </c>
      <c r="AA54" s="15">
        <f t="shared" si="5"/>
        <v>1.6065094543110934</v>
      </c>
      <c r="AB54" s="15">
        <f t="shared" si="5"/>
        <v>1.5331693905468931</v>
      </c>
      <c r="AC54" s="15">
        <f t="shared" si="5"/>
        <v>1.639831717302882</v>
      </c>
      <c r="AD54" s="15">
        <f t="shared" si="5"/>
        <v>1.3517809187388623</v>
      </c>
    </row>
    <row r="55" spans="1:30">
      <c r="A55" s="64">
        <v>851220</v>
      </c>
      <c r="B55" s="15">
        <f t="shared" si="4"/>
        <v>0.36760475185363051</v>
      </c>
      <c r="C55" s="15">
        <f t="shared" si="5"/>
        <v>0.46715090350762722</v>
      </c>
      <c r="D55" s="15">
        <f t="shared" si="5"/>
        <v>0.28332527605808655</v>
      </c>
      <c r="E55" s="15">
        <f t="shared" si="5"/>
        <v>0.45571277533160193</v>
      </c>
      <c r="F55" s="15">
        <f t="shared" si="5"/>
        <v>0.54282064374517724</v>
      </c>
      <c r="G55" s="15">
        <f t="shared" si="5"/>
        <v>0.57837272315314159</v>
      </c>
      <c r="H55" s="15">
        <f t="shared" si="5"/>
        <v>0.58380776360964293</v>
      </c>
      <c r="I55" s="15">
        <f t="shared" si="5"/>
        <v>0.61100815420588517</v>
      </c>
      <c r="J55" s="15">
        <f t="shared" si="5"/>
        <v>0.76821432793513922</v>
      </c>
      <c r="K55" s="15">
        <f t="shared" si="5"/>
        <v>0.85588046547415519</v>
      </c>
      <c r="L55" s="15">
        <f t="shared" si="5"/>
        <v>0.84677549683154596</v>
      </c>
      <c r="M55" s="15">
        <f t="shared" si="5"/>
        <v>0.69759463415757483</v>
      </c>
      <c r="N55" s="15">
        <f t="shared" si="5"/>
        <v>0.84257624242532381</v>
      </c>
      <c r="O55" s="15">
        <f t="shared" si="5"/>
        <v>0.64725151082591303</v>
      </c>
      <c r="P55" s="15">
        <f t="shared" si="5"/>
        <v>0.50643138367919738</v>
      </c>
      <c r="Q55" s="15">
        <f t="shared" si="5"/>
        <v>0.5428181914453889</v>
      </c>
      <c r="R55" s="15">
        <f t="shared" si="5"/>
        <v>0.53328881392088057</v>
      </c>
      <c r="S55" s="15">
        <f t="shared" si="5"/>
        <v>0.63710884431311698</v>
      </c>
      <c r="T55" s="15">
        <f t="shared" si="5"/>
        <v>0.8358515618127178</v>
      </c>
      <c r="U55" s="15">
        <f t="shared" si="5"/>
        <v>0.88451120522674342</v>
      </c>
      <c r="V55" s="15">
        <f t="shared" si="5"/>
        <v>0.89779446077905989</v>
      </c>
      <c r="W55" s="15">
        <f t="shared" si="5"/>
        <v>1.0297808598744118</v>
      </c>
      <c r="X55" s="15">
        <f t="shared" si="5"/>
        <v>1.1588563154233678</v>
      </c>
      <c r="Y55" s="15">
        <f t="shared" si="5"/>
        <v>1.2744872784023635</v>
      </c>
      <c r="Z55" s="15">
        <f t="shared" si="5"/>
        <v>1.2903822769170534</v>
      </c>
      <c r="AA55" s="15">
        <f t="shared" si="5"/>
        <v>1.4214914327911155</v>
      </c>
      <c r="AB55" s="15">
        <f t="shared" si="5"/>
        <v>1.3799820126663784</v>
      </c>
      <c r="AC55" s="15">
        <f t="shared" si="5"/>
        <v>1.5705674640542848</v>
      </c>
      <c r="AD55" s="15">
        <f t="shared" si="5"/>
        <v>0.95734870037048714</v>
      </c>
    </row>
    <row r="56" spans="1:30">
      <c r="A56" s="64">
        <v>870332</v>
      </c>
      <c r="B56" s="15">
        <f t="shared" si="4"/>
        <v>0.12927097641151258</v>
      </c>
      <c r="C56" s="15">
        <f t="shared" si="5"/>
        <v>0.19764897873652942</v>
      </c>
      <c r="D56" s="15">
        <f t="shared" si="5"/>
        <v>0.51161846942425593</v>
      </c>
      <c r="E56" s="15">
        <f t="shared" si="5"/>
        <v>1.1210405957186123</v>
      </c>
      <c r="F56" s="15">
        <f t="shared" si="5"/>
        <v>2.3156624873369185</v>
      </c>
      <c r="G56" s="15">
        <f t="shared" si="5"/>
        <v>1.0328406864335467</v>
      </c>
      <c r="H56" s="15">
        <f t="shared" si="5"/>
        <v>1.4240557346309259</v>
      </c>
      <c r="I56" s="15">
        <f t="shared" si="5"/>
        <v>1.0930512629968536</v>
      </c>
      <c r="J56" s="15">
        <f t="shared" si="5"/>
        <v>1.426318532530499</v>
      </c>
      <c r="K56" s="15">
        <f t="shared" si="5"/>
        <v>1.3426950508825697</v>
      </c>
      <c r="L56" s="15">
        <f t="shared" si="5"/>
        <v>1.8151020652144891</v>
      </c>
      <c r="M56" s="15">
        <f t="shared" si="5"/>
        <v>2.3748121917284166</v>
      </c>
      <c r="N56" s="15">
        <f t="shared" si="5"/>
        <v>2.4733496414959015</v>
      </c>
      <c r="O56" s="15">
        <f t="shared" si="5"/>
        <v>3.8309350622374172</v>
      </c>
      <c r="P56" s="15">
        <f t="shared" si="5"/>
        <v>3.5144971030768928</v>
      </c>
      <c r="Q56" s="15">
        <f t="shared" si="5"/>
        <v>3.2296841156888001</v>
      </c>
      <c r="R56" s="15">
        <f t="shared" si="5"/>
        <v>3.8937869205706459</v>
      </c>
      <c r="S56" s="15">
        <f t="shared" si="5"/>
        <v>3.6375213181136039</v>
      </c>
      <c r="T56" s="15">
        <f t="shared" si="5"/>
        <v>2.4162212012639079</v>
      </c>
      <c r="U56" s="15">
        <f t="shared" si="5"/>
        <v>1.5402031307043896E-2</v>
      </c>
      <c r="V56" s="15">
        <f t="shared" si="5"/>
        <v>1.2869147882396939</v>
      </c>
      <c r="W56" s="15">
        <f t="shared" si="5"/>
        <v>0.33777105541637087</v>
      </c>
      <c r="X56" s="15">
        <f t="shared" si="5"/>
        <v>2.0113789033623979</v>
      </c>
      <c r="Y56" s="15">
        <f t="shared" si="5"/>
        <v>1.7903413306150135</v>
      </c>
      <c r="Z56" s="15">
        <f t="shared" si="5"/>
        <v>1.5519273710544206</v>
      </c>
      <c r="AA56" s="15">
        <f t="shared" si="5"/>
        <v>1.8484793486935176</v>
      </c>
      <c r="AB56" s="15">
        <f t="shared" si="5"/>
        <v>1.0728181068196965</v>
      </c>
      <c r="AC56" s="15">
        <f t="shared" si="5"/>
        <v>1.5184913501094788</v>
      </c>
      <c r="AD56" s="15">
        <f t="shared" si="5"/>
        <v>1.8232211488800081</v>
      </c>
    </row>
    <row r="57" spans="1:30">
      <c r="A57" s="64">
        <v>842139</v>
      </c>
      <c r="B57" s="15">
        <f t="shared" si="4"/>
        <v>1.4695439701986339</v>
      </c>
      <c r="C57" s="15">
        <f t="shared" si="5"/>
        <v>0.83256841708457907</v>
      </c>
      <c r="D57" s="15">
        <f t="shared" si="5"/>
        <v>0.46005671073228943</v>
      </c>
      <c r="E57" s="15">
        <f t="shared" si="5"/>
        <v>0.68557933758688383</v>
      </c>
      <c r="F57" s="15">
        <f t="shared" si="5"/>
        <v>0.63396614573972754</v>
      </c>
      <c r="G57" s="15">
        <f t="shared" si="5"/>
        <v>0.52645818867394334</v>
      </c>
      <c r="H57" s="15">
        <f t="shared" si="5"/>
        <v>0.69331742148407882</v>
      </c>
      <c r="I57" s="15">
        <f t="shared" si="5"/>
        <v>0.79156229963747693</v>
      </c>
      <c r="J57" s="15">
        <f t="shared" si="5"/>
        <v>0.80555909017144167</v>
      </c>
      <c r="K57" s="15">
        <f t="shared" si="5"/>
        <v>0.65219592611171873</v>
      </c>
      <c r="L57" s="15">
        <f t="shared" si="5"/>
        <v>0.57525676240879897</v>
      </c>
      <c r="M57" s="15">
        <f t="shared" si="5"/>
        <v>0.76553940775278129</v>
      </c>
      <c r="N57" s="15">
        <f t="shared" si="5"/>
        <v>1.262986241520424</v>
      </c>
      <c r="O57" s="15">
        <f t="shared" si="5"/>
        <v>1.4811809888388401</v>
      </c>
      <c r="P57" s="15">
        <f t="shared" si="5"/>
        <v>1.0206198339056045</v>
      </c>
      <c r="Q57" s="15">
        <f t="shared" si="5"/>
        <v>1.0007257026477385</v>
      </c>
      <c r="R57" s="15">
        <f t="shared" si="5"/>
        <v>1.0042360844891887</v>
      </c>
      <c r="S57" s="15">
        <f t="shared" si="5"/>
        <v>1.0706103295923697</v>
      </c>
      <c r="T57" s="15">
        <f t="shared" si="5"/>
        <v>1.1487725604939476</v>
      </c>
      <c r="U57" s="15">
        <f t="shared" si="5"/>
        <v>1.1902264832667158</v>
      </c>
      <c r="V57" s="15">
        <f t="shared" si="5"/>
        <v>1.1711179961349982</v>
      </c>
      <c r="W57" s="15">
        <f t="shared" si="5"/>
        <v>1.1244260331768068</v>
      </c>
      <c r="X57" s="15">
        <f t="shared" si="5"/>
        <v>1.0895298018266264</v>
      </c>
      <c r="Y57" s="15">
        <f t="shared" si="5"/>
        <v>1.0505485160641703</v>
      </c>
      <c r="Z57" s="15">
        <f t="shared" si="5"/>
        <v>1.0301384478501643</v>
      </c>
      <c r="AA57" s="15">
        <f t="shared" si="5"/>
        <v>1.3499499372164219</v>
      </c>
      <c r="AB57" s="15">
        <f t="shared" si="5"/>
        <v>1.4415790219790265</v>
      </c>
      <c r="AC57" s="15">
        <f t="shared" si="5"/>
        <v>1.4034947396806472</v>
      </c>
      <c r="AD57" s="15">
        <f t="shared" si="5"/>
        <v>1.0814834221333736</v>
      </c>
    </row>
    <row r="58" spans="1:30">
      <c r="A58" s="64">
        <v>870880</v>
      </c>
      <c r="B58" s="15">
        <f t="shared" si="4"/>
        <v>4.1608325403744442E-2</v>
      </c>
      <c r="C58" s="15">
        <f t="shared" si="5"/>
        <v>3.5654851125768453E-2</v>
      </c>
      <c r="D58" s="15">
        <f t="shared" si="5"/>
        <v>3.1346077395750557E-2</v>
      </c>
      <c r="E58" s="15">
        <f t="shared" si="5"/>
        <v>2.7034237507647527E-2</v>
      </c>
      <c r="F58" s="15">
        <f t="shared" si="5"/>
        <v>2.3974095804675952E-2</v>
      </c>
      <c r="G58" s="15">
        <f t="shared" si="5"/>
        <v>2.8219638599792932E-2</v>
      </c>
      <c r="H58" s="15">
        <f t="shared" si="5"/>
        <v>5.669360654348831E-2</v>
      </c>
      <c r="I58" s="15">
        <f t="shared" si="5"/>
        <v>0.23585961699935232</v>
      </c>
      <c r="J58" s="15">
        <f t="shared" si="5"/>
        <v>0.2173293471625346</v>
      </c>
      <c r="K58" s="15">
        <f t="shared" si="5"/>
        <v>0.37213262046023904</v>
      </c>
      <c r="L58" s="15">
        <f t="shared" si="5"/>
        <v>0.40221183020760587</v>
      </c>
      <c r="M58" s="15">
        <f t="shared" si="5"/>
        <v>0.4306155022812605</v>
      </c>
      <c r="N58" s="15">
        <f t="shared" si="5"/>
        <v>0.4950168502246664</v>
      </c>
      <c r="O58" s="15">
        <f t="shared" si="5"/>
        <v>0.67007433568136665</v>
      </c>
      <c r="P58" s="15">
        <f t="shared" si="5"/>
        <v>0.65269335736659406</v>
      </c>
      <c r="Q58" s="15">
        <f t="shared" si="5"/>
        <v>0.66702359913580933</v>
      </c>
      <c r="R58" s="15">
        <f t="shared" si="5"/>
        <v>0.754739982472723</v>
      </c>
      <c r="S58" s="15">
        <f t="shared" si="5"/>
        <v>0.84664798853887979</v>
      </c>
      <c r="T58" s="15">
        <f t="shared" si="5"/>
        <v>0.84905746348062638</v>
      </c>
      <c r="U58" s="15">
        <f t="shared" si="5"/>
        <v>0.91910422303799222</v>
      </c>
      <c r="V58" s="15">
        <f t="shared" si="5"/>
        <v>0.941770107515018</v>
      </c>
      <c r="W58" s="15">
        <f t="shared" si="5"/>
        <v>1.0385257145564331</v>
      </c>
      <c r="X58" s="15">
        <f t="shared" ref="C58:AD67" si="6">X27/X$36*100</f>
        <v>0.96508194948114889</v>
      </c>
      <c r="Y58" s="15">
        <f t="shared" si="6"/>
        <v>0.93792533683937673</v>
      </c>
      <c r="Z58" s="15">
        <f t="shared" si="6"/>
        <v>0.98357345503098281</v>
      </c>
      <c r="AA58" s="15">
        <f t="shared" si="6"/>
        <v>1.0871472908200348</v>
      </c>
      <c r="AB58" s="15">
        <f t="shared" si="6"/>
        <v>1.1994630831849742</v>
      </c>
      <c r="AC58" s="15">
        <f t="shared" si="6"/>
        <v>1.3508844769607655</v>
      </c>
      <c r="AD58" s="15">
        <f t="shared" si="6"/>
        <v>0.78613309100741802</v>
      </c>
    </row>
    <row r="59" spans="1:30">
      <c r="A59" s="64">
        <v>840999</v>
      </c>
      <c r="B59" s="15">
        <f t="shared" si="4"/>
        <v>1.3464389321825259</v>
      </c>
      <c r="C59" s="15">
        <f t="shared" si="6"/>
        <v>1.3431346956727552</v>
      </c>
      <c r="D59" s="15">
        <f t="shared" si="6"/>
        <v>1.165860945965834</v>
      </c>
      <c r="E59" s="15">
        <f t="shared" si="6"/>
        <v>1.432472789010359</v>
      </c>
      <c r="F59" s="15">
        <f t="shared" si="6"/>
        <v>1.4162262269735877</v>
      </c>
      <c r="G59" s="15">
        <f t="shared" si="6"/>
        <v>1.4528853615859811</v>
      </c>
      <c r="H59" s="15">
        <f t="shared" si="6"/>
        <v>1.1663153768261036</v>
      </c>
      <c r="I59" s="15">
        <f t="shared" si="6"/>
        <v>1.1542357064365956</v>
      </c>
      <c r="J59" s="15">
        <f t="shared" si="6"/>
        <v>1.2848018119089606</v>
      </c>
      <c r="K59" s="15">
        <f t="shared" si="6"/>
        <v>1.3229631580375367</v>
      </c>
      <c r="L59" s="15">
        <f t="shared" si="6"/>
        <v>1.1904252965549229</v>
      </c>
      <c r="M59" s="15">
        <f t="shared" si="6"/>
        <v>1.2895457478397083</v>
      </c>
      <c r="N59" s="15">
        <f t="shared" si="6"/>
        <v>1.2830377704885567</v>
      </c>
      <c r="O59" s="15">
        <f t="shared" si="6"/>
        <v>1.3958932817866709</v>
      </c>
      <c r="P59" s="15">
        <f t="shared" si="6"/>
        <v>1.0218318493945617</v>
      </c>
      <c r="Q59" s="15">
        <f t="shared" si="6"/>
        <v>1.2004854684984783</v>
      </c>
      <c r="R59" s="15">
        <f t="shared" si="6"/>
        <v>1.3020017109654032</v>
      </c>
      <c r="S59" s="15">
        <f t="shared" si="6"/>
        <v>1.1458375324057528</v>
      </c>
      <c r="T59" s="15">
        <f t="shared" si="6"/>
        <v>0.96693921390246973</v>
      </c>
      <c r="U59" s="15">
        <f t="shared" si="6"/>
        <v>1.0168122936206476</v>
      </c>
      <c r="V59" s="15">
        <f t="shared" si="6"/>
        <v>0.8949852284744183</v>
      </c>
      <c r="W59" s="15">
        <f t="shared" si="6"/>
        <v>0.80173125742381035</v>
      </c>
      <c r="X59" s="15">
        <f t="shared" si="6"/>
        <v>0.91326373252331539</v>
      </c>
      <c r="Y59" s="15">
        <f t="shared" si="6"/>
        <v>0.92004697084409748</v>
      </c>
      <c r="Z59" s="15">
        <f t="shared" si="6"/>
        <v>0.81536820344447458</v>
      </c>
      <c r="AA59" s="15">
        <f t="shared" si="6"/>
        <v>0.79096454296161534</v>
      </c>
      <c r="AB59" s="15">
        <f t="shared" si="6"/>
        <v>0.89498119245240526</v>
      </c>
      <c r="AC59" s="15">
        <f t="shared" si="6"/>
        <v>1.0424764125701769</v>
      </c>
      <c r="AD59" s="15">
        <f t="shared" si="6"/>
        <v>1.0550973968863382</v>
      </c>
    </row>
    <row r="60" spans="1:30">
      <c r="A60" s="64">
        <v>870870</v>
      </c>
      <c r="B60" s="15">
        <f t="shared" si="4"/>
        <v>0.47100443298207029</v>
      </c>
      <c r="C60" s="15">
        <f t="shared" si="6"/>
        <v>0.39254610002029877</v>
      </c>
      <c r="D60" s="15">
        <f t="shared" si="6"/>
        <v>0.39434640391773756</v>
      </c>
      <c r="E60" s="15">
        <f t="shared" si="6"/>
        <v>0.39832532931698633</v>
      </c>
      <c r="F60" s="15">
        <f t="shared" si="6"/>
        <v>0.4272421598807386</v>
      </c>
      <c r="G60" s="15">
        <f t="shared" si="6"/>
        <v>0.45405496930034739</v>
      </c>
      <c r="H60" s="15">
        <f t="shared" si="6"/>
        <v>0.42161841646961729</v>
      </c>
      <c r="I60" s="15">
        <f t="shared" si="6"/>
        <v>0.61171454900835009</v>
      </c>
      <c r="J60" s="15">
        <f t="shared" si="6"/>
        <v>0.69284713342974991</v>
      </c>
      <c r="K60" s="15">
        <f t="shared" si="6"/>
        <v>0.7947009524323132</v>
      </c>
      <c r="L60" s="15">
        <f t="shared" si="6"/>
        <v>0.75601078416563872</v>
      </c>
      <c r="M60" s="15">
        <f t="shared" si="6"/>
        <v>0.69892648382827272</v>
      </c>
      <c r="N60" s="15">
        <f t="shared" si="6"/>
        <v>0.77295690457435617</v>
      </c>
      <c r="O60" s="15">
        <f t="shared" si="6"/>
        <v>0.65470496085351715</v>
      </c>
      <c r="P60" s="15">
        <f t="shared" si="6"/>
        <v>0.69026262160669749</v>
      </c>
      <c r="Q60" s="15">
        <f t="shared" si="6"/>
        <v>0.75734049697679218</v>
      </c>
      <c r="R60" s="15">
        <f t="shared" si="6"/>
        <v>0.68203021508749884</v>
      </c>
      <c r="S60" s="15">
        <f t="shared" si="6"/>
        <v>0.70282368277626073</v>
      </c>
      <c r="T60" s="15">
        <f t="shared" si="6"/>
        <v>0.78015303200193076</v>
      </c>
      <c r="U60" s="15">
        <f t="shared" si="6"/>
        <v>0.73909208678594285</v>
      </c>
      <c r="V60" s="15">
        <f t="shared" si="6"/>
        <v>0.836636872541063</v>
      </c>
      <c r="W60" s="15">
        <f t="shared" si="6"/>
        <v>0.893648880811581</v>
      </c>
      <c r="X60" s="15">
        <f t="shared" si="6"/>
        <v>0.78831931203056305</v>
      </c>
      <c r="Y60" s="15">
        <f t="shared" si="6"/>
        <v>0.74422250057848149</v>
      </c>
      <c r="Z60" s="15">
        <f t="shared" si="6"/>
        <v>0.77856763267177498</v>
      </c>
      <c r="AA60" s="15">
        <f t="shared" si="6"/>
        <v>0.80045482797927747</v>
      </c>
      <c r="AB60" s="15">
        <f t="shared" si="6"/>
        <v>0.93720820463558052</v>
      </c>
      <c r="AC60" s="15">
        <f t="shared" si="6"/>
        <v>1.0287405057648504</v>
      </c>
      <c r="AD60" s="15">
        <f t="shared" si="6"/>
        <v>0.75470347182754194</v>
      </c>
    </row>
    <row r="61" spans="1:30">
      <c r="A61" s="64">
        <v>870421</v>
      </c>
      <c r="B61" s="15">
        <f t="shared" si="4"/>
        <v>2.3637883897758325</v>
      </c>
      <c r="C61" s="15">
        <f t="shared" si="6"/>
        <v>3.3935830758702865</v>
      </c>
      <c r="D61" s="15">
        <f t="shared" si="6"/>
        <v>3.7657586745102121</v>
      </c>
      <c r="E61" s="15">
        <f t="shared" si="6"/>
        <v>1.7548351178086321</v>
      </c>
      <c r="F61" s="15">
        <f t="shared" si="6"/>
        <v>2.4503430071992285</v>
      </c>
      <c r="G61" s="15">
        <f t="shared" si="6"/>
        <v>3.6500489266978215</v>
      </c>
      <c r="H61" s="15">
        <f t="shared" si="6"/>
        <v>3.0252884249609564</v>
      </c>
      <c r="I61" s="15">
        <f t="shared" si="6"/>
        <v>3.357044567447018</v>
      </c>
      <c r="J61" s="15">
        <f t="shared" si="6"/>
        <v>3.9923136151576784</v>
      </c>
      <c r="K61" s="15">
        <f t="shared" si="6"/>
        <v>4.4718996587870405</v>
      </c>
      <c r="L61" s="15">
        <f t="shared" si="6"/>
        <v>2.9793059733126537</v>
      </c>
      <c r="M61" s="15">
        <f t="shared" si="6"/>
        <v>2.5643466134153701</v>
      </c>
      <c r="N61" s="15">
        <f t="shared" si="6"/>
        <v>3.5114997039883544</v>
      </c>
      <c r="O61" s="15">
        <f t="shared" si="6"/>
        <v>1.7180747006771726</v>
      </c>
      <c r="P61" s="15">
        <f t="shared" si="6"/>
        <v>1.2148636356195646</v>
      </c>
      <c r="Q61" s="15">
        <f t="shared" si="6"/>
        <v>1.7227336076454645</v>
      </c>
      <c r="R61" s="15">
        <f t="shared" si="6"/>
        <v>2.1867783788587682</v>
      </c>
      <c r="S61" s="15">
        <f t="shared" si="6"/>
        <v>2.6834141373873779</v>
      </c>
      <c r="T61" s="15">
        <f t="shared" si="6"/>
        <v>1.703947886934436</v>
      </c>
      <c r="U61" s="15">
        <f t="shared" si="6"/>
        <v>1.9218006422024807</v>
      </c>
      <c r="V61" s="15">
        <f t="shared" si="6"/>
        <v>1.9663084362500483</v>
      </c>
      <c r="W61" s="15">
        <f t="shared" si="6"/>
        <v>2.0431842815391597</v>
      </c>
      <c r="X61" s="15">
        <f t="shared" si="6"/>
        <v>0.11570466661010098</v>
      </c>
      <c r="Y61" s="15">
        <f t="shared" si="6"/>
        <v>1.8037506062335666</v>
      </c>
      <c r="Z61" s="15">
        <f t="shared" si="6"/>
        <v>1.3875761281851628</v>
      </c>
      <c r="AA61" s="15">
        <f t="shared" si="6"/>
        <v>2.3651966225003362</v>
      </c>
      <c r="AB61" s="15">
        <f t="shared" si="6"/>
        <v>1.8994539283331791</v>
      </c>
      <c r="AC61" s="15">
        <f t="shared" si="6"/>
        <v>0.97607438754549847</v>
      </c>
      <c r="AD61" s="15">
        <f t="shared" si="6"/>
        <v>2.0707313749512655</v>
      </c>
    </row>
    <row r="62" spans="1:30">
      <c r="A62" s="64">
        <v>401110</v>
      </c>
      <c r="B62" s="15">
        <f t="shared" si="4"/>
        <v>0.23694565773252851</v>
      </c>
      <c r="C62" s="15">
        <f t="shared" si="6"/>
        <v>0.15021031314152419</v>
      </c>
      <c r="D62" s="15">
        <f t="shared" si="6"/>
        <v>0.19502940558767509</v>
      </c>
      <c r="E62" s="15">
        <f t="shared" si="6"/>
        <v>0.23086625104729372</v>
      </c>
      <c r="F62" s="15">
        <f t="shared" si="6"/>
        <v>0.27555536590243723</v>
      </c>
      <c r="G62" s="15">
        <f t="shared" si="6"/>
        <v>0.28540935533635259</v>
      </c>
      <c r="H62" s="15">
        <f t="shared" si="6"/>
        <v>0.14978461757837591</v>
      </c>
      <c r="I62" s="15">
        <f t="shared" si="6"/>
        <v>0.14864547196483391</v>
      </c>
      <c r="J62" s="15">
        <f t="shared" si="6"/>
        <v>0.28351688103773826</v>
      </c>
      <c r="K62" s="15">
        <f t="shared" si="6"/>
        <v>0.29028219298382624</v>
      </c>
      <c r="L62" s="15">
        <f t="shared" si="6"/>
        <v>0.28178218428331148</v>
      </c>
      <c r="M62" s="15">
        <f t="shared" si="6"/>
        <v>0.24017986054943366</v>
      </c>
      <c r="N62" s="15">
        <f t="shared" si="6"/>
        <v>0.26714301381590011</v>
      </c>
      <c r="O62" s="15">
        <f t="shared" si="6"/>
        <v>0.36627868126890017</v>
      </c>
      <c r="P62" s="15">
        <f t="shared" si="6"/>
        <v>0.50328391557394458</v>
      </c>
      <c r="Q62" s="15">
        <f t="shared" si="6"/>
        <v>0.53420475454219607</v>
      </c>
      <c r="R62" s="15">
        <f t="shared" si="6"/>
        <v>0.68200990095140857</v>
      </c>
      <c r="S62" s="15">
        <f t="shared" si="6"/>
        <v>0.76232955758140653</v>
      </c>
      <c r="T62" s="15">
        <f t="shared" si="6"/>
        <v>0.74700340326076176</v>
      </c>
      <c r="U62" s="15">
        <f t="shared" si="6"/>
        <v>0.66003889332004895</v>
      </c>
      <c r="V62" s="15">
        <f t="shared" si="6"/>
        <v>0.6465419463297003</v>
      </c>
      <c r="W62" s="15">
        <f t="shared" si="6"/>
        <v>0.65996250842983462</v>
      </c>
      <c r="X62" s="15">
        <f t="shared" si="6"/>
        <v>0.69423433469285079</v>
      </c>
      <c r="Y62" s="15">
        <f t="shared" si="6"/>
        <v>0.59362664679668176</v>
      </c>
      <c r="Z62" s="15">
        <f t="shared" si="6"/>
        <v>0.64660625010614303</v>
      </c>
      <c r="AA62" s="15">
        <f t="shared" si="6"/>
        <v>0.74478690878962994</v>
      </c>
      <c r="AB62" s="15">
        <f t="shared" si="6"/>
        <v>0.92574372665565308</v>
      </c>
      <c r="AC62" s="15">
        <f t="shared" si="6"/>
        <v>0.95771749608866352</v>
      </c>
      <c r="AD62" s="15">
        <f t="shared" si="6"/>
        <v>0.58664634695071605</v>
      </c>
    </row>
    <row r="63" spans="1:30">
      <c r="A63" s="64">
        <v>870324</v>
      </c>
      <c r="B63" s="15">
        <f t="shared" si="4"/>
        <v>4.0485408186101504</v>
      </c>
      <c r="C63" s="15">
        <f t="shared" si="6"/>
        <v>8.9778943305954062</v>
      </c>
      <c r="D63" s="15">
        <f t="shared" si="6"/>
        <v>8.2560744795611605</v>
      </c>
      <c r="E63" s="15">
        <f t="shared" si="6"/>
        <v>10.160416393124923</v>
      </c>
      <c r="F63" s="15">
        <f t="shared" si="6"/>
        <v>7.951571011203443</v>
      </c>
      <c r="G63" s="15">
        <f t="shared" si="6"/>
        <v>9.8906099302011921</v>
      </c>
      <c r="H63" s="15">
        <f t="shared" si="6"/>
        <v>8.8403590774716587</v>
      </c>
      <c r="I63" s="15">
        <f t="shared" si="6"/>
        <v>9.6018653782403032</v>
      </c>
      <c r="J63" s="15">
        <f t="shared" si="6"/>
        <v>9.4445948368967514</v>
      </c>
      <c r="K63" s="15">
        <f t="shared" si="6"/>
        <v>8.52493125044019</v>
      </c>
      <c r="L63" s="15">
        <f t="shared" si="6"/>
        <v>5.7349747781144451</v>
      </c>
      <c r="M63" s="15">
        <f t="shared" si="6"/>
        <v>3.3975892193309223</v>
      </c>
      <c r="N63" s="15">
        <f t="shared" si="6"/>
        <v>2.7901663212676677</v>
      </c>
      <c r="O63" s="15">
        <f t="shared" si="6"/>
        <v>3.2524048606872262</v>
      </c>
      <c r="P63" s="15">
        <f t="shared" si="6"/>
        <v>2.5301796520594886</v>
      </c>
      <c r="Q63" s="15">
        <f t="shared" si="6"/>
        <v>2.4290658442326434</v>
      </c>
      <c r="R63" s="15">
        <f t="shared" si="6"/>
        <v>2.8203816088933955</v>
      </c>
      <c r="S63" s="15">
        <f t="shared" si="6"/>
        <v>3.2407473300539675</v>
      </c>
      <c r="T63" s="15">
        <f t="shared" si="6"/>
        <v>2.8539706104691902</v>
      </c>
      <c r="U63" s="15">
        <f t="shared" si="6"/>
        <v>2.5506403292879374</v>
      </c>
      <c r="V63" s="15">
        <f t="shared" si="6"/>
        <v>2.6729238093294967</v>
      </c>
      <c r="W63" s="15">
        <f t="shared" si="6"/>
        <v>1.3193105864152435</v>
      </c>
      <c r="X63" s="15">
        <f t="shared" si="6"/>
        <v>0.92293664824782773</v>
      </c>
      <c r="Y63" s="15">
        <f t="shared" si="6"/>
        <v>0.87289072788860145</v>
      </c>
      <c r="Z63" s="15">
        <f t="shared" si="6"/>
        <v>1.7334649559066224</v>
      </c>
      <c r="AA63" s="15">
        <f t="shared" si="6"/>
        <v>1.3143345814346172</v>
      </c>
      <c r="AB63" s="15">
        <f t="shared" si="6"/>
        <v>0.89968652083519829</v>
      </c>
      <c r="AC63" s="15">
        <f t="shared" si="6"/>
        <v>0.93496408489524319</v>
      </c>
      <c r="AD63" s="15">
        <f t="shared" si="6"/>
        <v>3.1645604686450515</v>
      </c>
    </row>
    <row r="64" spans="1:30">
      <c r="A64" s="64">
        <v>870423</v>
      </c>
      <c r="B64" s="15">
        <f t="shared" si="4"/>
        <v>4.7779413917027952E-3</v>
      </c>
      <c r="C64" s="15">
        <f t="shared" si="6"/>
        <v>4.5822900803651846E-2</v>
      </c>
      <c r="D64" s="15">
        <f t="shared" si="6"/>
        <v>0.11937060143756338</v>
      </c>
      <c r="E64" s="15">
        <f t="shared" si="6"/>
        <v>0.10267581971739055</v>
      </c>
      <c r="F64" s="15">
        <f t="shared" si="6"/>
        <v>8.0924367395974223E-2</v>
      </c>
      <c r="G64" s="15">
        <f t="shared" si="6"/>
        <v>0.10306838803444723</v>
      </c>
      <c r="H64" s="15">
        <f t="shared" si="6"/>
        <v>0.14228740797113359</v>
      </c>
      <c r="I64" s="15">
        <f t="shared" si="6"/>
        <v>0.2476331832665582</v>
      </c>
      <c r="J64" s="15">
        <f t="shared" si="6"/>
        <v>0.3839166632065254</v>
      </c>
      <c r="K64" s="15">
        <f t="shared" si="6"/>
        <v>0.4062971941720469</v>
      </c>
      <c r="L64" s="15">
        <f t="shared" si="6"/>
        <v>0.34581574965313683</v>
      </c>
      <c r="M64" s="15">
        <f t="shared" si="6"/>
        <v>0.50196889725882277</v>
      </c>
      <c r="N64" s="15">
        <f t="shared" si="6"/>
        <v>0.57100682028800942</v>
      </c>
      <c r="O64" s="15">
        <f t="shared" si="6"/>
        <v>0.59871659280674783</v>
      </c>
      <c r="P64" s="15">
        <f t="shared" si="6"/>
        <v>0.52614294291240471</v>
      </c>
      <c r="Q64" s="15">
        <f t="shared" si="6"/>
        <v>0.5874316892188165</v>
      </c>
      <c r="R64" s="15">
        <f t="shared" si="6"/>
        <v>0.69635608048310871</v>
      </c>
      <c r="S64" s="15">
        <f t="shared" si="6"/>
        <v>0.70571578557929449</v>
      </c>
      <c r="T64" s="15">
        <f t="shared" si="6"/>
        <v>0.51891507985396124</v>
      </c>
      <c r="U64" s="15">
        <f t="shared" si="6"/>
        <v>0.87119538966701038</v>
      </c>
      <c r="V64" s="15">
        <f t="shared" si="6"/>
        <v>0.78565511050021319</v>
      </c>
      <c r="W64" s="15">
        <f t="shared" si="6"/>
        <v>0.74173128699112512</v>
      </c>
      <c r="X64" s="15">
        <f t="shared" si="6"/>
        <v>0.74375250350372191</v>
      </c>
      <c r="Y64" s="15">
        <f t="shared" si="6"/>
        <v>0.74531368861277736</v>
      </c>
      <c r="Z64" s="15">
        <f t="shared" si="6"/>
        <v>0.99013488111321357</v>
      </c>
      <c r="AA64" s="15">
        <f t="shared" si="6"/>
        <v>0.90102302901459486</v>
      </c>
      <c r="AB64" s="15">
        <f t="shared" si="6"/>
        <v>0.79732130173631321</v>
      </c>
      <c r="AC64" s="15">
        <f t="shared" si="6"/>
        <v>0.88099247902972222</v>
      </c>
      <c r="AD64" s="15">
        <f t="shared" si="6"/>
        <v>0.64819084784786707</v>
      </c>
    </row>
    <row r="65" spans="1:30">
      <c r="A65" s="29" t="s">
        <v>221</v>
      </c>
      <c r="B65" s="15">
        <f t="shared" si="4"/>
        <v>82.418407844236299</v>
      </c>
      <c r="C65" s="15">
        <f t="shared" si="6"/>
        <v>80.416929395905058</v>
      </c>
      <c r="D65" s="15">
        <f t="shared" si="6"/>
        <v>77.245417119615993</v>
      </c>
      <c r="E65" s="15">
        <f t="shared" si="6"/>
        <v>75.914605216921288</v>
      </c>
      <c r="F65" s="15">
        <f t="shared" si="6"/>
        <v>73.213732785263346</v>
      </c>
      <c r="G65" s="15">
        <f t="shared" si="6"/>
        <v>76.170683701770798</v>
      </c>
      <c r="H65" s="15">
        <f t="shared" si="6"/>
        <v>78.645016627885397</v>
      </c>
      <c r="I65" s="15">
        <f t="shared" si="6"/>
        <v>75.859636355544751</v>
      </c>
      <c r="J65" s="15">
        <f t="shared" si="6"/>
        <v>75.999227848981192</v>
      </c>
      <c r="K65" s="15">
        <f t="shared" si="6"/>
        <v>75.172269074351703</v>
      </c>
      <c r="L65" s="15">
        <f t="shared" si="6"/>
        <v>76.210437043041381</v>
      </c>
      <c r="M65" s="15">
        <f t="shared" si="6"/>
        <v>78.156830486889021</v>
      </c>
      <c r="N65" s="15">
        <f t="shared" si="6"/>
        <v>79.186144049866868</v>
      </c>
      <c r="O65" s="15">
        <f t="shared" si="6"/>
        <v>80.612038431871056</v>
      </c>
      <c r="P65" s="15">
        <f t="shared" si="6"/>
        <v>80.192237917106965</v>
      </c>
      <c r="Q65" s="15">
        <f t="shared" si="6"/>
        <v>79.420296988104411</v>
      </c>
      <c r="R65" s="15">
        <f t="shared" si="6"/>
        <v>77.97780647052987</v>
      </c>
      <c r="S65" s="15">
        <f t="shared" si="6"/>
        <v>77.50955454365787</v>
      </c>
      <c r="T65" s="15">
        <f t="shared" si="6"/>
        <v>78.95482855599667</v>
      </c>
      <c r="U65" s="15">
        <f t="shared" si="6"/>
        <v>77.186906081661988</v>
      </c>
      <c r="V65" s="15">
        <f t="shared" si="6"/>
        <v>75.865364149954956</v>
      </c>
      <c r="W65" s="15">
        <f t="shared" si="6"/>
        <v>76.878961923369218</v>
      </c>
      <c r="X65" s="15">
        <f t="shared" si="6"/>
        <v>78.436780641480965</v>
      </c>
      <c r="Y65" s="15">
        <f t="shared" si="6"/>
        <v>78.854975059576986</v>
      </c>
      <c r="Z65" s="15">
        <f t="shared" si="6"/>
        <v>79.07450620744018</v>
      </c>
      <c r="AA65" s="15">
        <f t="shared" si="6"/>
        <v>80.268875697937915</v>
      </c>
      <c r="AB65" s="15">
        <f t="shared" si="6"/>
        <v>79.887479406446062</v>
      </c>
      <c r="AC65" s="15">
        <f t="shared" si="6"/>
        <v>86.328061703910066</v>
      </c>
      <c r="AD65" s="15">
        <f t="shared" si="6"/>
        <v>78.743627310122406</v>
      </c>
    </row>
    <row r="66" spans="1:30">
      <c r="A66" s="65" t="s">
        <v>222</v>
      </c>
      <c r="B66" s="15">
        <f t="shared" si="4"/>
        <v>17.581592155763705</v>
      </c>
      <c r="C66" s="15">
        <f t="shared" si="6"/>
        <v>19.583070604094942</v>
      </c>
      <c r="D66" s="15">
        <f t="shared" si="6"/>
        <v>22.754582880383996</v>
      </c>
      <c r="E66" s="15">
        <f t="shared" si="6"/>
        <v>24.085394783078705</v>
      </c>
      <c r="F66" s="15">
        <f t="shared" si="6"/>
        <v>26.786267214736654</v>
      </c>
      <c r="G66" s="15">
        <f t="shared" si="6"/>
        <v>23.829316298229191</v>
      </c>
      <c r="H66" s="15">
        <f t="shared" si="6"/>
        <v>21.354983372114603</v>
      </c>
      <c r="I66" s="15">
        <f t="shared" si="6"/>
        <v>24.140363644455238</v>
      </c>
      <c r="J66" s="15">
        <f t="shared" si="6"/>
        <v>24.000772151018808</v>
      </c>
      <c r="K66" s="15">
        <f t="shared" si="6"/>
        <v>24.827730925648293</v>
      </c>
      <c r="L66" s="15">
        <f t="shared" si="6"/>
        <v>23.789562956958623</v>
      </c>
      <c r="M66" s="15">
        <f t="shared" si="6"/>
        <v>21.843169513110979</v>
      </c>
      <c r="N66" s="15">
        <f t="shared" si="6"/>
        <v>20.813855950133128</v>
      </c>
      <c r="O66" s="15">
        <f t="shared" si="6"/>
        <v>19.387961568128944</v>
      </c>
      <c r="P66" s="15">
        <f t="shared" si="6"/>
        <v>19.807762082893035</v>
      </c>
      <c r="Q66" s="15">
        <f t="shared" si="6"/>
        <v>20.579703011895589</v>
      </c>
      <c r="R66" s="15">
        <f t="shared" si="6"/>
        <v>22.022193529470137</v>
      </c>
      <c r="S66" s="15">
        <f t="shared" si="6"/>
        <v>22.490445456342123</v>
      </c>
      <c r="T66" s="15">
        <f t="shared" si="6"/>
        <v>21.04517144400333</v>
      </c>
      <c r="U66" s="15">
        <f t="shared" si="6"/>
        <v>22.813093918338016</v>
      </c>
      <c r="V66" s="15">
        <f t="shared" si="6"/>
        <v>24.13463585004504</v>
      </c>
      <c r="W66" s="15">
        <f t="shared" si="6"/>
        <v>23.121038076630782</v>
      </c>
      <c r="X66" s="15">
        <f t="shared" si="6"/>
        <v>21.563219358519035</v>
      </c>
      <c r="Y66" s="15">
        <f t="shared" si="6"/>
        <v>21.145024940423017</v>
      </c>
      <c r="Z66" s="15">
        <f t="shared" si="6"/>
        <v>20.92549379255982</v>
      </c>
      <c r="AA66" s="15">
        <f t="shared" si="6"/>
        <v>19.731124302062085</v>
      </c>
      <c r="AB66" s="15">
        <f t="shared" si="6"/>
        <v>20.112520593553938</v>
      </c>
      <c r="AC66" s="15">
        <f t="shared" si="6"/>
        <v>13.671938296089939</v>
      </c>
      <c r="AD66" s="15">
        <f t="shared" si="6"/>
        <v>21.256372689877605</v>
      </c>
    </row>
    <row r="67" spans="1:30">
      <c r="A67" s="65" t="s">
        <v>207</v>
      </c>
      <c r="B67" s="15">
        <f t="shared" si="4"/>
        <v>100</v>
      </c>
      <c r="C67" s="15">
        <f t="shared" si="6"/>
        <v>100</v>
      </c>
      <c r="D67" s="15">
        <f t="shared" si="6"/>
        <v>100</v>
      </c>
      <c r="E67" s="15">
        <f t="shared" si="6"/>
        <v>100</v>
      </c>
      <c r="F67" s="15">
        <f t="shared" si="6"/>
        <v>100</v>
      </c>
      <c r="G67" s="15">
        <f t="shared" si="6"/>
        <v>100</v>
      </c>
      <c r="H67" s="15">
        <f t="shared" si="6"/>
        <v>100</v>
      </c>
      <c r="I67" s="15">
        <f t="shared" si="6"/>
        <v>100</v>
      </c>
      <c r="J67" s="15">
        <f t="shared" si="6"/>
        <v>100</v>
      </c>
      <c r="K67" s="15">
        <f t="shared" si="6"/>
        <v>100</v>
      </c>
      <c r="L67" s="15">
        <f t="shared" si="6"/>
        <v>100</v>
      </c>
      <c r="M67" s="15">
        <f t="shared" si="6"/>
        <v>100</v>
      </c>
      <c r="N67" s="15">
        <f t="shared" si="6"/>
        <v>100</v>
      </c>
      <c r="O67" s="15">
        <f t="shared" si="6"/>
        <v>100</v>
      </c>
      <c r="P67" s="15">
        <f t="shared" si="6"/>
        <v>100</v>
      </c>
      <c r="Q67" s="15">
        <f t="shared" si="6"/>
        <v>100</v>
      </c>
      <c r="R67" s="15">
        <f t="shared" si="6"/>
        <v>100</v>
      </c>
      <c r="S67" s="15">
        <f t="shared" si="6"/>
        <v>100</v>
      </c>
      <c r="T67" s="15">
        <f t="shared" si="6"/>
        <v>100</v>
      </c>
      <c r="U67" s="15">
        <f t="shared" si="6"/>
        <v>100</v>
      </c>
      <c r="V67" s="15">
        <f t="shared" si="6"/>
        <v>100</v>
      </c>
      <c r="W67" s="15">
        <f t="shared" si="6"/>
        <v>100</v>
      </c>
      <c r="X67" s="15">
        <f t="shared" si="6"/>
        <v>100</v>
      </c>
      <c r="Y67" s="15">
        <f t="shared" si="6"/>
        <v>100</v>
      </c>
      <c r="Z67" s="15">
        <f t="shared" si="6"/>
        <v>100</v>
      </c>
      <c r="AA67" s="15">
        <f t="shared" ref="AA67:AD67" si="7">AA36/AA$36*100</f>
        <v>100</v>
      </c>
      <c r="AB67" s="15">
        <f t="shared" si="7"/>
        <v>100</v>
      </c>
      <c r="AC67" s="15">
        <f t="shared" si="7"/>
        <v>100</v>
      </c>
      <c r="AD67" s="15">
        <f t="shared" si="7"/>
        <v>100</v>
      </c>
    </row>
    <row r="68" spans="1:30">
      <c r="A68" s="65"/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</row>
    <row r="69" spans="1:30">
      <c r="A69" s="65"/>
      <c r="B69" s="135" t="s">
        <v>209</v>
      </c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</row>
    <row r="70" spans="1:30">
      <c r="A70" s="64">
        <v>870323</v>
      </c>
      <c r="B70" s="23" t="s">
        <v>210</v>
      </c>
      <c r="C70" s="24">
        <f>IFERROR(((C9/B9)*100-100),"--")</f>
        <v>16.711326574149865</v>
      </c>
      <c r="D70" s="24">
        <f t="shared" ref="D70:AC80" si="8">IFERROR(((D9/C9)*100-100),"--")</f>
        <v>17.373313805730547</v>
      </c>
      <c r="E70" s="24">
        <f t="shared" si="8"/>
        <v>4.8403785110555475</v>
      </c>
      <c r="F70" s="24">
        <f t="shared" si="8"/>
        <v>14.648050786442042</v>
      </c>
      <c r="G70" s="24">
        <f t="shared" si="8"/>
        <v>35.918613358889843</v>
      </c>
      <c r="H70" s="24">
        <f t="shared" si="8"/>
        <v>-8.3772243338425199</v>
      </c>
      <c r="I70" s="24">
        <f t="shared" si="8"/>
        <v>-16.705550849329683</v>
      </c>
      <c r="J70" s="24">
        <f t="shared" si="8"/>
        <v>-14.160294449726123</v>
      </c>
      <c r="K70" s="24">
        <f t="shared" si="8"/>
        <v>-8.9889898638776771</v>
      </c>
      <c r="L70" s="24">
        <f t="shared" si="8"/>
        <v>34.838164900467149</v>
      </c>
      <c r="M70" s="24">
        <f t="shared" si="8"/>
        <v>48.641952807644088</v>
      </c>
      <c r="N70" s="24">
        <f t="shared" si="8"/>
        <v>9.4613971693769656</v>
      </c>
      <c r="O70" s="24">
        <f t="shared" si="8"/>
        <v>9.3869947240094405</v>
      </c>
      <c r="P70" s="24">
        <f t="shared" si="8"/>
        <v>-29.69401104104297</v>
      </c>
      <c r="Q70" s="24">
        <f t="shared" si="8"/>
        <v>58.688441174110721</v>
      </c>
      <c r="R70" s="24">
        <f t="shared" si="8"/>
        <v>5.3330997439442882</v>
      </c>
      <c r="S70" s="24">
        <f t="shared" si="8"/>
        <v>0.30503428254434084</v>
      </c>
      <c r="T70" s="24">
        <f t="shared" si="8"/>
        <v>19.723927409215761</v>
      </c>
      <c r="U70" s="24">
        <f t="shared" si="8"/>
        <v>-5.2853422708387399</v>
      </c>
      <c r="V70" s="24">
        <f t="shared" si="8"/>
        <v>-1.945073511692442</v>
      </c>
      <c r="W70" s="24">
        <f t="shared" si="8"/>
        <v>-4.4178654872654874</v>
      </c>
      <c r="X70" s="24">
        <f t="shared" si="8"/>
        <v>32.197131915707644</v>
      </c>
      <c r="Y70" s="24">
        <f t="shared" si="8"/>
        <v>20.077528978747623</v>
      </c>
      <c r="Z70" s="24">
        <f t="shared" si="8"/>
        <v>-3.2964967491853088</v>
      </c>
      <c r="AA70" s="24">
        <f t="shared" si="8"/>
        <v>-19.106651890526209</v>
      </c>
      <c r="AB70" s="24">
        <f t="shared" si="8"/>
        <v>-10.136468642729085</v>
      </c>
      <c r="AC70" s="24">
        <f t="shared" si="8"/>
        <v>2.2919439323321882</v>
      </c>
      <c r="AD70" s="24">
        <f>IFERROR((POWER(AC9/B9,1/28)*100-100),"--")</f>
        <v>5.5842191185205792</v>
      </c>
    </row>
    <row r="71" spans="1:30">
      <c r="A71" s="64">
        <v>870431</v>
      </c>
      <c r="B71" s="23" t="s">
        <v>210</v>
      </c>
      <c r="C71" s="24">
        <f t="shared" ref="C71:R97" si="9">IFERROR(((C10/B10)*100-100),"--")</f>
        <v>71.024165101479099</v>
      </c>
      <c r="D71" s="24">
        <f t="shared" si="9"/>
        <v>7.3817475144451521</v>
      </c>
      <c r="E71" s="24">
        <f t="shared" si="9"/>
        <v>8.1792825876720912</v>
      </c>
      <c r="F71" s="24">
        <f t="shared" si="9"/>
        <v>-3.4293928940975178</v>
      </c>
      <c r="G71" s="24">
        <f t="shared" si="9"/>
        <v>-2.2315628067810138</v>
      </c>
      <c r="H71" s="24">
        <f t="shared" si="9"/>
        <v>76.538535533824984</v>
      </c>
      <c r="I71" s="24">
        <f t="shared" si="9"/>
        <v>-13.610581560689781</v>
      </c>
      <c r="J71" s="24">
        <f t="shared" si="9"/>
        <v>-19.081219289064677</v>
      </c>
      <c r="K71" s="24">
        <f t="shared" si="9"/>
        <v>-24.33239094042699</v>
      </c>
      <c r="L71" s="24">
        <f t="shared" si="9"/>
        <v>28.770500120427869</v>
      </c>
      <c r="M71" s="24">
        <f t="shared" si="9"/>
        <v>44.105343881561652</v>
      </c>
      <c r="N71" s="24">
        <f t="shared" si="9"/>
        <v>-3.6439509576130433</v>
      </c>
      <c r="O71" s="24">
        <f t="shared" si="9"/>
        <v>3.1824045750075101</v>
      </c>
      <c r="P71" s="24">
        <f t="shared" si="9"/>
        <v>6.4811039381929021</v>
      </c>
      <c r="Q71" s="24">
        <f t="shared" si="9"/>
        <v>45.44534135224805</v>
      </c>
      <c r="R71" s="24">
        <f t="shared" si="9"/>
        <v>5.735973706764554</v>
      </c>
      <c r="S71" s="24">
        <f t="shared" si="8"/>
        <v>20.023221897798919</v>
      </c>
      <c r="T71" s="24">
        <f t="shared" si="8"/>
        <v>32.244437153796838</v>
      </c>
      <c r="U71" s="24">
        <f t="shared" si="8"/>
        <v>11.8807104505307</v>
      </c>
      <c r="V71" s="24">
        <f t="shared" si="8"/>
        <v>6.0384978051041855</v>
      </c>
      <c r="W71" s="24">
        <f t="shared" si="8"/>
        <v>17.18978768733254</v>
      </c>
      <c r="X71" s="24">
        <f t="shared" si="8"/>
        <v>-7.0104169536387388</v>
      </c>
      <c r="Y71" s="24">
        <f t="shared" si="8"/>
        <v>4.3847920399108915</v>
      </c>
      <c r="Z71" s="24">
        <f t="shared" si="8"/>
        <v>13.663927121279727</v>
      </c>
      <c r="AA71" s="24">
        <f t="shared" si="8"/>
        <v>-10.931395844292794</v>
      </c>
      <c r="AB71" s="24">
        <f t="shared" si="8"/>
        <v>24.515007235758731</v>
      </c>
      <c r="AC71" s="24">
        <f t="shared" si="8"/>
        <v>12.630336151510107</v>
      </c>
      <c r="AD71" s="24">
        <f t="shared" ref="AD71:AD97" si="10">IFERROR((POWER(AC10/B10,1/28)*100-100),"--")</f>
        <v>10.432001981976711</v>
      </c>
    </row>
    <row r="72" spans="1:30">
      <c r="A72" s="64">
        <v>852520</v>
      </c>
      <c r="B72" s="23" t="s">
        <v>210</v>
      </c>
      <c r="C72" s="24">
        <f t="shared" si="9"/>
        <v>-46.149578220079114</v>
      </c>
      <c r="D72" s="24">
        <f t="shared" si="8"/>
        <v>32.114642063723352</v>
      </c>
      <c r="E72" s="24">
        <f t="shared" si="8"/>
        <v>81.162590794702083</v>
      </c>
      <c r="F72" s="24">
        <f t="shared" si="8"/>
        <v>140.11594590212331</v>
      </c>
      <c r="G72" s="24">
        <f t="shared" si="8"/>
        <v>118.95779597614174</v>
      </c>
      <c r="H72" s="24">
        <f t="shared" si="8"/>
        <v>36.948082154377857</v>
      </c>
      <c r="I72" s="24">
        <f t="shared" si="8"/>
        <v>-28.371033240871995</v>
      </c>
      <c r="J72" s="24">
        <f t="shared" si="8"/>
        <v>-10.135498179686152</v>
      </c>
      <c r="K72" s="24">
        <f t="shared" si="8"/>
        <v>52.523449040121818</v>
      </c>
      <c r="L72" s="24">
        <f t="shared" si="8"/>
        <v>19.211529172317825</v>
      </c>
      <c r="M72" s="24">
        <f t="shared" si="8"/>
        <v>59.737260833618308</v>
      </c>
      <c r="N72" s="24">
        <f t="shared" si="8"/>
        <v>16.497990125292404</v>
      </c>
      <c r="O72" s="24">
        <f t="shared" si="8"/>
        <v>17.403046778886576</v>
      </c>
      <c r="P72" s="24">
        <f t="shared" si="8"/>
        <v>9.7233123203647693</v>
      </c>
      <c r="Q72" s="24">
        <f t="shared" si="8"/>
        <v>0.94820241301081865</v>
      </c>
      <c r="R72" s="24">
        <f t="shared" si="8"/>
        <v>-26.507647911537006</v>
      </c>
      <c r="S72" s="24">
        <f t="shared" si="8"/>
        <v>-38.324595931121493</v>
      </c>
      <c r="T72" s="24">
        <f t="shared" si="8"/>
        <v>12.546946671899462</v>
      </c>
      <c r="U72" s="24">
        <f t="shared" si="8"/>
        <v>-49.47590544448407</v>
      </c>
      <c r="V72" s="24">
        <f t="shared" si="8"/>
        <v>-51.379706966310202</v>
      </c>
      <c r="W72" s="24">
        <f t="shared" si="8"/>
        <v>-36.582068133086665</v>
      </c>
      <c r="X72" s="24">
        <f t="shared" si="8"/>
        <v>-48.988758105809758</v>
      </c>
      <c r="Y72" s="24">
        <f t="shared" si="8"/>
        <v>39.761312136399226</v>
      </c>
      <c r="Z72" s="24">
        <f t="shared" si="8"/>
        <v>-19.872930768684583</v>
      </c>
      <c r="AA72" s="24">
        <f t="shared" si="8"/>
        <v>-40.192516665992493</v>
      </c>
      <c r="AB72" s="24">
        <f t="shared" si="8"/>
        <v>3568.4910938407866</v>
      </c>
      <c r="AC72" s="24">
        <f t="shared" si="8"/>
        <v>9.0648501860689947</v>
      </c>
      <c r="AD72" s="24">
        <f t="shared" si="10"/>
        <v>12.71654956096431</v>
      </c>
    </row>
    <row r="73" spans="1:30">
      <c r="A73" s="64">
        <v>870322</v>
      </c>
      <c r="B73" s="23" t="s">
        <v>210</v>
      </c>
      <c r="C73" s="24">
        <f t="shared" si="9"/>
        <v>-18.766244346543445</v>
      </c>
      <c r="D73" s="24">
        <f t="shared" si="8"/>
        <v>-85.46351862669043</v>
      </c>
      <c r="E73" s="24">
        <f t="shared" si="8"/>
        <v>-85.815057025224775</v>
      </c>
      <c r="F73" s="24">
        <f t="shared" si="8"/>
        <v>-87.157542659687806</v>
      </c>
      <c r="G73" s="24">
        <f t="shared" si="8"/>
        <v>-44.280170616721726</v>
      </c>
      <c r="H73" s="24">
        <f t="shared" si="8"/>
        <v>-89.423164101378219</v>
      </c>
      <c r="I73" s="24">
        <f t="shared" si="8"/>
        <v>6.7599000245604373</v>
      </c>
      <c r="J73" s="24">
        <f t="shared" si="8"/>
        <v>168.09615315217786</v>
      </c>
      <c r="K73" s="24">
        <f t="shared" si="8"/>
        <v>-34.665349793130844</v>
      </c>
      <c r="L73" s="24">
        <f t="shared" si="8"/>
        <v>438.58380460871263</v>
      </c>
      <c r="M73" s="24">
        <f t="shared" si="8"/>
        <v>-84.465831868579556</v>
      </c>
      <c r="N73" s="24">
        <f t="shared" si="8"/>
        <v>33.089240202415709</v>
      </c>
      <c r="O73" s="24">
        <f t="shared" si="8"/>
        <v>38.115755998843582</v>
      </c>
      <c r="P73" s="24">
        <f t="shared" si="8"/>
        <v>-9.5031967018208974</v>
      </c>
      <c r="Q73" s="24">
        <f t="shared" si="8"/>
        <v>759.39969690633507</v>
      </c>
      <c r="R73" s="24">
        <f t="shared" si="8"/>
        <v>17483.366455460178</v>
      </c>
      <c r="S73" s="24">
        <f t="shared" si="8"/>
        <v>164.97955851280847</v>
      </c>
      <c r="T73" s="24">
        <f t="shared" si="8"/>
        <v>12.12096448170432</v>
      </c>
      <c r="U73" s="24">
        <f t="shared" si="8"/>
        <v>45.031563197694226</v>
      </c>
      <c r="V73" s="24">
        <f t="shared" si="8"/>
        <v>-10.742284221114957</v>
      </c>
      <c r="W73" s="24">
        <f t="shared" si="8"/>
        <v>22.610147888714422</v>
      </c>
      <c r="X73" s="24">
        <f t="shared" si="8"/>
        <v>109.98127211687674</v>
      </c>
      <c r="Y73" s="24">
        <f t="shared" si="8"/>
        <v>19.062165183812141</v>
      </c>
      <c r="Z73" s="24">
        <f t="shared" si="8"/>
        <v>13.512869846491697</v>
      </c>
      <c r="AA73" s="24">
        <f t="shared" si="8"/>
        <v>-22.081228815139283</v>
      </c>
      <c r="AB73" s="24">
        <f t="shared" si="8"/>
        <v>-24.15158440591901</v>
      </c>
      <c r="AC73" s="24">
        <f t="shared" si="8"/>
        <v>57.010024647329601</v>
      </c>
      <c r="AD73" s="24">
        <f t="shared" si="10"/>
        <v>6.7279322704693669</v>
      </c>
    </row>
    <row r="74" spans="1:30">
      <c r="A74" s="64">
        <v>870829</v>
      </c>
      <c r="B74" s="23" t="s">
        <v>210</v>
      </c>
      <c r="C74" s="24">
        <f t="shared" si="9"/>
        <v>98.926742260668874</v>
      </c>
      <c r="D74" s="24">
        <f t="shared" si="8"/>
        <v>32.501436550736571</v>
      </c>
      <c r="E74" s="24">
        <f t="shared" si="8"/>
        <v>15.813144194172125</v>
      </c>
      <c r="F74" s="24">
        <f t="shared" si="8"/>
        <v>4.8708418108747367</v>
      </c>
      <c r="G74" s="24">
        <f t="shared" si="8"/>
        <v>14.730168767043097</v>
      </c>
      <c r="H74" s="24">
        <f t="shared" si="8"/>
        <v>3.5988859497509083</v>
      </c>
      <c r="I74" s="24">
        <f t="shared" si="8"/>
        <v>13.167462565987734</v>
      </c>
      <c r="J74" s="24">
        <f t="shared" si="8"/>
        <v>23.002167175292158</v>
      </c>
      <c r="K74" s="24">
        <f t="shared" si="8"/>
        <v>12.480246206362168</v>
      </c>
      <c r="L74" s="24">
        <f t="shared" si="8"/>
        <v>11.711961534364178</v>
      </c>
      <c r="M74" s="24">
        <f t="shared" si="8"/>
        <v>14.269984384618439</v>
      </c>
      <c r="N74" s="24">
        <f t="shared" si="8"/>
        <v>-2.8771562605616907</v>
      </c>
      <c r="O74" s="24">
        <f t="shared" si="8"/>
        <v>-14.401856010086391</v>
      </c>
      <c r="P74" s="24">
        <f t="shared" si="8"/>
        <v>-30.693010679666088</v>
      </c>
      <c r="Q74" s="24">
        <f t="shared" si="8"/>
        <v>44.263702181477669</v>
      </c>
      <c r="R74" s="24">
        <f t="shared" si="8"/>
        <v>30.676881764404612</v>
      </c>
      <c r="S74" s="24">
        <f t="shared" si="8"/>
        <v>8.3089500262869365</v>
      </c>
      <c r="T74" s="24">
        <f t="shared" si="8"/>
        <v>9.2019355865834456</v>
      </c>
      <c r="U74" s="24">
        <f t="shared" si="8"/>
        <v>6.833004359204466</v>
      </c>
      <c r="V74" s="24">
        <f t="shared" si="8"/>
        <v>10.92468528420352</v>
      </c>
      <c r="W74" s="24">
        <f t="shared" si="8"/>
        <v>2.1547387917627816</v>
      </c>
      <c r="X74" s="24">
        <f t="shared" si="8"/>
        <v>-2.5527333260491218</v>
      </c>
      <c r="Y74" s="24">
        <f t="shared" si="8"/>
        <v>16.326166443866001</v>
      </c>
      <c r="Z74" s="24">
        <f t="shared" si="8"/>
        <v>5.542563091864011</v>
      </c>
      <c r="AA74" s="24">
        <f t="shared" si="8"/>
        <v>-11.950871627965057</v>
      </c>
      <c r="AB74" s="24">
        <f t="shared" si="8"/>
        <v>18.099547505570726</v>
      </c>
      <c r="AC74" s="24">
        <f t="shared" si="8"/>
        <v>43.293960598033351</v>
      </c>
      <c r="AD74" s="24">
        <f t="shared" si="10"/>
        <v>11.502627842413006</v>
      </c>
    </row>
    <row r="75" spans="1:30">
      <c r="A75" s="64">
        <v>854430</v>
      </c>
      <c r="B75" s="23" t="s">
        <v>210</v>
      </c>
      <c r="C75" s="24">
        <f t="shared" si="9"/>
        <v>22.690847798252861</v>
      </c>
      <c r="D75" s="24">
        <f t="shared" si="8"/>
        <v>19.575522169447709</v>
      </c>
      <c r="E75" s="24">
        <f t="shared" si="8"/>
        <v>1.0974228583068992</v>
      </c>
      <c r="F75" s="24">
        <f t="shared" si="8"/>
        <v>21.237969796740686</v>
      </c>
      <c r="G75" s="24">
        <f t="shared" si="8"/>
        <v>2.7938157751879089</v>
      </c>
      <c r="H75" s="24">
        <f t="shared" si="8"/>
        <v>14.430023081398929</v>
      </c>
      <c r="I75" s="24">
        <f t="shared" si="8"/>
        <v>6.4525453522779657</v>
      </c>
      <c r="J75" s="24">
        <f t="shared" si="8"/>
        <v>2.032280474125983</v>
      </c>
      <c r="K75" s="24">
        <f t="shared" si="8"/>
        <v>0.60877768305684299</v>
      </c>
      <c r="L75" s="24">
        <f t="shared" si="8"/>
        <v>11.702892561622292</v>
      </c>
      <c r="M75" s="24">
        <f t="shared" si="8"/>
        <v>-4.578311509876329</v>
      </c>
      <c r="N75" s="24">
        <f t="shared" si="8"/>
        <v>5.4020536407142004</v>
      </c>
      <c r="O75" s="24">
        <f t="shared" si="8"/>
        <v>-9.3528364247761715</v>
      </c>
      <c r="P75" s="24">
        <f t="shared" si="8"/>
        <v>-36.363867303090615</v>
      </c>
      <c r="Q75" s="24">
        <f t="shared" si="8"/>
        <v>32.254025398072173</v>
      </c>
      <c r="R75" s="24">
        <f t="shared" si="8"/>
        <v>22.89021080860887</v>
      </c>
      <c r="S75" s="24">
        <f t="shared" si="8"/>
        <v>12.281295731557918</v>
      </c>
      <c r="T75" s="24">
        <f t="shared" si="8"/>
        <v>19.757413315609</v>
      </c>
      <c r="U75" s="24">
        <f t="shared" si="8"/>
        <v>12.118967234552144</v>
      </c>
      <c r="V75" s="24">
        <f t="shared" si="8"/>
        <v>5.8832115260314595</v>
      </c>
      <c r="W75" s="24">
        <f t="shared" si="8"/>
        <v>0.37266194330534574</v>
      </c>
      <c r="X75" s="24">
        <f t="shared" si="8"/>
        <v>-5.2791764237823458</v>
      </c>
      <c r="Y75" s="24">
        <f t="shared" si="8"/>
        <v>9.4887407616503623</v>
      </c>
      <c r="Z75" s="24">
        <f t="shared" si="8"/>
        <v>-0.79057631030741504</v>
      </c>
      <c r="AA75" s="24">
        <f t="shared" si="8"/>
        <v>-15.933563485920715</v>
      </c>
      <c r="AB75" s="24">
        <f t="shared" si="8"/>
        <v>22.141935066197433</v>
      </c>
      <c r="AC75" s="24">
        <f t="shared" si="8"/>
        <v>15.857381114415304</v>
      </c>
      <c r="AD75" s="24">
        <f t="shared" si="10"/>
        <v>5.7419508043432472</v>
      </c>
    </row>
    <row r="76" spans="1:30">
      <c r="A76" s="64">
        <v>870899</v>
      </c>
      <c r="B76" s="23" t="s">
        <v>210</v>
      </c>
      <c r="C76" s="24">
        <f t="shared" si="9"/>
        <v>-20.453653472629227</v>
      </c>
      <c r="D76" s="24">
        <f t="shared" si="8"/>
        <v>20.074425009165125</v>
      </c>
      <c r="E76" s="24">
        <f t="shared" si="8"/>
        <v>28.109409065090063</v>
      </c>
      <c r="F76" s="24">
        <f t="shared" si="8"/>
        <v>42.420736112772005</v>
      </c>
      <c r="G76" s="24">
        <f t="shared" si="8"/>
        <v>33.580228759319567</v>
      </c>
      <c r="H76" s="24">
        <f t="shared" si="8"/>
        <v>4.7076287273064565</v>
      </c>
      <c r="I76" s="24">
        <f t="shared" si="8"/>
        <v>16.023141996571425</v>
      </c>
      <c r="J76" s="24">
        <f t="shared" si="8"/>
        <v>13.724168504539762</v>
      </c>
      <c r="K76" s="24">
        <f t="shared" si="8"/>
        <v>35.947843145554316</v>
      </c>
      <c r="L76" s="24">
        <f t="shared" si="8"/>
        <v>17.147522172235014</v>
      </c>
      <c r="M76" s="24">
        <f t="shared" si="8"/>
        <v>14.799170514887663</v>
      </c>
      <c r="N76" s="24">
        <f t="shared" si="8"/>
        <v>0.10781116795281775</v>
      </c>
      <c r="O76" s="24">
        <f t="shared" si="8"/>
        <v>-23.605363920416181</v>
      </c>
      <c r="P76" s="24">
        <f t="shared" si="8"/>
        <v>-14.151918312386144</v>
      </c>
      <c r="Q76" s="24">
        <f t="shared" si="8"/>
        <v>67.148266621666124</v>
      </c>
      <c r="R76" s="24">
        <f t="shared" si="8"/>
        <v>20.408078738361098</v>
      </c>
      <c r="S76" s="24">
        <f t="shared" si="8"/>
        <v>18.008140585509594</v>
      </c>
      <c r="T76" s="24">
        <f t="shared" si="8"/>
        <v>5.7119881947933493</v>
      </c>
      <c r="U76" s="24">
        <f t="shared" si="8"/>
        <v>6.3614412700062815</v>
      </c>
      <c r="V76" s="24">
        <f t="shared" si="8"/>
        <v>3.4781752991847696</v>
      </c>
      <c r="W76" s="24">
        <f t="shared" si="8"/>
        <v>-0.56470227133540618</v>
      </c>
      <c r="X76" s="24">
        <f t="shared" si="8"/>
        <v>2.6568938369265567</v>
      </c>
      <c r="Y76" s="24">
        <f t="shared" si="8"/>
        <v>4.1776191846055468</v>
      </c>
      <c r="Z76" s="24">
        <f t="shared" si="8"/>
        <v>1.7177998474026595</v>
      </c>
      <c r="AA76" s="24">
        <f t="shared" si="8"/>
        <v>-16.868675337317114</v>
      </c>
      <c r="AB76" s="24">
        <f t="shared" si="8"/>
        <v>12.746684329456755</v>
      </c>
      <c r="AC76" s="24">
        <f t="shared" si="8"/>
        <v>22.57769154114682</v>
      </c>
      <c r="AD76" s="24">
        <f t="shared" si="10"/>
        <v>9.6699601898841934</v>
      </c>
    </row>
    <row r="77" spans="1:30">
      <c r="A77" s="64">
        <v>870840</v>
      </c>
      <c r="B77" s="23" t="s">
        <v>210</v>
      </c>
      <c r="C77" s="24">
        <f t="shared" si="9"/>
        <v>19.700987432675035</v>
      </c>
      <c r="D77" s="24">
        <f t="shared" si="8"/>
        <v>78.438752947796672</v>
      </c>
      <c r="E77" s="24">
        <f t="shared" si="8"/>
        <v>408.62356382442198</v>
      </c>
      <c r="F77" s="24">
        <f t="shared" si="8"/>
        <v>36.738036311960229</v>
      </c>
      <c r="G77" s="24">
        <f t="shared" si="8"/>
        <v>-9.2814574484215058</v>
      </c>
      <c r="H77" s="24">
        <f t="shared" si="8"/>
        <v>-10.733156743105795</v>
      </c>
      <c r="I77" s="24">
        <f t="shared" si="8"/>
        <v>5.6330606669571921</v>
      </c>
      <c r="J77" s="24">
        <f t="shared" si="8"/>
        <v>7.6124863859008656</v>
      </c>
      <c r="K77" s="24">
        <f t="shared" si="8"/>
        <v>52.73088696304481</v>
      </c>
      <c r="L77" s="24">
        <f t="shared" si="8"/>
        <v>34.077675734612342</v>
      </c>
      <c r="M77" s="24">
        <f t="shared" si="8"/>
        <v>95.221559549584214</v>
      </c>
      <c r="N77" s="24">
        <f t="shared" si="8"/>
        <v>57.829554418627026</v>
      </c>
      <c r="O77" s="24">
        <f t="shared" si="8"/>
        <v>23.142367115291989</v>
      </c>
      <c r="P77" s="24">
        <f t="shared" si="8"/>
        <v>-54.293669545479418</v>
      </c>
      <c r="Q77" s="24">
        <f t="shared" si="8"/>
        <v>20.893681028683204</v>
      </c>
      <c r="R77" s="24">
        <f t="shared" si="8"/>
        <v>50.425666421604689</v>
      </c>
      <c r="S77" s="24">
        <f t="shared" si="8"/>
        <v>30.08678049251705</v>
      </c>
      <c r="T77" s="24">
        <f t="shared" si="8"/>
        <v>18.703680762494358</v>
      </c>
      <c r="U77" s="24">
        <f t="shared" si="8"/>
        <v>26.205403079600259</v>
      </c>
      <c r="V77" s="24">
        <f t="shared" si="8"/>
        <v>17.73269711547276</v>
      </c>
      <c r="W77" s="24">
        <f t="shared" si="8"/>
        <v>13.184668839768904</v>
      </c>
      <c r="X77" s="24">
        <f t="shared" si="8"/>
        <v>10.721201774648662</v>
      </c>
      <c r="Y77" s="24">
        <f t="shared" si="8"/>
        <v>33.210924040536526</v>
      </c>
      <c r="Z77" s="24">
        <f t="shared" si="8"/>
        <v>9.8918257966178516</v>
      </c>
      <c r="AA77" s="24">
        <f t="shared" si="8"/>
        <v>-9.7665417292548682</v>
      </c>
      <c r="AB77" s="24">
        <f t="shared" si="8"/>
        <v>6.2302701810517505</v>
      </c>
      <c r="AC77" s="24">
        <f t="shared" si="8"/>
        <v>20.360694506043359</v>
      </c>
      <c r="AD77" s="24">
        <f t="shared" si="10"/>
        <v>24.168569142938964</v>
      </c>
    </row>
    <row r="78" spans="1:30">
      <c r="A78" s="64">
        <v>870422</v>
      </c>
      <c r="B78" s="23" t="s">
        <v>210</v>
      </c>
      <c r="C78" s="24">
        <f t="shared" si="9"/>
        <v>1357.6637966182996</v>
      </c>
      <c r="D78" s="24">
        <f t="shared" si="8"/>
        <v>118.42330191348438</v>
      </c>
      <c r="E78" s="24">
        <f t="shared" si="8"/>
        <v>-8.8210290351839262</v>
      </c>
      <c r="F78" s="24">
        <f t="shared" si="8"/>
        <v>82.486207067025902</v>
      </c>
      <c r="G78" s="24">
        <f t="shared" si="8"/>
        <v>-20.948100227992555</v>
      </c>
      <c r="H78" s="24">
        <f t="shared" si="8"/>
        <v>-22.634256793745237</v>
      </c>
      <c r="I78" s="24">
        <f t="shared" si="8"/>
        <v>125.27153487483355</v>
      </c>
      <c r="J78" s="24">
        <f t="shared" si="8"/>
        <v>77.464780498880458</v>
      </c>
      <c r="K78" s="24">
        <f t="shared" si="8"/>
        <v>47.580297548124349</v>
      </c>
      <c r="L78" s="24">
        <f t="shared" si="8"/>
        <v>30.148614874021263</v>
      </c>
      <c r="M78" s="24">
        <f t="shared" si="8"/>
        <v>-7.7051808622727975</v>
      </c>
      <c r="N78" s="24">
        <f t="shared" si="8"/>
        <v>-12.721309113426244</v>
      </c>
      <c r="O78" s="24">
        <f t="shared" si="8"/>
        <v>-33.113952307016845</v>
      </c>
      <c r="P78" s="24">
        <f t="shared" si="8"/>
        <v>-32.978079533270204</v>
      </c>
      <c r="Q78" s="24">
        <f t="shared" si="8"/>
        <v>120.5373036730212</v>
      </c>
      <c r="R78" s="24">
        <f t="shared" si="8"/>
        <v>40.562108458000807</v>
      </c>
      <c r="S78" s="24">
        <f t="shared" si="8"/>
        <v>3.3833910803922009</v>
      </c>
      <c r="T78" s="24">
        <f t="shared" si="8"/>
        <v>37.002592829001429</v>
      </c>
      <c r="U78" s="24">
        <f t="shared" si="8"/>
        <v>30.26571606719429</v>
      </c>
      <c r="V78" s="24">
        <f t="shared" si="8"/>
        <v>-18.160506739899873</v>
      </c>
      <c r="W78" s="24">
        <f t="shared" si="8"/>
        <v>-14.544104540942911</v>
      </c>
      <c r="X78" s="24">
        <f t="shared" si="8"/>
        <v>25.613023955413567</v>
      </c>
      <c r="Y78" s="24">
        <f t="shared" si="8"/>
        <v>-0.74005239645242682</v>
      </c>
      <c r="Z78" s="24">
        <f t="shared" si="8"/>
        <v>10.175236790524323</v>
      </c>
      <c r="AA78" s="24">
        <f t="shared" si="8"/>
        <v>-6.6660026242870032</v>
      </c>
      <c r="AB78" s="24">
        <f t="shared" si="8"/>
        <v>26.071440452046261</v>
      </c>
      <c r="AC78" s="24">
        <f t="shared" si="8"/>
        <v>-6.2365544170678646</v>
      </c>
      <c r="AD78" s="24">
        <f t="shared" si="10"/>
        <v>25.232879636918696</v>
      </c>
    </row>
    <row r="79" spans="1:30">
      <c r="A79" s="64">
        <v>870839</v>
      </c>
      <c r="B79" s="23" t="s">
        <v>210</v>
      </c>
      <c r="C79" s="24">
        <f t="shared" si="9"/>
        <v>-10.587427053103752</v>
      </c>
      <c r="D79" s="24">
        <f t="shared" si="8"/>
        <v>59.113075152747399</v>
      </c>
      <c r="E79" s="24">
        <f t="shared" si="8"/>
        <v>13.560394301956563</v>
      </c>
      <c r="F79" s="24">
        <f t="shared" si="8"/>
        <v>17.041145539427859</v>
      </c>
      <c r="G79" s="24">
        <f t="shared" si="8"/>
        <v>76.219360177654863</v>
      </c>
      <c r="H79" s="24">
        <f t="shared" si="8"/>
        <v>-42.044601778443017</v>
      </c>
      <c r="I79" s="24">
        <f t="shared" si="8"/>
        <v>21.416379387818949</v>
      </c>
      <c r="J79" s="24">
        <f t="shared" si="8"/>
        <v>-2.4854061703094743</v>
      </c>
      <c r="K79" s="24">
        <f t="shared" si="8"/>
        <v>13.465813532747475</v>
      </c>
      <c r="L79" s="24">
        <f t="shared" si="8"/>
        <v>33.948501556043851</v>
      </c>
      <c r="M79" s="24">
        <f t="shared" si="8"/>
        <v>1.6183860162541492</v>
      </c>
      <c r="N79" s="24">
        <f t="shared" si="8"/>
        <v>-45.655545472303558</v>
      </c>
      <c r="O79" s="24">
        <f t="shared" si="8"/>
        <v>119.20247866311743</v>
      </c>
      <c r="P79" s="24">
        <f t="shared" si="8"/>
        <v>-14.614236003707688</v>
      </c>
      <c r="Q79" s="24">
        <f t="shared" si="8"/>
        <v>38.2491432215852</v>
      </c>
      <c r="R79" s="24">
        <f t="shared" si="8"/>
        <v>7.791623049971804</v>
      </c>
      <c r="S79" s="24">
        <f t="shared" si="8"/>
        <v>10.038503900280759</v>
      </c>
      <c r="T79" s="24">
        <f t="shared" si="8"/>
        <v>11.118412826976567</v>
      </c>
      <c r="U79" s="24">
        <f t="shared" si="8"/>
        <v>16.662093411932162</v>
      </c>
      <c r="V79" s="24">
        <f t="shared" si="8"/>
        <v>9.7747369843963696</v>
      </c>
      <c r="W79" s="24">
        <f t="shared" si="8"/>
        <v>4.1208343278293</v>
      </c>
      <c r="X79" s="24">
        <f t="shared" si="8"/>
        <v>12.555528173744875</v>
      </c>
      <c r="Y79" s="24">
        <f t="shared" si="8"/>
        <v>19.477847359908779</v>
      </c>
      <c r="Z79" s="24">
        <f t="shared" si="8"/>
        <v>9.0942805710101169</v>
      </c>
      <c r="AA79" s="24">
        <f t="shared" si="8"/>
        <v>-8.9039527774268521</v>
      </c>
      <c r="AB79" s="24">
        <f t="shared" si="8"/>
        <v>24.424358642704576</v>
      </c>
      <c r="AC79" s="24">
        <f t="shared" si="8"/>
        <v>21.020523548884768</v>
      </c>
      <c r="AD79" s="24">
        <f t="shared" si="10"/>
        <v>10.77704584258214</v>
      </c>
    </row>
    <row r="80" spans="1:30">
      <c r="A80" s="64">
        <v>841590</v>
      </c>
      <c r="B80" s="23" t="s">
        <v>210</v>
      </c>
      <c r="C80" s="24">
        <f t="shared" si="9"/>
        <v>70.782783733780548</v>
      </c>
      <c r="D80" s="24">
        <f t="shared" si="8"/>
        <v>-11.324543350153121</v>
      </c>
      <c r="E80" s="24">
        <f t="shared" si="8"/>
        <v>15.103763930128778</v>
      </c>
      <c r="F80" s="24">
        <f t="shared" si="8"/>
        <v>28.195252625944988</v>
      </c>
      <c r="G80" s="24">
        <f t="shared" si="8"/>
        <v>-3.0048813928345766</v>
      </c>
      <c r="H80" s="24">
        <f t="shared" si="8"/>
        <v>2.3526909845105592</v>
      </c>
      <c r="I80" s="24">
        <f t="shared" si="8"/>
        <v>4.4329436203330914</v>
      </c>
      <c r="J80" s="24">
        <f t="shared" si="8"/>
        <v>9.4373346030927792</v>
      </c>
      <c r="K80" s="24">
        <f t="shared" si="8"/>
        <v>14.997556966959195</v>
      </c>
      <c r="L80" s="24">
        <f t="shared" si="8"/>
        <v>4.5222685321163283</v>
      </c>
      <c r="M80" s="24">
        <f t="shared" si="8"/>
        <v>18.877071220987958</v>
      </c>
      <c r="N80" s="24">
        <f t="shared" ref="D80:AC90" si="11">IFERROR(((N19/M19)*100-100),"--")</f>
        <v>-11.827563660170696</v>
      </c>
      <c r="O80" s="24">
        <f t="shared" si="11"/>
        <v>-20.299015668235683</v>
      </c>
      <c r="P80" s="24">
        <f t="shared" si="11"/>
        <v>-5.6690233885950931</v>
      </c>
      <c r="Q80" s="24">
        <f t="shared" si="11"/>
        <v>22.157182131123747</v>
      </c>
      <c r="R80" s="24">
        <f t="shared" si="11"/>
        <v>26.703509149902956</v>
      </c>
      <c r="S80" s="24">
        <f t="shared" si="11"/>
        <v>18.727762447192674</v>
      </c>
      <c r="T80" s="24">
        <f t="shared" si="11"/>
        <v>20.089564375243938</v>
      </c>
      <c r="U80" s="24">
        <f t="shared" si="11"/>
        <v>35.877062689930597</v>
      </c>
      <c r="V80" s="24">
        <f t="shared" si="11"/>
        <v>-2.6524396761072779</v>
      </c>
      <c r="W80" s="24">
        <f t="shared" si="11"/>
        <v>11.194294437136747</v>
      </c>
      <c r="X80" s="24">
        <f t="shared" si="11"/>
        <v>8.6651769866168564</v>
      </c>
      <c r="Y80" s="24">
        <f t="shared" si="11"/>
        <v>7.3532885199415006</v>
      </c>
      <c r="Z80" s="24">
        <f t="shared" si="11"/>
        <v>5.1109016139134127</v>
      </c>
      <c r="AA80" s="24">
        <f t="shared" si="11"/>
        <v>-0.27213209426869867</v>
      </c>
      <c r="AB80" s="24">
        <f t="shared" si="11"/>
        <v>16.247023525702446</v>
      </c>
      <c r="AC80" s="24">
        <f t="shared" si="11"/>
        <v>31.771992641976198</v>
      </c>
      <c r="AD80" s="24">
        <f t="shared" si="10"/>
        <v>10.048915495022428</v>
      </c>
    </row>
    <row r="81" spans="1:30">
      <c r="A81" s="64">
        <v>840991</v>
      </c>
      <c r="B81" s="23" t="s">
        <v>210</v>
      </c>
      <c r="C81" s="24">
        <f t="shared" si="9"/>
        <v>1.8194143454749394</v>
      </c>
      <c r="D81" s="24">
        <f t="shared" si="11"/>
        <v>34.114161356552444</v>
      </c>
      <c r="E81" s="24">
        <f t="shared" si="11"/>
        <v>52.262047102970712</v>
      </c>
      <c r="F81" s="24">
        <f t="shared" si="11"/>
        <v>35.0780415655328</v>
      </c>
      <c r="G81" s="24">
        <f t="shared" si="11"/>
        <v>24.531409046353119</v>
      </c>
      <c r="H81" s="24">
        <f t="shared" si="11"/>
        <v>-2.125753820368331</v>
      </c>
      <c r="I81" s="24">
        <f t="shared" si="11"/>
        <v>19.783999740582317</v>
      </c>
      <c r="J81" s="24">
        <f t="shared" si="11"/>
        <v>13.186156300253657</v>
      </c>
      <c r="K81" s="24">
        <f t="shared" si="11"/>
        <v>35.555455120016717</v>
      </c>
      <c r="L81" s="24">
        <f t="shared" si="11"/>
        <v>15.151110468667014</v>
      </c>
      <c r="M81" s="24">
        <f t="shared" si="11"/>
        <v>5.6528558892398877</v>
      </c>
      <c r="N81" s="24">
        <f t="shared" si="11"/>
        <v>14.500131975973417</v>
      </c>
      <c r="O81" s="24">
        <f t="shared" si="11"/>
        <v>-6.8043963842304862</v>
      </c>
      <c r="P81" s="24">
        <f t="shared" si="11"/>
        <v>-23.1662771250558</v>
      </c>
      <c r="Q81" s="24">
        <f t="shared" si="11"/>
        <v>61.210143226487332</v>
      </c>
      <c r="R81" s="24">
        <f t="shared" si="11"/>
        <v>14.943783508763715</v>
      </c>
      <c r="S81" s="24">
        <f t="shared" si="11"/>
        <v>7.8574382576681643</v>
      </c>
      <c r="T81" s="24">
        <f t="shared" si="11"/>
        <v>-1.0115538484332944</v>
      </c>
      <c r="U81" s="24">
        <f t="shared" si="11"/>
        <v>14.223173530942418</v>
      </c>
      <c r="V81" s="24">
        <f t="shared" si="11"/>
        <v>4.4049222737109233</v>
      </c>
      <c r="W81" s="24">
        <f t="shared" si="11"/>
        <v>2.1481083554055971</v>
      </c>
      <c r="X81" s="24">
        <f t="shared" si="11"/>
        <v>-2.8113641918567964</v>
      </c>
      <c r="Y81" s="24">
        <f t="shared" si="11"/>
        <v>5.3151931616318535</v>
      </c>
      <c r="Z81" s="24">
        <f t="shared" si="11"/>
        <v>-2.3443525739937883</v>
      </c>
      <c r="AA81" s="24">
        <f t="shared" si="11"/>
        <v>-17.145499183368301</v>
      </c>
      <c r="AB81" s="24">
        <f t="shared" si="11"/>
        <v>22.988195235240198</v>
      </c>
      <c r="AC81" s="24">
        <f t="shared" si="11"/>
        <v>11.959278790558187</v>
      </c>
      <c r="AD81" s="24">
        <f t="shared" si="10"/>
        <v>10.70517882086672</v>
      </c>
    </row>
    <row r="82" spans="1:30">
      <c r="A82" s="64">
        <v>840734</v>
      </c>
      <c r="B82" s="23" t="s">
        <v>210</v>
      </c>
      <c r="C82" s="24">
        <f t="shared" si="9"/>
        <v>5.2251315321259852</v>
      </c>
      <c r="D82" s="24">
        <f t="shared" si="11"/>
        <v>-2.772944873688914</v>
      </c>
      <c r="E82" s="24">
        <f t="shared" si="11"/>
        <v>-9.9971768186084233</v>
      </c>
      <c r="F82" s="24">
        <f t="shared" si="11"/>
        <v>2.2865224196053191</v>
      </c>
      <c r="G82" s="24">
        <f t="shared" si="11"/>
        <v>-3.668452040823496</v>
      </c>
      <c r="H82" s="24">
        <f t="shared" si="11"/>
        <v>-4.6933541323752621</v>
      </c>
      <c r="I82" s="24">
        <f t="shared" si="11"/>
        <v>-5.0460660292526427</v>
      </c>
      <c r="J82" s="24">
        <f t="shared" si="11"/>
        <v>-6.3689290123104882</v>
      </c>
      <c r="K82" s="24">
        <f t="shared" si="11"/>
        <v>25.306264983403764</v>
      </c>
      <c r="L82" s="24">
        <f t="shared" si="11"/>
        <v>-5.0163700542569245E-2</v>
      </c>
      <c r="M82" s="24">
        <f t="shared" si="11"/>
        <v>-13.406298918304344</v>
      </c>
      <c r="N82" s="24">
        <f t="shared" si="11"/>
        <v>-9.801317364968682</v>
      </c>
      <c r="O82" s="24">
        <f t="shared" si="11"/>
        <v>-1.5972002428801204</v>
      </c>
      <c r="P82" s="24">
        <f t="shared" si="11"/>
        <v>-28.308452175768835</v>
      </c>
      <c r="Q82" s="24">
        <f t="shared" si="11"/>
        <v>29.309820113723788</v>
      </c>
      <c r="R82" s="24">
        <f t="shared" si="11"/>
        <v>58.036238858528719</v>
      </c>
      <c r="S82" s="24">
        <f t="shared" si="11"/>
        <v>12.216618302784127</v>
      </c>
      <c r="T82" s="24">
        <f t="shared" si="11"/>
        <v>27.668805808189219</v>
      </c>
      <c r="U82" s="24">
        <f t="shared" si="11"/>
        <v>2.7478574020795747</v>
      </c>
      <c r="V82" s="24">
        <f t="shared" si="11"/>
        <v>-3.9122107123795757</v>
      </c>
      <c r="W82" s="24">
        <f t="shared" si="11"/>
        <v>18.674278511028007</v>
      </c>
      <c r="X82" s="24">
        <f t="shared" si="11"/>
        <v>-11.628832560760316</v>
      </c>
      <c r="Y82" s="24">
        <f t="shared" si="11"/>
        <v>9.5655020415416487</v>
      </c>
      <c r="Z82" s="24">
        <f t="shared" si="11"/>
        <v>12.912921110453169</v>
      </c>
      <c r="AA82" s="24">
        <f t="shared" si="11"/>
        <v>-27.919635631925004</v>
      </c>
      <c r="AB82" s="24">
        <f t="shared" si="11"/>
        <v>-16.332176857051365</v>
      </c>
      <c r="AC82" s="24">
        <f t="shared" si="11"/>
        <v>30.338690617568517</v>
      </c>
      <c r="AD82" s="24">
        <f t="shared" si="10"/>
        <v>1.6100550079418525</v>
      </c>
    </row>
    <row r="83" spans="1:30">
      <c r="A83" s="64">
        <v>870850</v>
      </c>
      <c r="B83" s="23" t="s">
        <v>210</v>
      </c>
      <c r="C83" s="24">
        <f t="shared" si="9"/>
        <v>59.630142526964534</v>
      </c>
      <c r="D83" s="24">
        <f t="shared" si="11"/>
        <v>34.052111746662092</v>
      </c>
      <c r="E83" s="24">
        <f t="shared" si="11"/>
        <v>-5.9583168132807458</v>
      </c>
      <c r="F83" s="24">
        <f t="shared" si="11"/>
        <v>2.1339741805614949</v>
      </c>
      <c r="G83" s="24">
        <f t="shared" si="11"/>
        <v>149.90426582165196</v>
      </c>
      <c r="H83" s="24">
        <f t="shared" si="11"/>
        <v>140.29591524752027</v>
      </c>
      <c r="I83" s="24">
        <f t="shared" si="11"/>
        <v>-50.533403375706285</v>
      </c>
      <c r="J83" s="24">
        <f t="shared" si="11"/>
        <v>-74.436157019194496</v>
      </c>
      <c r="K83" s="24">
        <f t="shared" si="11"/>
        <v>104.17293351383171</v>
      </c>
      <c r="L83" s="24">
        <f t="shared" si="11"/>
        <v>139.64773901110772</v>
      </c>
      <c r="M83" s="24">
        <f t="shared" si="11"/>
        <v>122.30831608729048</v>
      </c>
      <c r="N83" s="24">
        <f t="shared" si="11"/>
        <v>42.884137439780744</v>
      </c>
      <c r="O83" s="24">
        <f t="shared" si="11"/>
        <v>128.42787710580464</v>
      </c>
      <c r="P83" s="24">
        <f t="shared" si="11"/>
        <v>21.738906499774941</v>
      </c>
      <c r="Q83" s="24">
        <f t="shared" si="11"/>
        <v>54.220497528051681</v>
      </c>
      <c r="R83" s="24">
        <f t="shared" si="11"/>
        <v>16.204833453509465</v>
      </c>
      <c r="S83" s="24">
        <f t="shared" si="11"/>
        <v>8.0590176764852259</v>
      </c>
      <c r="T83" s="24">
        <f t="shared" si="11"/>
        <v>3.9478747335411271</v>
      </c>
      <c r="U83" s="24">
        <f t="shared" si="11"/>
        <v>17.338913963131873</v>
      </c>
      <c r="V83" s="24">
        <f t="shared" si="11"/>
        <v>18.175839732735824</v>
      </c>
      <c r="W83" s="24">
        <f t="shared" si="11"/>
        <v>5.8637451200115294</v>
      </c>
      <c r="X83" s="24">
        <f t="shared" si="11"/>
        <v>-0.8595256395898474</v>
      </c>
      <c r="Y83" s="24">
        <f t="shared" si="11"/>
        <v>-3.5489537219992258</v>
      </c>
      <c r="Z83" s="24">
        <f t="shared" si="11"/>
        <v>-9.6051254819348486</v>
      </c>
      <c r="AA83" s="24">
        <f t="shared" si="11"/>
        <v>-21.487334086067293</v>
      </c>
      <c r="AB83" s="24">
        <f t="shared" si="11"/>
        <v>-8.9200772614501318</v>
      </c>
      <c r="AC83" s="24">
        <f t="shared" si="11"/>
        <v>12.273430618743063</v>
      </c>
      <c r="AD83" s="24">
        <f t="shared" si="10"/>
        <v>19.250925171857176</v>
      </c>
    </row>
    <row r="84" spans="1:30">
      <c r="A84" s="64">
        <v>870894</v>
      </c>
      <c r="B84" s="23" t="s">
        <v>210</v>
      </c>
      <c r="C84" s="24">
        <f t="shared" si="9"/>
        <v>10.840018391101296</v>
      </c>
      <c r="D84" s="24">
        <f t="shared" si="11"/>
        <v>30.98201480607591</v>
      </c>
      <c r="E84" s="24">
        <f t="shared" si="11"/>
        <v>46.751775574053511</v>
      </c>
      <c r="F84" s="24">
        <f t="shared" si="11"/>
        <v>34.277763067883456</v>
      </c>
      <c r="G84" s="24">
        <f t="shared" si="11"/>
        <v>-6.8909723157053975</v>
      </c>
      <c r="H84" s="24">
        <f t="shared" si="11"/>
        <v>-1.4873729028736449</v>
      </c>
      <c r="I84" s="24">
        <f t="shared" si="11"/>
        <v>67.054115326381691</v>
      </c>
      <c r="J84" s="24">
        <f t="shared" si="11"/>
        <v>-17.096078835681041</v>
      </c>
      <c r="K84" s="24">
        <f t="shared" si="11"/>
        <v>4.3110453498582615</v>
      </c>
      <c r="L84" s="24">
        <f t="shared" si="11"/>
        <v>14.148504005305895</v>
      </c>
      <c r="M84" s="24">
        <f t="shared" si="11"/>
        <v>21.228919774056038</v>
      </c>
      <c r="N84" s="24">
        <f t="shared" si="11"/>
        <v>22.403055574677381</v>
      </c>
      <c r="O84" s="24">
        <f t="shared" si="11"/>
        <v>-0.21267809465182097</v>
      </c>
      <c r="P84" s="24">
        <f t="shared" si="11"/>
        <v>-18.647713433879588</v>
      </c>
      <c r="Q84" s="24">
        <f t="shared" si="11"/>
        <v>59.831259190305502</v>
      </c>
      <c r="R84" s="24">
        <f t="shared" si="11"/>
        <v>15.038640752441566</v>
      </c>
      <c r="S84" s="24">
        <f t="shared" si="11"/>
        <v>20.545317050173438</v>
      </c>
      <c r="T84" s="24">
        <f t="shared" si="11"/>
        <v>11.052223725218852</v>
      </c>
      <c r="U84" s="24">
        <f t="shared" si="11"/>
        <v>12.354263884794818</v>
      </c>
      <c r="V84" s="24">
        <f t="shared" si="11"/>
        <v>9.9543786557960487</v>
      </c>
      <c r="W84" s="24">
        <f t="shared" si="11"/>
        <v>13.111693608318433</v>
      </c>
      <c r="X84" s="24">
        <f t="shared" si="11"/>
        <v>6.2066548142110349</v>
      </c>
      <c r="Y84" s="24">
        <f t="shared" si="11"/>
        <v>1.6278480040313923</v>
      </c>
      <c r="Z84" s="24">
        <f t="shared" si="11"/>
        <v>1.8718393407318956</v>
      </c>
      <c r="AA84" s="24">
        <f t="shared" si="11"/>
        <v>-12.014262232061583</v>
      </c>
      <c r="AB84" s="24">
        <f t="shared" si="11"/>
        <v>9.2554314409505167</v>
      </c>
      <c r="AC84" s="24">
        <f t="shared" si="11"/>
        <v>13.909402087465097</v>
      </c>
      <c r="AD84" s="24">
        <f t="shared" si="10"/>
        <v>11.596186964003309</v>
      </c>
    </row>
    <row r="85" spans="1:30">
      <c r="A85" s="64">
        <v>851220</v>
      </c>
      <c r="B85" s="23" t="s">
        <v>210</v>
      </c>
      <c r="C85" s="24">
        <f t="shared" si="9"/>
        <v>66.390214937543618</v>
      </c>
      <c r="D85" s="24">
        <f t="shared" si="11"/>
        <v>-32.11812971869422</v>
      </c>
      <c r="E85" s="24">
        <f t="shared" si="11"/>
        <v>78.327726593293733</v>
      </c>
      <c r="F85" s="24">
        <f t="shared" si="11"/>
        <v>45.583368600480071</v>
      </c>
      <c r="G85" s="24">
        <f t="shared" si="11"/>
        <v>28.971367085033734</v>
      </c>
      <c r="H85" s="24">
        <f t="shared" si="11"/>
        <v>2.087215642883848</v>
      </c>
      <c r="I85" s="24">
        <f t="shared" si="11"/>
        <v>4.5717281897894395</v>
      </c>
      <c r="J85" s="24">
        <f t="shared" si="11"/>
        <v>23.413210541218788</v>
      </c>
      <c r="K85" s="24">
        <f t="shared" si="11"/>
        <v>21.971459715166318</v>
      </c>
      <c r="L85" s="24">
        <f t="shared" si="11"/>
        <v>9.6294819254980411</v>
      </c>
      <c r="M85" s="24">
        <f t="shared" si="11"/>
        <v>-2.2134212759247589</v>
      </c>
      <c r="N85" s="24">
        <f t="shared" si="11"/>
        <v>27.741453647266454</v>
      </c>
      <c r="O85" s="24">
        <f t="shared" si="11"/>
        <v>-21.706694186612722</v>
      </c>
      <c r="P85" s="24">
        <f t="shared" si="11"/>
        <v>-37.373572725778658</v>
      </c>
      <c r="Q85" s="24">
        <f t="shared" si="11"/>
        <v>52.451582787092605</v>
      </c>
      <c r="R85" s="24">
        <f t="shared" si="11"/>
        <v>12.605652035745379</v>
      </c>
      <c r="S85" s="24">
        <f t="shared" si="11"/>
        <v>28.764295870132401</v>
      </c>
      <c r="T85" s="24">
        <f t="shared" si="11"/>
        <v>45.309163169280765</v>
      </c>
      <c r="U85" s="24">
        <f t="shared" si="11"/>
        <v>10.168511547215076</v>
      </c>
      <c r="V85" s="24">
        <f t="shared" si="11"/>
        <v>6.1372193327393347</v>
      </c>
      <c r="W85" s="24">
        <f t="shared" si="11"/>
        <v>13.474470843045339</v>
      </c>
      <c r="X85" s="24">
        <f t="shared" si="11"/>
        <v>22.133652988684062</v>
      </c>
      <c r="Y85" s="24">
        <f t="shared" si="11"/>
        <v>25.278480118924946</v>
      </c>
      <c r="Z85" s="24">
        <f t="shared" si="11"/>
        <v>5.3929323466030752</v>
      </c>
      <c r="AA85" s="24">
        <f t="shared" si="11"/>
        <v>-7.1793730432780194</v>
      </c>
      <c r="AB85" s="24">
        <f t="shared" si="11"/>
        <v>11.138712434836791</v>
      </c>
      <c r="AC85" s="24">
        <f t="shared" si="11"/>
        <v>21.208646273749181</v>
      </c>
      <c r="AD85" s="24">
        <f t="shared" si="10"/>
        <v>13.546849508901929</v>
      </c>
    </row>
    <row r="86" spans="1:30">
      <c r="A86" s="64">
        <v>870332</v>
      </c>
      <c r="B86" s="23" t="s">
        <v>210</v>
      </c>
      <c r="C86" s="24">
        <f t="shared" si="9"/>
        <v>100.1913239699646</v>
      </c>
      <c r="D86" s="24">
        <f t="shared" si="11"/>
        <v>189.71922280471841</v>
      </c>
      <c r="E86" s="24">
        <f t="shared" si="11"/>
        <v>142.93389627658289</v>
      </c>
      <c r="F86" s="24">
        <f t="shared" si="11"/>
        <v>152.4646242086483</v>
      </c>
      <c r="G86" s="24">
        <f t="shared" si="11"/>
        <v>-46.011665060798421</v>
      </c>
      <c r="H86" s="24">
        <f t="shared" si="11"/>
        <v>39.444999506464967</v>
      </c>
      <c r="I86" s="24">
        <f t="shared" si="11"/>
        <v>-23.307889624731416</v>
      </c>
      <c r="J86" s="24">
        <f t="shared" si="11"/>
        <v>28.086172580510322</v>
      </c>
      <c r="K86" s="24">
        <f t="shared" si="11"/>
        <v>3.0595811392158225</v>
      </c>
      <c r="L86" s="24">
        <f t="shared" si="11"/>
        <v>49.794496119715774</v>
      </c>
      <c r="M86" s="24">
        <f t="shared" si="11"/>
        <v>55.300416877452335</v>
      </c>
      <c r="N86" s="24">
        <f t="shared" si="11"/>
        <v>10.149370666331663</v>
      </c>
      <c r="O86" s="24">
        <f t="shared" si="11"/>
        <v>57.862888012784822</v>
      </c>
      <c r="P86" s="24">
        <f t="shared" si="11"/>
        <v>-26.570850554963656</v>
      </c>
      <c r="Q86" s="24">
        <f t="shared" si="11"/>
        <v>30.705846171467073</v>
      </c>
      <c r="R86" s="24">
        <f t="shared" si="11"/>
        <v>38.186062981823881</v>
      </c>
      <c r="S86" s="24">
        <f t="shared" si="11"/>
        <v>0.68798802832716888</v>
      </c>
      <c r="T86" s="24">
        <f t="shared" si="11"/>
        <v>-26.428667672527212</v>
      </c>
      <c r="U86" s="24">
        <f t="shared" si="11"/>
        <v>-99.336372136679685</v>
      </c>
      <c r="V86" s="24">
        <f t="shared" si="11"/>
        <v>8637.0719588125849</v>
      </c>
      <c r="W86" s="24">
        <f t="shared" si="11"/>
        <v>-74.034128014617778</v>
      </c>
      <c r="X86" s="24">
        <f t="shared" si="11"/>
        <v>546.28195544296295</v>
      </c>
      <c r="Y86" s="24">
        <f t="shared" si="11"/>
        <v>1.3940591994132916</v>
      </c>
      <c r="Z86" s="24">
        <f t="shared" si="11"/>
        <v>-9.767257255881546</v>
      </c>
      <c r="AA86" s="24">
        <f t="shared" si="11"/>
        <v>0.36027684682832728</v>
      </c>
      <c r="AB86" s="24">
        <f t="shared" si="11"/>
        <v>-33.557238568375766</v>
      </c>
      <c r="AC86" s="24">
        <f t="shared" si="11"/>
        <v>50.742827672995077</v>
      </c>
      <c r="AD86" s="24">
        <f t="shared" si="10"/>
        <v>17.723206314289811</v>
      </c>
    </row>
    <row r="87" spans="1:30">
      <c r="A87" s="64">
        <v>842139</v>
      </c>
      <c r="B87" s="23" t="s">
        <v>210</v>
      </c>
      <c r="C87" s="24">
        <f t="shared" si="9"/>
        <v>-25.819620065320791</v>
      </c>
      <c r="D87" s="24">
        <f t="shared" si="11"/>
        <v>-38.153217651286887</v>
      </c>
      <c r="E87" s="24">
        <f t="shared" si="11"/>
        <v>65.218753013768065</v>
      </c>
      <c r="F87" s="24">
        <f t="shared" si="11"/>
        <v>13.019910443172236</v>
      </c>
      <c r="G87" s="24">
        <f t="shared" si="11"/>
        <v>0.5170361753059467</v>
      </c>
      <c r="H87" s="24">
        <f t="shared" si="11"/>
        <v>33.191810887747977</v>
      </c>
      <c r="I87" s="24">
        <f t="shared" si="11"/>
        <v>14.074909694399366</v>
      </c>
      <c r="J87" s="24">
        <f t="shared" si="11"/>
        <v>-0.10619524092902566</v>
      </c>
      <c r="K87" s="24">
        <f t="shared" si="11"/>
        <v>-11.364399975597848</v>
      </c>
      <c r="L87" s="24">
        <f t="shared" si="11"/>
        <v>-2.2637110916130041</v>
      </c>
      <c r="M87" s="24">
        <f t="shared" si="11"/>
        <v>57.961126317545393</v>
      </c>
      <c r="N87" s="24">
        <f t="shared" si="11"/>
        <v>74.484496109671483</v>
      </c>
      <c r="O87" s="24">
        <f t="shared" si="11"/>
        <v>19.528171837931467</v>
      </c>
      <c r="P87" s="24">
        <f t="shared" si="11"/>
        <v>-44.847402256106029</v>
      </c>
      <c r="Q87" s="24">
        <f t="shared" si="11"/>
        <v>39.459853826302975</v>
      </c>
      <c r="R87" s="24">
        <f t="shared" si="11"/>
        <v>15.019871321985633</v>
      </c>
      <c r="S87" s="24">
        <f t="shared" si="11"/>
        <v>14.905258544331133</v>
      </c>
      <c r="T87" s="24">
        <f t="shared" si="11"/>
        <v>18.844777415873409</v>
      </c>
      <c r="U87" s="24">
        <f t="shared" si="11"/>
        <v>7.8645800481678521</v>
      </c>
      <c r="V87" s="24">
        <f t="shared" si="11"/>
        <v>2.8881049563001682</v>
      </c>
      <c r="W87" s="24">
        <f t="shared" si="11"/>
        <v>-5.0138008994684071</v>
      </c>
      <c r="X87" s="24">
        <f t="shared" si="11"/>
        <v>5.1619892168170054</v>
      </c>
      <c r="Y87" s="24">
        <f t="shared" si="11"/>
        <v>9.8367218513666757</v>
      </c>
      <c r="Z87" s="24">
        <f t="shared" si="11"/>
        <v>2.072343601347896</v>
      </c>
      <c r="AA87" s="24">
        <f t="shared" si="11"/>
        <v>10.418211106456198</v>
      </c>
      <c r="AB87" s="24">
        <f t="shared" si="11"/>
        <v>22.252281503082855</v>
      </c>
      <c r="AC87" s="24">
        <f t="shared" si="11"/>
        <v>3.6866314793280424</v>
      </c>
      <c r="AD87" s="24">
        <f t="shared" si="10"/>
        <v>7.631076997268238</v>
      </c>
    </row>
    <row r="88" spans="1:30">
      <c r="A88" s="64">
        <v>870880</v>
      </c>
      <c r="B88" s="23" t="s">
        <v>210</v>
      </c>
      <c r="C88" s="24">
        <f t="shared" si="9"/>
        <v>12.199286836697681</v>
      </c>
      <c r="D88" s="24">
        <f t="shared" si="11"/>
        <v>-1.6010993889733669</v>
      </c>
      <c r="E88" s="24">
        <f t="shared" si="11"/>
        <v>-4.3810625546538091</v>
      </c>
      <c r="F88" s="24">
        <f t="shared" si="11"/>
        <v>8.3863830210160444</v>
      </c>
      <c r="G88" s="24">
        <f t="shared" si="11"/>
        <v>42.479068555748825</v>
      </c>
      <c r="H88" s="24">
        <f t="shared" si="11"/>
        <v>103.18513577108624</v>
      </c>
      <c r="I88" s="24">
        <f t="shared" si="11"/>
        <v>315.67762581588761</v>
      </c>
      <c r="J88" s="24">
        <f t="shared" si="11"/>
        <v>-9.5536510999021829</v>
      </c>
      <c r="K88" s="24">
        <f t="shared" si="11"/>
        <v>87.459250277613108</v>
      </c>
      <c r="L88" s="24">
        <f t="shared" si="11"/>
        <v>19.764827359496763</v>
      </c>
      <c r="M88" s="24">
        <f t="shared" si="11"/>
        <v>27.080590100138991</v>
      </c>
      <c r="N88" s="24">
        <f t="shared" si="11"/>
        <v>21.578308782521788</v>
      </c>
      <c r="O88" s="24">
        <f t="shared" si="11"/>
        <v>37.963362139040669</v>
      </c>
      <c r="P88" s="24">
        <f t="shared" si="11"/>
        <v>-22.035606161042196</v>
      </c>
      <c r="Q88" s="24">
        <f t="shared" si="11"/>
        <v>45.355062352774269</v>
      </c>
      <c r="R88" s="24">
        <f t="shared" si="11"/>
        <v>29.690530648137525</v>
      </c>
      <c r="S88" s="24">
        <f t="shared" si="11"/>
        <v>20.906547772682089</v>
      </c>
      <c r="T88" s="24">
        <f t="shared" si="11"/>
        <v>11.073812889272006</v>
      </c>
      <c r="U88" s="24">
        <f t="shared" si="11"/>
        <v>12.696642806986304</v>
      </c>
      <c r="V88" s="24">
        <f t="shared" si="11"/>
        <v>7.1455806767522603</v>
      </c>
      <c r="W88" s="24">
        <f t="shared" si="11"/>
        <v>9.0944419714610518</v>
      </c>
      <c r="X88" s="24">
        <f t="shared" si="11"/>
        <v>0.85501747567377606</v>
      </c>
      <c r="Y88" s="24">
        <f t="shared" si="11"/>
        <v>10.7068867870519</v>
      </c>
      <c r="Z88" s="24">
        <f t="shared" si="11"/>
        <v>9.160906827274033</v>
      </c>
      <c r="AA88" s="24">
        <f t="shared" si="11"/>
        <v>-6.8677213211938124</v>
      </c>
      <c r="AB88" s="24">
        <f t="shared" si="11"/>
        <v>26.309111443276478</v>
      </c>
      <c r="AC88" s="24">
        <f t="shared" si="11"/>
        <v>19.944891367029498</v>
      </c>
      <c r="AD88" s="24">
        <f t="shared" si="10"/>
        <v>22.076169085462354</v>
      </c>
    </row>
    <row r="89" spans="1:30">
      <c r="A89" s="64">
        <v>840999</v>
      </c>
      <c r="B89" s="23" t="s">
        <v>210</v>
      </c>
      <c r="C89" s="24">
        <f t="shared" si="9"/>
        <v>30.612461273452084</v>
      </c>
      <c r="D89" s="24">
        <f t="shared" si="11"/>
        <v>-2.8477509863340345</v>
      </c>
      <c r="E89" s="24">
        <f t="shared" si="11"/>
        <v>36.223682526112015</v>
      </c>
      <c r="F89" s="24">
        <f t="shared" si="11"/>
        <v>20.835032687765349</v>
      </c>
      <c r="G89" s="24">
        <f t="shared" si="11"/>
        <v>24.176830746063715</v>
      </c>
      <c r="H89" s="24">
        <f t="shared" si="11"/>
        <v>-18.811606295296812</v>
      </c>
      <c r="I89" s="24">
        <f t="shared" si="11"/>
        <v>-1.1183626940624691</v>
      </c>
      <c r="J89" s="24">
        <f t="shared" si="11"/>
        <v>9.2616837837299499</v>
      </c>
      <c r="K89" s="24">
        <f t="shared" si="11"/>
        <v>12.729899481370239</v>
      </c>
      <c r="L89" s="24">
        <f t="shared" si="11"/>
        <v>-0.29278389867974397</v>
      </c>
      <c r="M89" s="24">
        <f t="shared" si="11"/>
        <v>28.581654392948622</v>
      </c>
      <c r="N89" s="24">
        <f t="shared" si="11"/>
        <v>5.2273088461579675</v>
      </c>
      <c r="O89" s="24">
        <f t="shared" si="11"/>
        <v>10.885189512676831</v>
      </c>
      <c r="P89" s="24">
        <f t="shared" si="11"/>
        <v>-41.408135761917379</v>
      </c>
      <c r="Q89" s="24">
        <f t="shared" si="11"/>
        <v>67.099683575633662</v>
      </c>
      <c r="R89" s="24">
        <f t="shared" si="11"/>
        <v>24.310197587753152</v>
      </c>
      <c r="S89" s="24">
        <f t="shared" si="11"/>
        <v>-5.1459702155966198</v>
      </c>
      <c r="T89" s="24">
        <f t="shared" si="11"/>
        <v>-6.534010738227721</v>
      </c>
      <c r="U89" s="24">
        <f t="shared" si="11"/>
        <v>9.4775112880929555</v>
      </c>
      <c r="V89" s="24">
        <f t="shared" si="11"/>
        <v>-7.9615699578119035</v>
      </c>
      <c r="W89" s="24">
        <f t="shared" si="11"/>
        <v>-11.377658424238007</v>
      </c>
      <c r="X89" s="24">
        <f t="shared" si="11"/>
        <v>23.628319523524397</v>
      </c>
      <c r="Y89" s="24">
        <f t="shared" si="11"/>
        <v>14.758364828827467</v>
      </c>
      <c r="Z89" s="24">
        <f t="shared" si="11"/>
        <v>-7.7487254688938094</v>
      </c>
      <c r="AA89" s="24">
        <f t="shared" si="11"/>
        <v>-18.262399463114875</v>
      </c>
      <c r="AB89" s="24">
        <f t="shared" si="11"/>
        <v>29.53677348893342</v>
      </c>
      <c r="AC89" s="24">
        <f t="shared" si="11"/>
        <v>24.051710915815931</v>
      </c>
      <c r="AD89" s="24">
        <f t="shared" si="10"/>
        <v>6.8273309688411388</v>
      </c>
    </row>
    <row r="90" spans="1:30">
      <c r="A90" s="64">
        <v>870870</v>
      </c>
      <c r="B90" s="23" t="s">
        <v>210</v>
      </c>
      <c r="C90" s="24">
        <f t="shared" si="9"/>
        <v>9.123271756540305</v>
      </c>
      <c r="D90" s="24">
        <f t="shared" si="11"/>
        <v>12.437942506651851</v>
      </c>
      <c r="E90" s="24">
        <f t="shared" si="11"/>
        <v>11.988397209069703</v>
      </c>
      <c r="F90" s="24">
        <f t="shared" si="11"/>
        <v>31.093992471619998</v>
      </c>
      <c r="G90" s="24">
        <f t="shared" si="11"/>
        <v>28.640046200241187</v>
      </c>
      <c r="H90" s="24">
        <f t="shared" si="11"/>
        <v>-6.0881414625176831</v>
      </c>
      <c r="I90" s="24">
        <f t="shared" ref="D90:AC97" si="12">IFERROR(((I29/H29)*100-100),"--")</f>
        <v>44.966075648203571</v>
      </c>
      <c r="J90" s="24">
        <f t="shared" si="12"/>
        <v>11.176978859647974</v>
      </c>
      <c r="K90" s="24">
        <f t="shared" si="12"/>
        <v>25.572291377982182</v>
      </c>
      <c r="L90" s="24">
        <f t="shared" si="12"/>
        <v>5.4135527742938336</v>
      </c>
      <c r="M90" s="24">
        <f t="shared" si="12"/>
        <v>9.735692634026762</v>
      </c>
      <c r="N90" s="24">
        <f t="shared" si="12"/>
        <v>16.963285653692012</v>
      </c>
      <c r="O90" s="24">
        <f t="shared" si="12"/>
        <v>-13.67211157966905</v>
      </c>
      <c r="P90" s="24">
        <f t="shared" si="12"/>
        <v>-15.612363551538891</v>
      </c>
      <c r="Q90" s="24">
        <f t="shared" si="12"/>
        <v>56.054026528607722</v>
      </c>
      <c r="R90" s="24">
        <f t="shared" si="12"/>
        <v>3.2201638181687713</v>
      </c>
      <c r="S90" s="24">
        <f t="shared" si="12"/>
        <v>11.067518732364618</v>
      </c>
      <c r="T90" s="24">
        <f t="shared" si="12"/>
        <v>22.945005507503936</v>
      </c>
      <c r="U90" s="24">
        <f t="shared" si="12"/>
        <v>-1.3715852297535633</v>
      </c>
      <c r="V90" s="24">
        <f t="shared" si="12"/>
        <v>18.367526271625991</v>
      </c>
      <c r="W90" s="24">
        <f t="shared" si="12"/>
        <v>5.6720632258950587</v>
      </c>
      <c r="X90" s="24">
        <f t="shared" si="12"/>
        <v>-4.2616759444767638</v>
      </c>
      <c r="Y90" s="24">
        <f t="shared" si="12"/>
        <v>7.5402875087540195</v>
      </c>
      <c r="Z90" s="24">
        <f t="shared" si="12"/>
        <v>8.898563775675953</v>
      </c>
      <c r="AA90" s="24">
        <f t="shared" si="12"/>
        <v>-13.371833213991195</v>
      </c>
      <c r="AB90" s="24">
        <f t="shared" si="12"/>
        <v>34.040313679303978</v>
      </c>
      <c r="AC90" s="24">
        <f t="shared" si="12"/>
        <v>16.901528149865811</v>
      </c>
      <c r="AD90" s="24">
        <f t="shared" si="10"/>
        <v>10.858280355693054</v>
      </c>
    </row>
    <row r="91" spans="1:30">
      <c r="A91" s="64">
        <v>870421</v>
      </c>
      <c r="B91" s="23" t="s">
        <v>210</v>
      </c>
      <c r="C91" s="24">
        <f t="shared" si="9"/>
        <v>87.975650496507797</v>
      </c>
      <c r="D91" s="24">
        <f t="shared" si="12"/>
        <v>24.19944979287547</v>
      </c>
      <c r="E91" s="24">
        <f t="shared" si="12"/>
        <v>-48.334953843174702</v>
      </c>
      <c r="F91" s="24">
        <f t="shared" si="12"/>
        <v>70.662136309457566</v>
      </c>
      <c r="G91" s="24">
        <f t="shared" si="12"/>
        <v>80.307445086626473</v>
      </c>
      <c r="H91" s="24">
        <f t="shared" si="12"/>
        <v>-16.17426009779625</v>
      </c>
      <c r="I91" s="24">
        <f t="shared" si="12"/>
        <v>10.873425731463342</v>
      </c>
      <c r="J91" s="24">
        <f t="shared" si="12"/>
        <v>16.73304024964979</v>
      </c>
      <c r="K91" s="24">
        <f t="shared" si="12"/>
        <v>22.629486707590701</v>
      </c>
      <c r="L91" s="24">
        <f t="shared" si="12"/>
        <v>-26.176394720035702</v>
      </c>
      <c r="M91" s="24">
        <f t="shared" si="12"/>
        <v>2.1659133976530001</v>
      </c>
      <c r="N91" s="24">
        <f t="shared" si="12"/>
        <v>44.824382422602611</v>
      </c>
      <c r="O91" s="24">
        <f t="shared" si="12"/>
        <v>-50.133352252169288</v>
      </c>
      <c r="P91" s="24">
        <f t="shared" si="12"/>
        <v>-43.402716325728377</v>
      </c>
      <c r="Q91" s="24">
        <f t="shared" si="12"/>
        <v>101.69203539138283</v>
      </c>
      <c r="R91" s="24">
        <f t="shared" si="12"/>
        <v>45.491879541577902</v>
      </c>
      <c r="S91" s="24">
        <f t="shared" si="12"/>
        <v>32.259607554962656</v>
      </c>
      <c r="T91" s="24">
        <f t="shared" si="12"/>
        <v>-29.669115026061576</v>
      </c>
      <c r="U91" s="24">
        <f t="shared" si="12"/>
        <v>17.418175274308936</v>
      </c>
      <c r="V91" s="24">
        <f t="shared" si="12"/>
        <v>6.9885819377015252</v>
      </c>
      <c r="W91" s="24">
        <f t="shared" si="12"/>
        <v>2.7983558396314834</v>
      </c>
      <c r="X91" s="24">
        <f t="shared" si="12"/>
        <v>-93.853980879706711</v>
      </c>
      <c r="Y91" s="24">
        <f t="shared" si="12"/>
        <v>1675.8086933176078</v>
      </c>
      <c r="Z91" s="24">
        <f t="shared" si="12"/>
        <v>-19.922790067887789</v>
      </c>
      <c r="AA91" s="24">
        <f t="shared" si="12"/>
        <v>43.624678969016315</v>
      </c>
      <c r="AB91" s="24">
        <f t="shared" si="12"/>
        <v>-8.0614402733034041</v>
      </c>
      <c r="AC91" s="24">
        <f t="shared" si="12"/>
        <v>-45.272629383082993</v>
      </c>
      <c r="AD91" s="24">
        <f t="shared" si="10"/>
        <v>4.4557111632516779</v>
      </c>
    </row>
    <row r="92" spans="1:30">
      <c r="A92" s="64">
        <v>401110</v>
      </c>
      <c r="B92" s="23" t="s">
        <v>210</v>
      </c>
      <c r="C92" s="24">
        <f t="shared" si="9"/>
        <v>-16.99529631516387</v>
      </c>
      <c r="D92" s="24">
        <f t="shared" si="12"/>
        <v>45.32021029645793</v>
      </c>
      <c r="E92" s="24">
        <f t="shared" si="12"/>
        <v>31.24215215798543</v>
      </c>
      <c r="F92" s="24">
        <f t="shared" si="12"/>
        <v>45.87975789523702</v>
      </c>
      <c r="G92" s="24">
        <f t="shared" si="12"/>
        <v>25.372183123343021</v>
      </c>
      <c r="H92" s="24">
        <f t="shared" si="12"/>
        <v>-46.92276312305745</v>
      </c>
      <c r="I92" s="24">
        <f t="shared" si="12"/>
        <v>-0.84340277244476169</v>
      </c>
      <c r="J92" s="24">
        <f t="shared" si="12"/>
        <v>87.220539326853782</v>
      </c>
      <c r="K92" s="24">
        <f t="shared" si="12"/>
        <v>12.090545539293799</v>
      </c>
      <c r="L92" s="24">
        <f t="shared" si="12"/>
        <v>7.563600141090987</v>
      </c>
      <c r="M92" s="24">
        <f t="shared" si="12"/>
        <v>1.1736596669780823</v>
      </c>
      <c r="N92" s="24">
        <f t="shared" si="12"/>
        <v>17.634038964581663</v>
      </c>
      <c r="O92" s="24">
        <f t="shared" si="12"/>
        <v>39.742525614167533</v>
      </c>
      <c r="P92" s="24">
        <f t="shared" si="12"/>
        <v>9.9794408816697597</v>
      </c>
      <c r="Q92" s="24">
        <f t="shared" si="12"/>
        <v>50.970764098845535</v>
      </c>
      <c r="R92" s="24">
        <f t="shared" si="12"/>
        <v>46.330561713665844</v>
      </c>
      <c r="S92" s="24">
        <f t="shared" si="12"/>
        <v>20.47484518228957</v>
      </c>
      <c r="T92" s="24">
        <f t="shared" si="12"/>
        <v>8.5318732425157862</v>
      </c>
      <c r="U92" s="24">
        <f t="shared" si="12"/>
        <v>-8.0121966469876043</v>
      </c>
      <c r="V92" s="24">
        <f t="shared" si="12"/>
        <v>2.428615321993945</v>
      </c>
      <c r="W92" s="24">
        <f t="shared" si="12"/>
        <v>0.98406076827059508</v>
      </c>
      <c r="X92" s="24">
        <f t="shared" si="12"/>
        <v>14.16616026455624</v>
      </c>
      <c r="Y92" s="24">
        <f t="shared" si="12"/>
        <v>-2.595760113422827</v>
      </c>
      <c r="Z92" s="24">
        <f t="shared" si="12"/>
        <v>13.384872015669004</v>
      </c>
      <c r="AA92" s="24">
        <f t="shared" si="12"/>
        <v>-2.9465950071987379</v>
      </c>
      <c r="AB92" s="24">
        <f t="shared" si="12"/>
        <v>42.296731736322272</v>
      </c>
      <c r="AC92" s="24">
        <f t="shared" si="12"/>
        <v>10.178555389382879</v>
      </c>
      <c r="AD92" s="24">
        <f t="shared" si="10"/>
        <v>13.322160397279575</v>
      </c>
    </row>
    <row r="93" spans="1:30">
      <c r="A93" s="64">
        <v>870324</v>
      </c>
      <c r="B93" s="23" t="s">
        <v>210</v>
      </c>
      <c r="C93" s="24">
        <f t="shared" si="9"/>
        <v>190.35390643267698</v>
      </c>
      <c r="D93" s="24">
        <f t="shared" si="12"/>
        <v>2.925926424893504</v>
      </c>
      <c r="E93" s="24">
        <f t="shared" si="12"/>
        <v>36.44288519254718</v>
      </c>
      <c r="F93" s="24">
        <f t="shared" si="12"/>
        <v>-4.3493232123452401</v>
      </c>
      <c r="G93" s="24">
        <f t="shared" si="12"/>
        <v>50.560826039145638</v>
      </c>
      <c r="H93" s="24">
        <f t="shared" si="12"/>
        <v>-9.6025609938666889</v>
      </c>
      <c r="I93" s="24">
        <f t="shared" si="12"/>
        <v>8.5232652727088976</v>
      </c>
      <c r="J93" s="24">
        <f t="shared" si="12"/>
        <v>-3.4496232315041908</v>
      </c>
      <c r="K93" s="24">
        <f t="shared" si="12"/>
        <v>-1.1822267137375349</v>
      </c>
      <c r="L93" s="24">
        <f t="shared" si="12"/>
        <v>-25.455978117384433</v>
      </c>
      <c r="M93" s="24">
        <f t="shared" si="12"/>
        <v>-29.679206881952638</v>
      </c>
      <c r="N93" s="24">
        <f t="shared" si="12"/>
        <v>-13.146965177439512</v>
      </c>
      <c r="O93" s="24">
        <f t="shared" si="12"/>
        <v>18.805152646013951</v>
      </c>
      <c r="P93" s="24">
        <f t="shared" si="12"/>
        <v>-37.733155762763047</v>
      </c>
      <c r="Q93" s="24">
        <f t="shared" si="12"/>
        <v>36.548232723216017</v>
      </c>
      <c r="R93" s="24">
        <f t="shared" si="12"/>
        <v>33.082421971469813</v>
      </c>
      <c r="S93" s="24">
        <f t="shared" si="12"/>
        <v>23.845889099202623</v>
      </c>
      <c r="T93" s="24">
        <f t="shared" si="12"/>
        <v>-2.4602131932352052</v>
      </c>
      <c r="U93" s="24">
        <f t="shared" si="12"/>
        <v>-6.9571452932278248</v>
      </c>
      <c r="V93" s="24">
        <f t="shared" si="12"/>
        <v>9.5800464623430912</v>
      </c>
      <c r="W93" s="24">
        <f t="shared" si="12"/>
        <v>-51.16954848522299</v>
      </c>
      <c r="X93" s="24">
        <f t="shared" si="12"/>
        <v>-24.076640864447583</v>
      </c>
      <c r="Y93" s="24">
        <f t="shared" si="12"/>
        <v>7.7354306077809412</v>
      </c>
      <c r="Z93" s="24">
        <f t="shared" si="12"/>
        <v>106.72061547498811</v>
      </c>
      <c r="AA93" s="24">
        <f t="shared" si="12"/>
        <v>-36.113439273786042</v>
      </c>
      <c r="AB93" s="24">
        <f t="shared" si="12"/>
        <v>-21.635122117533683</v>
      </c>
      <c r="AC93" s="24">
        <f t="shared" si="12"/>
        <v>10.676175842656093</v>
      </c>
      <c r="AD93" s="24">
        <f t="shared" si="10"/>
        <v>2.3101433637162501</v>
      </c>
    </row>
    <row r="94" spans="1:30">
      <c r="A94" s="64">
        <v>870423</v>
      </c>
      <c r="B94" s="23" t="s">
        <v>210</v>
      </c>
      <c r="C94" s="24">
        <f t="shared" si="9"/>
        <v>1155.7218947368422</v>
      </c>
      <c r="D94" s="24">
        <f t="shared" si="12"/>
        <v>191.5684146623816</v>
      </c>
      <c r="E94" s="24">
        <f t="shared" si="12"/>
        <v>-4.6361476431649891</v>
      </c>
      <c r="F94" s="24">
        <f t="shared" si="12"/>
        <v>-3.6708459447488337</v>
      </c>
      <c r="G94" s="24">
        <f t="shared" si="12"/>
        <v>54.165795048809969</v>
      </c>
      <c r="H94" s="24">
        <f t="shared" si="12"/>
        <v>39.620850711822754</v>
      </c>
      <c r="I94" s="24">
        <f t="shared" si="12"/>
        <v>73.891966065234186</v>
      </c>
      <c r="J94" s="24">
        <f t="shared" si="12"/>
        <v>52.178877217109886</v>
      </c>
      <c r="K94" s="24">
        <f t="shared" si="12"/>
        <v>15.860225899506418</v>
      </c>
      <c r="L94" s="24">
        <f t="shared" si="12"/>
        <v>-5.6866569661098652</v>
      </c>
      <c r="M94" s="24">
        <f t="shared" si="12"/>
        <v>72.296494855309589</v>
      </c>
      <c r="N94" s="24">
        <f t="shared" si="12"/>
        <v>20.306824314569781</v>
      </c>
      <c r="O94" s="24">
        <f t="shared" si="12"/>
        <v>6.866298267950171</v>
      </c>
      <c r="P94" s="24">
        <f t="shared" si="12"/>
        <v>-29.661588900089669</v>
      </c>
      <c r="Q94" s="24">
        <f t="shared" si="12"/>
        <v>58.800467444537588</v>
      </c>
      <c r="R94" s="24">
        <f t="shared" si="12"/>
        <v>35.870793078792559</v>
      </c>
      <c r="S94" s="24">
        <f t="shared" si="12"/>
        <v>9.2302071505588401</v>
      </c>
      <c r="T94" s="24">
        <f t="shared" si="12"/>
        <v>-18.558842584715606</v>
      </c>
      <c r="U94" s="24">
        <f t="shared" si="12"/>
        <v>74.784363752795798</v>
      </c>
      <c r="V94" s="24">
        <f t="shared" si="12"/>
        <v>-5.7002602251272236</v>
      </c>
      <c r="W94" s="24">
        <f t="shared" si="12"/>
        <v>-6.6004183833441914</v>
      </c>
      <c r="X94" s="24">
        <f t="shared" si="12"/>
        <v>8.8259364015991935</v>
      </c>
      <c r="Y94" s="24">
        <f t="shared" si="12"/>
        <v>14.151394162283083</v>
      </c>
      <c r="Z94" s="24">
        <f t="shared" si="12"/>
        <v>38.287799536140142</v>
      </c>
      <c r="AA94" s="24">
        <f t="shared" si="12"/>
        <v>-23.323872442088799</v>
      </c>
      <c r="AB94" s="24">
        <f t="shared" si="12"/>
        <v>1.3056478045772053</v>
      </c>
      <c r="AC94" s="24">
        <f t="shared" si="12"/>
        <v>17.676370204183272</v>
      </c>
      <c r="AD94" s="24">
        <f t="shared" si="10"/>
        <v>29.888272984677542</v>
      </c>
    </row>
    <row r="95" spans="1:30">
      <c r="A95" s="29" t="s">
        <v>221</v>
      </c>
      <c r="B95" s="23" t="s">
        <v>210</v>
      </c>
      <c r="C95" s="24">
        <f t="shared" si="9"/>
        <v>27.754136790314419</v>
      </c>
      <c r="D95" s="24">
        <f t="shared" si="12"/>
        <v>7.5105066593970946</v>
      </c>
      <c r="E95" s="24">
        <f t="shared" si="12"/>
        <v>8.9596263249874539</v>
      </c>
      <c r="F95" s="24">
        <f t="shared" si="12"/>
        <v>17.872860774748005</v>
      </c>
      <c r="G95" s="24">
        <f t="shared" si="12"/>
        <v>25.932307227655073</v>
      </c>
      <c r="H95" s="24">
        <f t="shared" si="12"/>
        <v>4.4221547191741308</v>
      </c>
      <c r="I95" s="24">
        <f t="shared" si="12"/>
        <v>-3.6222699750965006</v>
      </c>
      <c r="J95" s="24">
        <f t="shared" si="12"/>
        <v>-1.6612514841125972</v>
      </c>
      <c r="K95" s="24">
        <f t="shared" si="12"/>
        <v>8.2869171404230002</v>
      </c>
      <c r="L95" s="24">
        <f t="shared" si="12"/>
        <v>12.338594551870614</v>
      </c>
      <c r="M95" s="24">
        <f t="shared" si="12"/>
        <v>21.729794668008566</v>
      </c>
      <c r="N95" s="24">
        <f t="shared" si="12"/>
        <v>7.1539123679204266</v>
      </c>
      <c r="O95" s="24">
        <f t="shared" si="12"/>
        <v>3.755583020318042</v>
      </c>
      <c r="P95" s="24">
        <f t="shared" si="12"/>
        <v>-20.376268140050485</v>
      </c>
      <c r="Q95" s="24">
        <f t="shared" si="12"/>
        <v>40.863128107157763</v>
      </c>
      <c r="R95" s="24">
        <f t="shared" si="12"/>
        <v>12.536036868111154</v>
      </c>
      <c r="S95" s="24">
        <f t="shared" si="12"/>
        <v>7.1342970082961727</v>
      </c>
      <c r="T95" s="24">
        <f t="shared" si="12"/>
        <v>12.823854094852535</v>
      </c>
      <c r="U95" s="24">
        <f t="shared" si="12"/>
        <v>1.7766705377424188</v>
      </c>
      <c r="V95" s="24">
        <f t="shared" si="12"/>
        <v>2.7765502894615821</v>
      </c>
      <c r="W95" s="24">
        <f t="shared" si="12"/>
        <v>0.25227483761842961</v>
      </c>
      <c r="X95" s="24">
        <f t="shared" si="12"/>
        <v>10.72936776309183</v>
      </c>
      <c r="Y95" s="24">
        <f t="shared" si="12"/>
        <v>14.519620845792417</v>
      </c>
      <c r="Z95" s="24">
        <f t="shared" si="12"/>
        <v>4.3844946985253586</v>
      </c>
      <c r="AA95" s="24">
        <f t="shared" si="12"/>
        <v>-14.467861237579811</v>
      </c>
      <c r="AB95" s="24">
        <f t="shared" si="12"/>
        <v>13.937771439480187</v>
      </c>
      <c r="AC95" s="24">
        <f t="shared" si="12"/>
        <v>15.086319513626151</v>
      </c>
      <c r="AD95" s="24">
        <f t="shared" si="10"/>
        <v>7.9865865442712476</v>
      </c>
    </row>
    <row r="96" spans="1:30">
      <c r="A96" s="65" t="s">
        <v>222</v>
      </c>
      <c r="B96" s="23" t="s">
        <v>210</v>
      </c>
      <c r="C96" s="24">
        <f t="shared" si="9"/>
        <v>45.839207133590918</v>
      </c>
      <c r="D96" s="24">
        <f t="shared" si="12"/>
        <v>30.051019504850075</v>
      </c>
      <c r="E96" s="24">
        <f t="shared" si="12"/>
        <v>17.353995499108123</v>
      </c>
      <c r="F96" s="24">
        <f t="shared" si="12"/>
        <v>35.926783402409001</v>
      </c>
      <c r="G96" s="24">
        <f t="shared" si="12"/>
        <v>7.6815358422740871</v>
      </c>
      <c r="H96" s="24">
        <f t="shared" si="12"/>
        <v>-9.3647887343427811</v>
      </c>
      <c r="I96" s="24">
        <f t="shared" si="12"/>
        <v>12.94882454189792</v>
      </c>
      <c r="J96" s="24">
        <f t="shared" si="12"/>
        <v>-2.4094737757148152</v>
      </c>
      <c r="K96" s="24">
        <f t="shared" si="12"/>
        <v>13.250290849226161</v>
      </c>
      <c r="L96" s="24">
        <f t="shared" si="12"/>
        <v>6.1748429391031152</v>
      </c>
      <c r="M96" s="24">
        <f t="shared" si="12"/>
        <v>8.9867231675533503</v>
      </c>
      <c r="N96" s="24">
        <f t="shared" si="12"/>
        <v>0.77728738799210362</v>
      </c>
      <c r="O96" s="24">
        <f t="shared" si="12"/>
        <v>-5.0619355949293094</v>
      </c>
      <c r="P96" s="24">
        <f t="shared" si="12"/>
        <v>-18.226354516755478</v>
      </c>
      <c r="Q96" s="24">
        <f t="shared" si="12"/>
        <v>47.775299192450547</v>
      </c>
      <c r="R96" s="24">
        <f t="shared" si="12"/>
        <v>22.651702518131756</v>
      </c>
      <c r="S96" s="24">
        <f t="shared" si="12"/>
        <v>10.073247577009653</v>
      </c>
      <c r="T96" s="24">
        <f t="shared" si="12"/>
        <v>3.6410700131192471</v>
      </c>
      <c r="U96" s="24">
        <f t="shared" si="12"/>
        <v>12.853497079872952</v>
      </c>
      <c r="V96" s="24">
        <f t="shared" si="12"/>
        <v>10.624338042603625</v>
      </c>
      <c r="W96" s="24">
        <f t="shared" si="12"/>
        <v>-5.2243327390247032</v>
      </c>
      <c r="X96" s="24">
        <f t="shared" si="12"/>
        <v>1.2177881151530556</v>
      </c>
      <c r="Y96" s="24">
        <f t="shared" si="12"/>
        <v>11.703084022424719</v>
      </c>
      <c r="Z96" s="24">
        <f t="shared" si="12"/>
        <v>3.0139681549417929</v>
      </c>
      <c r="AA96" s="24">
        <f t="shared" si="12"/>
        <v>-20.54984333999333</v>
      </c>
      <c r="AB96" s="24">
        <f t="shared" si="12"/>
        <v>16.694624604100653</v>
      </c>
      <c r="AC96" s="24">
        <f t="shared" si="12"/>
        <v>-27.60409224690649</v>
      </c>
      <c r="AD96" s="24">
        <f t="shared" si="10"/>
        <v>6.843956154791826</v>
      </c>
    </row>
    <row r="97" spans="1:30">
      <c r="A97" s="65" t="s">
        <v>207</v>
      </c>
      <c r="B97" s="23" t="s">
        <v>210</v>
      </c>
      <c r="C97" s="24">
        <f t="shared" si="9"/>
        <v>30.933780099152273</v>
      </c>
      <c r="D97" s="24">
        <f t="shared" si="12"/>
        <v>11.924631204447252</v>
      </c>
      <c r="E97" s="24">
        <f t="shared" si="12"/>
        <v>10.869730015998158</v>
      </c>
      <c r="F97" s="24">
        <f t="shared" si="12"/>
        <v>22.221219313451741</v>
      </c>
      <c r="G97" s="24">
        <f t="shared" si="12"/>
        <v>21.043606835616231</v>
      </c>
      <c r="H97" s="24">
        <f t="shared" si="12"/>
        <v>1.1368203557775729</v>
      </c>
      <c r="I97" s="24">
        <f t="shared" si="12"/>
        <v>-8.3515496414960921E-2</v>
      </c>
      <c r="J97" s="24">
        <f t="shared" si="12"/>
        <v>-1.8418750661742536</v>
      </c>
      <c r="K97" s="24">
        <f t="shared" si="12"/>
        <v>9.4781651552764146</v>
      </c>
      <c r="L97" s="24">
        <f t="shared" si="12"/>
        <v>10.808274886527386</v>
      </c>
      <c r="M97" s="24">
        <f t="shared" si="12"/>
        <v>18.698273650757528</v>
      </c>
      <c r="N97" s="24">
        <f t="shared" si="12"/>
        <v>5.7610553643393132</v>
      </c>
      <c r="O97" s="24">
        <f t="shared" si="12"/>
        <v>1.9203173973642862</v>
      </c>
      <c r="P97" s="24">
        <f t="shared" si="12"/>
        <v>-19.959443713018075</v>
      </c>
      <c r="Q97" s="24">
        <f t="shared" si="12"/>
        <v>42.232274510495074</v>
      </c>
      <c r="R97" s="24">
        <f t="shared" si="12"/>
        <v>14.617810816561729</v>
      </c>
      <c r="S97" s="24">
        <f t="shared" si="12"/>
        <v>7.7815183902737175</v>
      </c>
      <c r="T97" s="24">
        <f t="shared" si="12"/>
        <v>10.758605049576644</v>
      </c>
      <c r="U97" s="24">
        <f t="shared" si="12"/>
        <v>4.1078076740886473</v>
      </c>
      <c r="V97" s="24">
        <f t="shared" si="12"/>
        <v>4.5668734800976978</v>
      </c>
      <c r="W97" s="24">
        <f t="shared" si="12"/>
        <v>-1.0694844579403622</v>
      </c>
      <c r="X97" s="24">
        <f t="shared" si="12"/>
        <v>8.5301918110028225</v>
      </c>
      <c r="Y97" s="24">
        <f t="shared" si="12"/>
        <v>13.912284832256177</v>
      </c>
      <c r="Z97" s="24">
        <f t="shared" si="12"/>
        <v>4.0946965190694868</v>
      </c>
      <c r="AA97" s="24">
        <f t="shared" si="12"/>
        <v>-15.740546024884949</v>
      </c>
      <c r="AB97" s="24">
        <f t="shared" si="12"/>
        <v>14.481729564216778</v>
      </c>
      <c r="AC97" s="24">
        <f t="shared" si="12"/>
        <v>6.5002016568160457</v>
      </c>
      <c r="AD97" s="24">
        <f t="shared" si="10"/>
        <v>7.8079938277816581</v>
      </c>
    </row>
    <row r="98" spans="1:30" ht="14" thickBot="1">
      <c r="A98" s="22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ht="14" thickTop="1">
      <c r="A99" s="11" t="s">
        <v>278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24"/>
      <c r="V99" s="24"/>
      <c r="W99" s="24"/>
      <c r="X99" s="24"/>
      <c r="Y99" s="24"/>
      <c r="Z99" s="24"/>
      <c r="AA99" s="24"/>
      <c r="AB99" s="24"/>
      <c r="AC99" s="24"/>
      <c r="AD99" s="15"/>
    </row>
    <row r="100" spans="1:30">
      <c r="A100" s="11"/>
    </row>
  </sheetData>
  <mergeCells count="8">
    <mergeCell ref="B69:AD69"/>
    <mergeCell ref="B68:AD68"/>
    <mergeCell ref="A2:AD2"/>
    <mergeCell ref="A4:AD4"/>
    <mergeCell ref="B7:AD7"/>
    <mergeCell ref="B38:AD38"/>
    <mergeCell ref="B8:AD8"/>
    <mergeCell ref="B39:AD39"/>
  </mergeCells>
  <phoneticPr fontId="5" type="noConversion"/>
  <hyperlinks>
    <hyperlink ref="A1" location="ÍNDICE!A1" display="ÍNDICE" xr:uid="{00000000-0004-0000-0C00-000000000000}"/>
  </hyperlinks>
  <pageMargins left="0.75" right="0.75" top="1" bottom="1" header="0" footer="0"/>
  <pageSetup orientation="portrait" horizontalDpi="4294967293" verticalDpi="4294967293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D99"/>
  <sheetViews>
    <sheetView zoomScaleNormal="100" zoomScalePageLayoutView="80" workbookViewId="0"/>
  </sheetViews>
  <sheetFormatPr baseColWidth="10" defaultColWidth="13.1640625" defaultRowHeight="13"/>
  <cols>
    <col min="1" max="1" width="12.5" style="12" customWidth="1"/>
    <col min="2" max="2" width="16.5" style="12" customWidth="1"/>
    <col min="3" max="5" width="13.33203125" style="12" customWidth="1"/>
    <col min="6" max="6" width="13.1640625" style="12" customWidth="1"/>
    <col min="7" max="8" width="13.33203125" style="12" customWidth="1"/>
    <col min="9" max="21" width="13.1640625" style="12"/>
    <col min="22" max="22" width="14.6640625" style="12" bestFit="1" customWidth="1"/>
    <col min="23" max="16384" width="13.1640625" style="12"/>
  </cols>
  <sheetData>
    <row r="1" spans="1:30">
      <c r="A1" s="83" t="s">
        <v>0</v>
      </c>
    </row>
    <row r="2" spans="1:30">
      <c r="A2" s="136" t="s">
        <v>267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</row>
    <row r="3" spans="1:30">
      <c r="A3" s="65"/>
      <c r="B3" s="65"/>
      <c r="C3" s="65"/>
      <c r="D3" s="65"/>
      <c r="E3" s="65"/>
      <c r="F3" s="65"/>
      <c r="G3" s="65"/>
      <c r="H3" s="65"/>
      <c r="I3" s="6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>
      <c r="A4" s="136" t="s">
        <v>296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</row>
    <row r="5" spans="1:30" ht="14" thickBo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4"/>
    </row>
    <row r="6" spans="1:30" ht="14" thickTop="1">
      <c r="A6" s="33"/>
      <c r="B6" s="6">
        <v>1995</v>
      </c>
      <c r="C6" s="6">
        <v>1996</v>
      </c>
      <c r="D6" s="6">
        <v>1997</v>
      </c>
      <c r="E6" s="6">
        <v>1998</v>
      </c>
      <c r="F6" s="6">
        <v>1999</v>
      </c>
      <c r="G6" s="6">
        <v>2000</v>
      </c>
      <c r="H6" s="6">
        <v>2001</v>
      </c>
      <c r="I6" s="6">
        <v>2002</v>
      </c>
      <c r="J6" s="6">
        <v>2003</v>
      </c>
      <c r="K6" s="6">
        <v>2004</v>
      </c>
      <c r="L6" s="6">
        <v>2005</v>
      </c>
      <c r="M6" s="6">
        <v>2006</v>
      </c>
      <c r="N6" s="6">
        <v>2007</v>
      </c>
      <c r="O6" s="6">
        <v>2008</v>
      </c>
      <c r="P6" s="6">
        <v>2009</v>
      </c>
      <c r="Q6" s="6">
        <v>2010</v>
      </c>
      <c r="R6" s="6">
        <v>2011</v>
      </c>
      <c r="S6" s="6">
        <v>2012</v>
      </c>
      <c r="T6" s="6">
        <v>2013</v>
      </c>
      <c r="U6" s="6">
        <v>2014</v>
      </c>
      <c r="V6" s="6">
        <v>2015</v>
      </c>
      <c r="W6" s="6">
        <v>2016</v>
      </c>
      <c r="X6" s="6">
        <v>2017</v>
      </c>
      <c r="Y6" s="6">
        <v>2018</v>
      </c>
      <c r="Z6" s="6">
        <v>2019</v>
      </c>
      <c r="AA6" s="6">
        <v>2020</v>
      </c>
      <c r="AB6" s="6">
        <v>2021</v>
      </c>
      <c r="AC6" s="6">
        <v>2022</v>
      </c>
      <c r="AD6" s="6" t="s">
        <v>280</v>
      </c>
    </row>
    <row r="7" spans="1:30" ht="14" thickBot="1">
      <c r="A7" s="33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</row>
    <row r="8" spans="1:30" ht="15" thickTop="1" thickBot="1">
      <c r="A8" s="33"/>
      <c r="B8" s="134" t="s">
        <v>205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</row>
    <row r="9" spans="1:30" ht="14" thickTop="1">
      <c r="A9" s="65">
        <v>852520</v>
      </c>
      <c r="B9" s="14">
        <v>204.69699199999999</v>
      </c>
      <c r="C9" s="14">
        <v>201.519712</v>
      </c>
      <c r="D9" s="14">
        <v>462.89081599999997</v>
      </c>
      <c r="E9" s="14">
        <v>939.42227200000002</v>
      </c>
      <c r="F9" s="14">
        <v>1459.299712</v>
      </c>
      <c r="G9" s="14">
        <v>2346.3075220000001</v>
      </c>
      <c r="H9" s="14">
        <v>2094.5067279999998</v>
      </c>
      <c r="I9" s="14">
        <v>1380.672892</v>
      </c>
      <c r="J9" s="14">
        <v>1317.59654</v>
      </c>
      <c r="K9" s="14">
        <v>2105.3312900000001</v>
      </c>
      <c r="L9" s="14">
        <v>2154.9127549999998</v>
      </c>
      <c r="M9" s="14">
        <v>3604.9823029999998</v>
      </c>
      <c r="N9" s="14">
        <v>4404.757036</v>
      </c>
      <c r="O9" s="120">
        <v>4890.9325180000005</v>
      </c>
      <c r="P9" s="120">
        <v>4175.0145920000004</v>
      </c>
      <c r="Q9" s="120">
        <v>4740.4187750000001</v>
      </c>
      <c r="R9" s="120">
        <v>4733.2328949999992</v>
      </c>
      <c r="S9" s="120">
        <v>5748.9331929999998</v>
      </c>
      <c r="T9" s="120">
        <v>7246.2548919999999</v>
      </c>
      <c r="U9" s="120">
        <v>6213.2243260000005</v>
      </c>
      <c r="V9" s="120">
        <v>5157.0651950000001</v>
      </c>
      <c r="W9" s="120">
        <v>4913.2632730000005</v>
      </c>
      <c r="X9" s="120">
        <v>4763.2301349999998</v>
      </c>
      <c r="Y9" s="120">
        <v>5188.2103239999997</v>
      </c>
      <c r="Z9" s="120">
        <v>5224.3536809999996</v>
      </c>
      <c r="AA9" s="120">
        <v>3758.9454959999998</v>
      </c>
      <c r="AB9" s="120">
        <v>11674.876807000001</v>
      </c>
      <c r="AC9" s="120">
        <v>8350.6595010000001</v>
      </c>
      <c r="AD9" s="120">
        <f>SUM(B9:AC9)</f>
        <v>109455.51217300001</v>
      </c>
    </row>
    <row r="10" spans="1:30">
      <c r="A10" s="65">
        <v>840820</v>
      </c>
      <c r="B10" s="14">
        <v>68.957999999999998</v>
      </c>
      <c r="C10" s="14">
        <v>236.66464000000002</v>
      </c>
      <c r="D10" s="14">
        <v>449.077088</v>
      </c>
      <c r="E10" s="14">
        <v>566.14419200000009</v>
      </c>
      <c r="F10" s="14">
        <v>800.77785600000004</v>
      </c>
      <c r="G10" s="14">
        <v>1112.8308119999999</v>
      </c>
      <c r="H10" s="14">
        <v>922.43712899999991</v>
      </c>
      <c r="I10" s="14">
        <v>1054.1180419999998</v>
      </c>
      <c r="J10" s="14">
        <v>1503.1753489999999</v>
      </c>
      <c r="K10" s="14">
        <v>1887.309677</v>
      </c>
      <c r="L10" s="14">
        <v>1954.8328119999999</v>
      </c>
      <c r="M10" s="14">
        <v>1658.72075</v>
      </c>
      <c r="N10" s="14">
        <v>1587.195003</v>
      </c>
      <c r="O10" s="120">
        <v>1987.962342</v>
      </c>
      <c r="P10" s="120">
        <v>1294.507124</v>
      </c>
      <c r="Q10" s="120">
        <v>2263.7771539999999</v>
      </c>
      <c r="R10" s="120">
        <v>3377.454874</v>
      </c>
      <c r="S10" s="120">
        <v>3905.940098</v>
      </c>
      <c r="T10" s="120">
        <v>3559.3691049999998</v>
      </c>
      <c r="U10" s="120">
        <v>4230.6857010000003</v>
      </c>
      <c r="V10" s="120">
        <v>4476.8154500000001</v>
      </c>
      <c r="W10" s="120">
        <v>3485.166972</v>
      </c>
      <c r="X10" s="120">
        <v>4362.0880349999998</v>
      </c>
      <c r="Y10" s="120">
        <v>5523.4270199999992</v>
      </c>
      <c r="Z10" s="120">
        <v>5529.5101890000005</v>
      </c>
      <c r="AA10" s="120">
        <v>3975.3026919999998</v>
      </c>
      <c r="AB10" s="120">
        <v>5253.570479</v>
      </c>
      <c r="AC10" s="120">
        <v>6190.3452600000001</v>
      </c>
      <c r="AD10" s="120">
        <f t="shared" ref="AD10:AD36" si="0">SUM(B10:AC10)</f>
        <v>73218.163845000003</v>
      </c>
    </row>
    <row r="11" spans="1:30">
      <c r="A11" s="65">
        <v>870840</v>
      </c>
      <c r="B11" s="14">
        <v>242.60099199999999</v>
      </c>
      <c r="C11" s="14">
        <v>498.83139199999999</v>
      </c>
      <c r="D11" s="14">
        <v>473.17609600000003</v>
      </c>
      <c r="E11" s="14">
        <v>634.494912</v>
      </c>
      <c r="F11" s="14">
        <v>754.86182400000007</v>
      </c>
      <c r="G11" s="14">
        <v>763.14261099999999</v>
      </c>
      <c r="H11" s="14">
        <v>1003.502704</v>
      </c>
      <c r="I11" s="14">
        <v>1231.95939</v>
      </c>
      <c r="J11" s="14">
        <v>1050.3453259999999</v>
      </c>
      <c r="K11" s="14">
        <v>1105.835122</v>
      </c>
      <c r="L11" s="14">
        <v>1258.767192</v>
      </c>
      <c r="M11" s="14">
        <v>1464.74325</v>
      </c>
      <c r="N11" s="14">
        <v>1187.5841009999999</v>
      </c>
      <c r="O11" s="120">
        <v>1757.499904</v>
      </c>
      <c r="P11" s="120">
        <v>1582.8033740000001</v>
      </c>
      <c r="Q11" s="120">
        <v>2557.3227829999996</v>
      </c>
      <c r="R11" s="120">
        <v>3182.3903660000001</v>
      </c>
      <c r="S11" s="120">
        <v>3725.1919049999997</v>
      </c>
      <c r="T11" s="120">
        <v>3474.2205709999998</v>
      </c>
      <c r="U11" s="120">
        <v>3845.6880310000001</v>
      </c>
      <c r="V11" s="120">
        <v>4052.4710169999998</v>
      </c>
      <c r="W11" s="120">
        <v>4548.0247280000003</v>
      </c>
      <c r="X11" s="120">
        <v>5006.2880539999996</v>
      </c>
      <c r="Y11" s="120">
        <v>5623.7447029999994</v>
      </c>
      <c r="Z11" s="120">
        <v>5562.5366440000007</v>
      </c>
      <c r="AA11" s="120">
        <v>4444.1110170000002</v>
      </c>
      <c r="AB11" s="120">
        <v>5109.8573909999996</v>
      </c>
      <c r="AC11" s="120">
        <v>5777.115119</v>
      </c>
      <c r="AD11" s="120">
        <f t="shared" si="0"/>
        <v>71919.110518999994</v>
      </c>
    </row>
    <row r="12" spans="1:30">
      <c r="A12" s="65">
        <v>870899</v>
      </c>
      <c r="B12" s="14">
        <v>1287.4869759999999</v>
      </c>
      <c r="C12" s="14">
        <v>1772.7392</v>
      </c>
      <c r="D12" s="14">
        <v>2246.9043199999996</v>
      </c>
      <c r="E12" s="14">
        <v>1981.19616</v>
      </c>
      <c r="F12" s="14">
        <v>2644.9118720000001</v>
      </c>
      <c r="G12" s="14">
        <v>3143.822087</v>
      </c>
      <c r="H12" s="14">
        <v>2857.4786439999998</v>
      </c>
      <c r="I12" s="14">
        <v>2840.8640929999997</v>
      </c>
      <c r="J12" s="14">
        <v>2584.6655019999998</v>
      </c>
      <c r="K12" s="14">
        <v>3111.8687639999998</v>
      </c>
      <c r="L12" s="14">
        <v>3684.8008749999999</v>
      </c>
      <c r="M12" s="14">
        <v>4397.6975179999999</v>
      </c>
      <c r="N12" s="14">
        <v>3925.266216</v>
      </c>
      <c r="O12" s="120">
        <v>3116.2806650000002</v>
      </c>
      <c r="P12" s="120">
        <v>2166.604171</v>
      </c>
      <c r="Q12" s="120">
        <v>3032.9209980000001</v>
      </c>
      <c r="R12" s="120">
        <v>3238.1025540000001</v>
      </c>
      <c r="S12" s="120">
        <v>3731.651261</v>
      </c>
      <c r="T12" s="120">
        <v>3857.0710639999998</v>
      </c>
      <c r="U12" s="120">
        <v>4100.5793489999996</v>
      </c>
      <c r="V12" s="120">
        <v>4410.2566799999995</v>
      </c>
      <c r="W12" s="120">
        <v>4386.1271189999998</v>
      </c>
      <c r="X12" s="120">
        <v>4710.0689950000005</v>
      </c>
      <c r="Y12" s="120">
        <v>4912.2404579999993</v>
      </c>
      <c r="Z12" s="120">
        <v>5155.1645609999996</v>
      </c>
      <c r="AA12" s="120">
        <v>4209.1587719999998</v>
      </c>
      <c r="AB12" s="120">
        <v>5075.754097</v>
      </c>
      <c r="AC12" s="120">
        <v>5469.8643320000001</v>
      </c>
      <c r="AD12" s="120">
        <f t="shared" si="0"/>
        <v>98051.54730299997</v>
      </c>
    </row>
    <row r="13" spans="1:30">
      <c r="A13" s="65">
        <v>870829</v>
      </c>
      <c r="B13" s="14">
        <v>780.93900800000006</v>
      </c>
      <c r="C13" s="14">
        <v>1529.62752</v>
      </c>
      <c r="D13" s="14">
        <v>1931.8097919999998</v>
      </c>
      <c r="E13" s="14">
        <v>1816.602752</v>
      </c>
      <c r="F13" s="14">
        <v>1879.0536959999999</v>
      </c>
      <c r="G13" s="14">
        <v>2935.62581</v>
      </c>
      <c r="H13" s="14">
        <v>2564.4924449999999</v>
      </c>
      <c r="I13" s="14">
        <v>2745.245183</v>
      </c>
      <c r="J13" s="14">
        <v>2597.7541549999996</v>
      </c>
      <c r="K13" s="14">
        <v>2610.0282419999999</v>
      </c>
      <c r="L13" s="14">
        <v>2820.562054</v>
      </c>
      <c r="M13" s="14">
        <v>2575.9931390000002</v>
      </c>
      <c r="N13" s="14">
        <v>3165.9715410000003</v>
      </c>
      <c r="O13" s="120">
        <v>2996.597487</v>
      </c>
      <c r="P13" s="120">
        <v>2817.3257100000001</v>
      </c>
      <c r="Q13" s="120">
        <v>2962.246318</v>
      </c>
      <c r="R13" s="120">
        <v>3477.249155</v>
      </c>
      <c r="S13" s="120">
        <v>4181.8027359999996</v>
      </c>
      <c r="T13" s="120">
        <v>4373.6170549999997</v>
      </c>
      <c r="U13" s="120">
        <v>5088.8249919999998</v>
      </c>
      <c r="V13" s="120">
        <v>4840.8898939999999</v>
      </c>
      <c r="W13" s="120">
        <v>4538.7473239999999</v>
      </c>
      <c r="X13" s="120">
        <v>4921.9765159999997</v>
      </c>
      <c r="Y13" s="120">
        <v>5262.078399</v>
      </c>
      <c r="Z13" s="120">
        <v>5024.0675329999995</v>
      </c>
      <c r="AA13" s="120">
        <v>4121.1235880000004</v>
      </c>
      <c r="AB13" s="120">
        <v>4739.1700480000009</v>
      </c>
      <c r="AC13" s="120">
        <v>5266.8227510000006</v>
      </c>
      <c r="AD13" s="120">
        <f t="shared" si="0"/>
        <v>94566.244842999993</v>
      </c>
    </row>
    <row r="14" spans="1:30">
      <c r="A14" s="65">
        <v>853690</v>
      </c>
      <c r="B14" s="14">
        <v>629.84998400000006</v>
      </c>
      <c r="C14" s="14">
        <v>948.78291200000001</v>
      </c>
      <c r="D14" s="14">
        <v>1179.4228479999999</v>
      </c>
      <c r="E14" s="14">
        <v>1362.442112</v>
      </c>
      <c r="F14" s="14">
        <v>1682.8395519999999</v>
      </c>
      <c r="G14" s="14">
        <v>2072.9489060000001</v>
      </c>
      <c r="H14" s="14">
        <v>2074.5895759999999</v>
      </c>
      <c r="I14" s="14">
        <v>2242.9363390000003</v>
      </c>
      <c r="J14" s="14">
        <v>2146.7742119999998</v>
      </c>
      <c r="K14" s="14">
        <v>2554.226177</v>
      </c>
      <c r="L14" s="14">
        <v>2627.800193</v>
      </c>
      <c r="M14" s="14">
        <v>2664.674571</v>
      </c>
      <c r="N14" s="14">
        <v>2763.0097500000002</v>
      </c>
      <c r="O14" s="120">
        <v>2647.7955630000001</v>
      </c>
      <c r="P14" s="120">
        <v>1823.177101</v>
      </c>
      <c r="Q14" s="120">
        <v>2376.2764400000001</v>
      </c>
      <c r="R14" s="120">
        <v>2498.4881660000001</v>
      </c>
      <c r="S14" s="120">
        <v>2656.2273460000001</v>
      </c>
      <c r="T14" s="120">
        <v>2953.8664589999998</v>
      </c>
      <c r="U14" s="120">
        <v>3129.1022840000001</v>
      </c>
      <c r="V14" s="120">
        <v>3254.0167149999997</v>
      </c>
      <c r="W14" s="120">
        <v>3141.3717969999998</v>
      </c>
      <c r="X14" s="120">
        <v>3270.737443</v>
      </c>
      <c r="Y14" s="120">
        <v>3555.8767440000001</v>
      </c>
      <c r="Z14" s="120">
        <v>3705.9132629999999</v>
      </c>
      <c r="AA14" s="120">
        <v>3183.870582</v>
      </c>
      <c r="AB14" s="120">
        <v>3971.981092</v>
      </c>
      <c r="AC14" s="120">
        <v>4689.6109779999997</v>
      </c>
      <c r="AD14" s="120">
        <f t="shared" si="0"/>
        <v>71808.609104999996</v>
      </c>
    </row>
    <row r="15" spans="1:30">
      <c r="A15" s="65">
        <v>870322</v>
      </c>
      <c r="B15" s="14">
        <v>3.01</v>
      </c>
      <c r="C15" s="14">
        <v>4.9172780000000005</v>
      </c>
      <c r="D15" s="14">
        <v>5.0055069999999997</v>
      </c>
      <c r="E15" s="14">
        <v>48.523916</v>
      </c>
      <c r="F15" s="14">
        <v>68.322600000000008</v>
      </c>
      <c r="G15" s="14">
        <v>127.799769</v>
      </c>
      <c r="H15" s="14">
        <v>82.664478000000003</v>
      </c>
      <c r="I15" s="14">
        <v>120.35490900000001</v>
      </c>
      <c r="J15" s="14">
        <v>39.523781999999997</v>
      </c>
      <c r="K15" s="14">
        <v>187.008263</v>
      </c>
      <c r="L15" s="14">
        <v>180.61062699999999</v>
      </c>
      <c r="M15" s="14">
        <v>281.97029499999996</v>
      </c>
      <c r="N15" s="14">
        <v>379.30115000000001</v>
      </c>
      <c r="O15" s="120">
        <v>401.80104800000004</v>
      </c>
      <c r="P15" s="120">
        <v>267.25242300000002</v>
      </c>
      <c r="Q15" s="120">
        <v>482.12462399999998</v>
      </c>
      <c r="R15" s="120">
        <v>517.46042199999999</v>
      </c>
      <c r="S15" s="120">
        <v>911.06525899999997</v>
      </c>
      <c r="T15" s="120">
        <v>1121.124957</v>
      </c>
      <c r="U15" s="120">
        <v>889.35930299999995</v>
      </c>
      <c r="V15" s="120">
        <v>904.99167599999998</v>
      </c>
      <c r="W15" s="120">
        <v>1225.0350660000001</v>
      </c>
      <c r="X15" s="120">
        <v>1867.9986610000001</v>
      </c>
      <c r="Y15" s="120">
        <v>2837.4678429999999</v>
      </c>
      <c r="Z15" s="120">
        <v>2814.0188149999999</v>
      </c>
      <c r="AA15" s="120">
        <v>1646.905377</v>
      </c>
      <c r="AB15" s="120">
        <v>1833.4856610000002</v>
      </c>
      <c r="AC15" s="120">
        <v>3690.1251740000002</v>
      </c>
      <c r="AD15" s="120">
        <f t="shared" si="0"/>
        <v>22939.228883</v>
      </c>
    </row>
    <row r="16" spans="1:30">
      <c r="A16" s="65">
        <v>870323</v>
      </c>
      <c r="B16" s="14">
        <v>128.08799999999999</v>
      </c>
      <c r="C16" s="14">
        <v>249.47022399999997</v>
      </c>
      <c r="D16" s="14">
        <v>427.68064000000004</v>
      </c>
      <c r="E16" s="14">
        <v>704.91743999999994</v>
      </c>
      <c r="F16" s="14">
        <v>1068.1998719999999</v>
      </c>
      <c r="G16" s="14">
        <v>2180.2800980000002</v>
      </c>
      <c r="H16" s="14">
        <v>3008.6971189999999</v>
      </c>
      <c r="I16" s="14">
        <v>3745.2277719999997</v>
      </c>
      <c r="J16" s="14">
        <v>3849.2325059999998</v>
      </c>
      <c r="K16" s="14">
        <v>4028.1751439999998</v>
      </c>
      <c r="L16" s="14">
        <v>4526.9284900000002</v>
      </c>
      <c r="M16" s="14">
        <v>5162.492671</v>
      </c>
      <c r="N16" s="14">
        <v>5177.6204550000002</v>
      </c>
      <c r="O16" s="120">
        <v>4345.5935509999999</v>
      </c>
      <c r="P16" s="120">
        <v>2637.029231</v>
      </c>
      <c r="Q16" s="120">
        <v>3512.2687259999998</v>
      </c>
      <c r="R16" s="120">
        <v>3871.229988</v>
      </c>
      <c r="S16" s="120">
        <v>4132.9629989999994</v>
      </c>
      <c r="T16" s="120">
        <v>4687.9418660000001</v>
      </c>
      <c r="U16" s="120">
        <v>4522.5057900000002</v>
      </c>
      <c r="V16" s="120">
        <v>4702.5871179999995</v>
      </c>
      <c r="W16" s="120">
        <v>5303.7861140000005</v>
      </c>
      <c r="X16" s="120">
        <v>5783.5254179999993</v>
      </c>
      <c r="Y16" s="120">
        <v>4760.1954759999999</v>
      </c>
      <c r="Z16" s="120">
        <v>4837.6283130000002</v>
      </c>
      <c r="AA16" s="120">
        <v>3021.3453360000003</v>
      </c>
      <c r="AB16" s="120">
        <v>3021.2948580000002</v>
      </c>
      <c r="AC16" s="120">
        <v>3584.9566150000001</v>
      </c>
      <c r="AD16" s="120">
        <f t="shared" si="0"/>
        <v>96981.861829999994</v>
      </c>
    </row>
    <row r="17" spans="1:30">
      <c r="A17" s="65">
        <v>870839</v>
      </c>
      <c r="B17" s="14">
        <v>158.220992</v>
      </c>
      <c r="C17" s="14">
        <v>261.74012799999997</v>
      </c>
      <c r="D17" s="14">
        <v>315.34134399999999</v>
      </c>
      <c r="E17" s="14">
        <v>368.97894400000001</v>
      </c>
      <c r="F17" s="14">
        <v>470.362976</v>
      </c>
      <c r="G17" s="14">
        <v>613.19242199999997</v>
      </c>
      <c r="H17" s="14">
        <v>740.88789199999997</v>
      </c>
      <c r="I17" s="14">
        <v>557.80749100000003</v>
      </c>
      <c r="J17" s="14">
        <v>557.15969999999993</v>
      </c>
      <c r="K17" s="14">
        <v>633.83030900000006</v>
      </c>
      <c r="L17" s="14">
        <v>895.80414800000005</v>
      </c>
      <c r="M17" s="14">
        <v>867.70981200000006</v>
      </c>
      <c r="N17" s="14">
        <v>424.79268999999999</v>
      </c>
      <c r="O17" s="120">
        <v>1012.3774980000001</v>
      </c>
      <c r="P17" s="120">
        <v>772.763958</v>
      </c>
      <c r="Q17" s="120">
        <v>1086.811829</v>
      </c>
      <c r="R17" s="120">
        <v>1355.3864779999999</v>
      </c>
      <c r="S17" s="120">
        <v>1642.1637269999999</v>
      </c>
      <c r="T17" s="120">
        <v>1676.50101</v>
      </c>
      <c r="U17" s="120">
        <v>1808.8750230000001</v>
      </c>
      <c r="V17" s="120">
        <v>1830.066327</v>
      </c>
      <c r="W17" s="120">
        <v>1695.5207069999999</v>
      </c>
      <c r="X17" s="120">
        <v>1894.550446</v>
      </c>
      <c r="Y17" s="120">
        <v>2124.7509070000001</v>
      </c>
      <c r="Z17" s="120">
        <v>2198.9871889999999</v>
      </c>
      <c r="AA17" s="120">
        <v>1866.6386189999998</v>
      </c>
      <c r="AB17" s="120">
        <v>2335.3017829999999</v>
      </c>
      <c r="AC17" s="120">
        <v>2872.3651500000001</v>
      </c>
      <c r="AD17" s="120">
        <f t="shared" si="0"/>
        <v>33038.889499000004</v>
      </c>
    </row>
    <row r="18" spans="1:30">
      <c r="A18" s="65">
        <v>840991</v>
      </c>
      <c r="B18" s="14">
        <v>489.99100799999997</v>
      </c>
      <c r="C18" s="14">
        <v>732.50694399999998</v>
      </c>
      <c r="D18" s="14">
        <v>801.52243199999998</v>
      </c>
      <c r="E18" s="14">
        <v>785.06495999999993</v>
      </c>
      <c r="F18" s="14">
        <v>927.05036800000005</v>
      </c>
      <c r="G18" s="14">
        <v>989.098162</v>
      </c>
      <c r="H18" s="14">
        <v>1000.7923860000001</v>
      </c>
      <c r="I18" s="14">
        <v>1150.6249280000002</v>
      </c>
      <c r="J18" s="14">
        <v>1063.7895900000001</v>
      </c>
      <c r="K18" s="14">
        <v>972.24291700000003</v>
      </c>
      <c r="L18" s="14">
        <v>1251.561455</v>
      </c>
      <c r="M18" s="14">
        <v>1201.3622849999999</v>
      </c>
      <c r="N18" s="14">
        <v>1417.5567229999999</v>
      </c>
      <c r="O18" s="120">
        <v>1709.6812069999999</v>
      </c>
      <c r="P18" s="120">
        <v>1291.6012430000001</v>
      </c>
      <c r="Q18" s="120">
        <v>1896.5905270000001</v>
      </c>
      <c r="R18" s="120">
        <v>2008.260949</v>
      </c>
      <c r="S18" s="120">
        <v>2289.5610419999998</v>
      </c>
      <c r="T18" s="120">
        <v>2389.8265929999998</v>
      </c>
      <c r="U18" s="120">
        <v>2703.0327740000002</v>
      </c>
      <c r="V18" s="120">
        <v>2814.136974</v>
      </c>
      <c r="W18" s="120">
        <v>2803.465647</v>
      </c>
      <c r="X18" s="120">
        <v>2916.3434389999998</v>
      </c>
      <c r="Y18" s="120">
        <v>2887.3993450000003</v>
      </c>
      <c r="Z18" s="120">
        <v>2826.0510159999999</v>
      </c>
      <c r="AA18" s="120">
        <v>2348.9049559999999</v>
      </c>
      <c r="AB18" s="120">
        <v>2574.1104419999997</v>
      </c>
      <c r="AC18" s="120">
        <v>2822.5675099999999</v>
      </c>
      <c r="AD18" s="120">
        <f t="shared" si="0"/>
        <v>49064.697821999995</v>
      </c>
    </row>
    <row r="19" spans="1:30">
      <c r="A19" s="65">
        <v>870850</v>
      </c>
      <c r="B19" s="14">
        <v>97.72</v>
      </c>
      <c r="C19" s="14">
        <v>603.72467200000006</v>
      </c>
      <c r="D19" s="14">
        <v>580.20409600000005</v>
      </c>
      <c r="E19" s="14">
        <v>637.90431999999998</v>
      </c>
      <c r="F19" s="14">
        <v>843.91443200000003</v>
      </c>
      <c r="G19" s="14">
        <v>1190.1613929999999</v>
      </c>
      <c r="H19" s="14">
        <v>1024.815263</v>
      </c>
      <c r="I19" s="14">
        <v>678.47759900000005</v>
      </c>
      <c r="J19" s="14">
        <v>456.70332500000001</v>
      </c>
      <c r="K19" s="14">
        <v>391.03791799999999</v>
      </c>
      <c r="L19" s="14">
        <v>371.91674699999999</v>
      </c>
      <c r="M19" s="14">
        <v>430.029448</v>
      </c>
      <c r="N19" s="14">
        <v>999.03032299999995</v>
      </c>
      <c r="O19" s="120">
        <v>1374.0242909999999</v>
      </c>
      <c r="P19" s="120">
        <v>1096.022007</v>
      </c>
      <c r="Q19" s="120">
        <v>1604.47703</v>
      </c>
      <c r="R19" s="120">
        <v>1946.809692</v>
      </c>
      <c r="S19" s="120">
        <v>2177.7717979999998</v>
      </c>
      <c r="T19" s="120">
        <v>2064.8939249999999</v>
      </c>
      <c r="U19" s="120">
        <v>2295.2165800000002</v>
      </c>
      <c r="V19" s="120">
        <v>2353.5668229999997</v>
      </c>
      <c r="W19" s="120">
        <v>2181.5351549999996</v>
      </c>
      <c r="X19" s="120">
        <v>2650.8007790000001</v>
      </c>
      <c r="Y19" s="120">
        <v>2763.8371940000002</v>
      </c>
      <c r="Z19" s="120">
        <v>2666.190094</v>
      </c>
      <c r="AA19" s="120">
        <v>2059.0234299999997</v>
      </c>
      <c r="AB19" s="120">
        <v>2352.3101630000001</v>
      </c>
      <c r="AC19" s="120">
        <v>2787.8219789999998</v>
      </c>
      <c r="AD19" s="120">
        <f t="shared" si="0"/>
        <v>40679.940476000011</v>
      </c>
    </row>
    <row r="20" spans="1:30">
      <c r="A20" s="65">
        <v>840734</v>
      </c>
      <c r="B20" s="14">
        <v>309.13900799999999</v>
      </c>
      <c r="C20" s="14">
        <v>1053.8416000000002</v>
      </c>
      <c r="D20" s="14">
        <v>896.4860799999999</v>
      </c>
      <c r="E20" s="14">
        <v>876.93414399999995</v>
      </c>
      <c r="F20" s="14">
        <v>986.72518400000001</v>
      </c>
      <c r="G20" s="14">
        <v>1392.2781100000002</v>
      </c>
      <c r="H20" s="14">
        <v>1083.208977</v>
      </c>
      <c r="I20" s="14">
        <v>1257.7477239999998</v>
      </c>
      <c r="J20" s="14">
        <v>881.21827500000006</v>
      </c>
      <c r="K20" s="14">
        <v>788.74561199999994</v>
      </c>
      <c r="L20" s="14">
        <v>793.25913300000002</v>
      </c>
      <c r="M20" s="14">
        <v>1305.9875319999999</v>
      </c>
      <c r="N20" s="14">
        <v>1119.2439529999999</v>
      </c>
      <c r="O20" s="120">
        <v>1426.1669040000002</v>
      </c>
      <c r="P20" s="120">
        <v>1009.798623</v>
      </c>
      <c r="Q20" s="120">
        <v>1581.3350209999999</v>
      </c>
      <c r="R20" s="120">
        <v>1845.8226359999999</v>
      </c>
      <c r="S20" s="120">
        <v>2056.2452910000002</v>
      </c>
      <c r="T20" s="120">
        <v>2150.0756110000002</v>
      </c>
      <c r="U20" s="120">
        <v>1318.4998740000001</v>
      </c>
      <c r="V20" s="120">
        <v>1243.3322560000001</v>
      </c>
      <c r="W20" s="120">
        <v>1637.2738100000001</v>
      </c>
      <c r="X20" s="120">
        <v>2101.5496269999999</v>
      </c>
      <c r="Y20" s="120">
        <v>2688.920916</v>
      </c>
      <c r="Z20" s="120">
        <v>2543.6816749999998</v>
      </c>
      <c r="AA20" s="120">
        <v>2128.63418</v>
      </c>
      <c r="AB20" s="120">
        <v>2320.2297519999997</v>
      </c>
      <c r="AC20" s="120">
        <v>2688.4363330000001</v>
      </c>
      <c r="AD20" s="120">
        <f t="shared" si="0"/>
        <v>41484.817840999996</v>
      </c>
    </row>
    <row r="21" spans="1:30">
      <c r="A21" s="65">
        <v>870880</v>
      </c>
      <c r="B21" s="14">
        <v>32.951000000000001</v>
      </c>
      <c r="C21" s="14">
        <v>44.245359999999998</v>
      </c>
      <c r="D21" s="14">
        <v>55.230303999999997</v>
      </c>
      <c r="E21" s="14">
        <v>68.543008</v>
      </c>
      <c r="F21" s="14">
        <v>72.278992000000002</v>
      </c>
      <c r="G21" s="14">
        <v>111.54078800000001</v>
      </c>
      <c r="H21" s="14">
        <v>109.167434</v>
      </c>
      <c r="I21" s="14">
        <v>120.920568</v>
      </c>
      <c r="J21" s="14">
        <v>113.00325199999999</v>
      </c>
      <c r="K21" s="14">
        <v>108.67442299999999</v>
      </c>
      <c r="L21" s="14">
        <v>114.400161</v>
      </c>
      <c r="M21" s="14">
        <v>172.694176</v>
      </c>
      <c r="N21" s="14">
        <v>465.05790500000001</v>
      </c>
      <c r="O21" s="120">
        <v>808.79983700000003</v>
      </c>
      <c r="P21" s="120">
        <v>658.240182</v>
      </c>
      <c r="Q21" s="120">
        <v>877.34530099999995</v>
      </c>
      <c r="R21" s="120">
        <v>1082.6813119999999</v>
      </c>
      <c r="S21" s="120">
        <v>1240.642308</v>
      </c>
      <c r="T21" s="120">
        <v>1292.5509059999999</v>
      </c>
      <c r="U21" s="120">
        <v>1389.1043179999999</v>
      </c>
      <c r="V21" s="120">
        <v>1355.406422</v>
      </c>
      <c r="W21" s="120">
        <v>1219.82185</v>
      </c>
      <c r="X21" s="120">
        <v>1405.904493</v>
      </c>
      <c r="Y21" s="120">
        <v>1602.7319930000001</v>
      </c>
      <c r="Z21" s="120">
        <v>1625.321733</v>
      </c>
      <c r="AA21" s="120">
        <v>1317.7597800000001</v>
      </c>
      <c r="AB21" s="120">
        <v>1687.6584950000001</v>
      </c>
      <c r="AC21" s="120">
        <v>1976.9175400000001</v>
      </c>
      <c r="AD21" s="120">
        <f t="shared" si="0"/>
        <v>21129.593840999998</v>
      </c>
    </row>
    <row r="22" spans="1:30">
      <c r="A22" s="65">
        <v>870894</v>
      </c>
      <c r="B22" s="14">
        <v>113.41800000000001</v>
      </c>
      <c r="C22" s="14">
        <v>198.122592</v>
      </c>
      <c r="D22" s="14">
        <v>204.34993599999999</v>
      </c>
      <c r="E22" s="14">
        <v>224.13368</v>
      </c>
      <c r="F22" s="14">
        <v>260.70750399999997</v>
      </c>
      <c r="G22" s="14">
        <v>348.61536700000005</v>
      </c>
      <c r="H22" s="14">
        <v>452.69819000000001</v>
      </c>
      <c r="I22" s="14">
        <v>349.81115</v>
      </c>
      <c r="J22" s="14">
        <v>315.60865000000001</v>
      </c>
      <c r="K22" s="14">
        <v>327.38223399999998</v>
      </c>
      <c r="L22" s="14">
        <v>368.23526199999998</v>
      </c>
      <c r="M22" s="14">
        <v>466.89129499999996</v>
      </c>
      <c r="N22" s="14">
        <v>631.51406700000007</v>
      </c>
      <c r="O22" s="120">
        <v>819.20912800000008</v>
      </c>
      <c r="P22" s="120">
        <v>646.10740099999998</v>
      </c>
      <c r="Q22" s="120">
        <v>971.61194599999999</v>
      </c>
      <c r="R22" s="120">
        <v>1138.4901110000001</v>
      </c>
      <c r="S22" s="120">
        <v>1345.6826939999999</v>
      </c>
      <c r="T22" s="120">
        <v>1486.8411229999999</v>
      </c>
      <c r="U22" s="120">
        <v>1842.8471729999999</v>
      </c>
      <c r="V22" s="120">
        <v>1904.2754809999999</v>
      </c>
      <c r="W22" s="120">
        <v>1818.453184</v>
      </c>
      <c r="X22" s="120">
        <v>2002.212939</v>
      </c>
      <c r="Y22" s="120">
        <v>2203.481824</v>
      </c>
      <c r="Z22" s="120">
        <v>2012.6843840000001</v>
      </c>
      <c r="AA22" s="120">
        <v>1649.89149</v>
      </c>
      <c r="AB22" s="120">
        <v>1874.012837</v>
      </c>
      <c r="AC22" s="120">
        <v>1960.088581</v>
      </c>
      <c r="AD22" s="120">
        <f t="shared" si="0"/>
        <v>27937.378223</v>
      </c>
    </row>
    <row r="23" spans="1:30">
      <c r="A23" s="65">
        <v>401110</v>
      </c>
      <c r="B23" s="14">
        <v>74.076999999999998</v>
      </c>
      <c r="C23" s="14">
        <v>125.65290399999999</v>
      </c>
      <c r="D23" s="14">
        <v>182.198544</v>
      </c>
      <c r="E23" s="14">
        <v>185.69404800000001</v>
      </c>
      <c r="F23" s="14">
        <v>206.66076800000002</v>
      </c>
      <c r="G23" s="14">
        <v>340.52277399999997</v>
      </c>
      <c r="H23" s="14">
        <v>400.81013799999999</v>
      </c>
      <c r="I23" s="14">
        <v>413.942092</v>
      </c>
      <c r="J23" s="14">
        <v>369.29100699999998</v>
      </c>
      <c r="K23" s="14">
        <v>357.17198200000001</v>
      </c>
      <c r="L23" s="14">
        <v>445.80063000000001</v>
      </c>
      <c r="M23" s="14">
        <v>548.34973300000001</v>
      </c>
      <c r="N23" s="14">
        <v>636.52775100000008</v>
      </c>
      <c r="O23" s="120">
        <v>679.54342000000008</v>
      </c>
      <c r="P23" s="120">
        <v>479.99784999999997</v>
      </c>
      <c r="Q23" s="120">
        <v>814.68313899999998</v>
      </c>
      <c r="R23" s="120">
        <v>985.05510199999992</v>
      </c>
      <c r="S23" s="120">
        <v>1197.1931219999999</v>
      </c>
      <c r="T23" s="120">
        <v>1328.6701740000001</v>
      </c>
      <c r="U23" s="120">
        <v>1361.2393549999999</v>
      </c>
      <c r="V23" s="120">
        <v>1306.1787059999999</v>
      </c>
      <c r="W23" s="120">
        <v>1187.563253</v>
      </c>
      <c r="X23" s="120">
        <v>1385.5293100000001</v>
      </c>
      <c r="Y23" s="120">
        <v>1420.5416089999999</v>
      </c>
      <c r="Z23" s="120">
        <v>1355.8944690000001</v>
      </c>
      <c r="AA23" s="120">
        <v>1083.019595</v>
      </c>
      <c r="AB23" s="120">
        <v>1343.2298940000001</v>
      </c>
      <c r="AC23" s="120">
        <v>1660.3392670000001</v>
      </c>
      <c r="AD23" s="120">
        <f t="shared" si="0"/>
        <v>21875.377636000001</v>
      </c>
    </row>
    <row r="24" spans="1:30">
      <c r="A24" s="65">
        <v>401120</v>
      </c>
      <c r="B24" s="14">
        <v>105.196</v>
      </c>
      <c r="C24" s="14">
        <v>198.37279999999998</v>
      </c>
      <c r="D24" s="14">
        <v>266.29687999999999</v>
      </c>
      <c r="E24" s="14">
        <v>342.41484800000001</v>
      </c>
      <c r="F24" s="14">
        <v>394.02911999999998</v>
      </c>
      <c r="G24" s="14">
        <v>417.01482199999998</v>
      </c>
      <c r="H24" s="14">
        <v>392.48551000000003</v>
      </c>
      <c r="I24" s="14">
        <v>432.85685899999999</v>
      </c>
      <c r="J24" s="14">
        <v>448.12607800000001</v>
      </c>
      <c r="K24" s="14">
        <v>502.43760399999996</v>
      </c>
      <c r="L24" s="14">
        <v>606.938354</v>
      </c>
      <c r="M24" s="14">
        <v>720.23750300000006</v>
      </c>
      <c r="N24" s="14">
        <v>763.15192100000002</v>
      </c>
      <c r="O24" s="120">
        <v>775.90075300000001</v>
      </c>
      <c r="P24" s="120">
        <v>590.45593500000007</v>
      </c>
      <c r="Q24" s="120">
        <v>829.48605799999996</v>
      </c>
      <c r="R24" s="120">
        <v>1165.2533579999999</v>
      </c>
      <c r="S24" s="120">
        <v>1349.318102</v>
      </c>
      <c r="T24" s="120">
        <v>1279.773359</v>
      </c>
      <c r="U24" s="120">
        <v>1469.0420530000001</v>
      </c>
      <c r="V24" s="120">
        <v>1377.9552290000001</v>
      </c>
      <c r="W24" s="120">
        <v>1153.2340079999999</v>
      </c>
      <c r="X24" s="120">
        <v>1205.2101279999999</v>
      </c>
      <c r="Y24" s="120">
        <v>1261.006161</v>
      </c>
      <c r="Z24" s="120">
        <v>1273.3103000000001</v>
      </c>
      <c r="AA24" s="120">
        <v>996.23426899999993</v>
      </c>
      <c r="AB24" s="120">
        <v>1385.1561280000001</v>
      </c>
      <c r="AC24" s="120">
        <v>1656.9312629999999</v>
      </c>
      <c r="AD24" s="120">
        <f t="shared" si="0"/>
        <v>23357.825402999995</v>
      </c>
    </row>
    <row r="25" spans="1:30">
      <c r="A25" s="65">
        <v>842139</v>
      </c>
      <c r="B25" s="14">
        <v>88.731999999999999</v>
      </c>
      <c r="C25" s="14">
        <v>140.35953599999999</v>
      </c>
      <c r="D25" s="14">
        <v>194.08483200000001</v>
      </c>
      <c r="E25" s="14">
        <v>198.62785600000001</v>
      </c>
      <c r="F25" s="14">
        <v>305.39606400000002</v>
      </c>
      <c r="G25" s="14">
        <v>508.81712300000004</v>
      </c>
      <c r="H25" s="14">
        <v>839.56426699999997</v>
      </c>
      <c r="I25" s="14">
        <v>316.05077699999998</v>
      </c>
      <c r="J25" s="14">
        <v>316.25592599999999</v>
      </c>
      <c r="K25" s="14">
        <v>299.35765700000002</v>
      </c>
      <c r="L25" s="14">
        <v>281.50637</v>
      </c>
      <c r="M25" s="14">
        <v>346.13054199999999</v>
      </c>
      <c r="N25" s="14">
        <v>439.54870899999997</v>
      </c>
      <c r="O25" s="120">
        <v>603.26197300000001</v>
      </c>
      <c r="P25" s="120">
        <v>396.53697</v>
      </c>
      <c r="Q25" s="120">
        <v>650.86417099999994</v>
      </c>
      <c r="R25" s="120">
        <v>724.33628799999997</v>
      </c>
      <c r="S25" s="120">
        <v>726.19367399999999</v>
      </c>
      <c r="T25" s="120">
        <v>911.40360400000009</v>
      </c>
      <c r="U25" s="120">
        <v>1089.4295239999999</v>
      </c>
      <c r="V25" s="120">
        <v>1182.3504390000001</v>
      </c>
      <c r="W25" s="120">
        <v>990.24287700000002</v>
      </c>
      <c r="X25" s="120">
        <v>1151.1146719999999</v>
      </c>
      <c r="Y25" s="120">
        <v>1478.2600199999999</v>
      </c>
      <c r="Z25" s="120">
        <v>1647.6873999999998</v>
      </c>
      <c r="AA25" s="120">
        <v>1218.960493</v>
      </c>
      <c r="AB25" s="120">
        <v>1310.197514</v>
      </c>
      <c r="AC25" s="120">
        <v>1638.4031179999999</v>
      </c>
      <c r="AD25" s="120">
        <f t="shared" si="0"/>
        <v>19993.674395999995</v>
      </c>
    </row>
    <row r="26" spans="1:30">
      <c r="A26" s="65">
        <v>870324</v>
      </c>
      <c r="B26" s="14">
        <v>306.73200000000003</v>
      </c>
      <c r="C26" s="14">
        <v>665.26867200000004</v>
      </c>
      <c r="D26" s="14">
        <v>1118.8122879999999</v>
      </c>
      <c r="E26" s="14">
        <v>1354.7413759999999</v>
      </c>
      <c r="F26" s="14">
        <v>1412.737664</v>
      </c>
      <c r="G26" s="14">
        <v>2049.420055</v>
      </c>
      <c r="H26" s="14">
        <v>1861.7267749999999</v>
      </c>
      <c r="I26" s="14">
        <v>2076.9457269999998</v>
      </c>
      <c r="J26" s="14">
        <v>1724.4938049999998</v>
      </c>
      <c r="K26" s="14">
        <v>2129.7185370000002</v>
      </c>
      <c r="L26" s="14">
        <v>2955.8368070000001</v>
      </c>
      <c r="M26" s="14">
        <v>3624.7811069999998</v>
      </c>
      <c r="N26" s="14">
        <v>3676.1918339999997</v>
      </c>
      <c r="O26" s="120">
        <v>3357.8205860000003</v>
      </c>
      <c r="P26" s="120">
        <v>1695.1128019999999</v>
      </c>
      <c r="Q26" s="120">
        <v>2305.9011</v>
      </c>
      <c r="R26" s="120">
        <v>2652.7125169999999</v>
      </c>
      <c r="S26" s="120">
        <v>2368.7688879999996</v>
      </c>
      <c r="T26" s="120">
        <v>2409.1021129999999</v>
      </c>
      <c r="U26" s="120">
        <v>2306.8566729999998</v>
      </c>
      <c r="V26" s="120">
        <v>2298.5287469999998</v>
      </c>
      <c r="W26" s="120">
        <v>2073.4570979999999</v>
      </c>
      <c r="X26" s="120">
        <v>1820.3658030000001</v>
      </c>
      <c r="Y26" s="120">
        <v>1801.874568</v>
      </c>
      <c r="Z26" s="120">
        <v>1494.535981</v>
      </c>
      <c r="AA26" s="120">
        <v>880.49085100000002</v>
      </c>
      <c r="AB26" s="120">
        <v>1228.2752990000001</v>
      </c>
      <c r="AC26" s="120">
        <v>1637.648848</v>
      </c>
      <c r="AD26" s="120">
        <f t="shared" si="0"/>
        <v>55288.858520999995</v>
      </c>
    </row>
    <row r="27" spans="1:30">
      <c r="A27" s="65">
        <v>854430</v>
      </c>
      <c r="B27" s="14">
        <v>262.87500799999998</v>
      </c>
      <c r="C27" s="14">
        <v>333.92156800000004</v>
      </c>
      <c r="D27" s="14">
        <v>356.05132799999996</v>
      </c>
      <c r="E27" s="14">
        <v>373.30627199999998</v>
      </c>
      <c r="F27" s="14">
        <v>358.49017599999996</v>
      </c>
      <c r="G27" s="14">
        <v>382.45834200000002</v>
      </c>
      <c r="H27" s="14">
        <v>418.56889799999999</v>
      </c>
      <c r="I27" s="14">
        <v>260.02854300000001</v>
      </c>
      <c r="J27" s="14">
        <v>250.58500799999999</v>
      </c>
      <c r="K27" s="14">
        <v>272.55750900000004</v>
      </c>
      <c r="L27" s="14">
        <v>400.06966399999999</v>
      </c>
      <c r="M27" s="14">
        <v>399.76277099999999</v>
      </c>
      <c r="N27" s="14">
        <v>472.16818599999999</v>
      </c>
      <c r="O27" s="120">
        <v>506.59015600000004</v>
      </c>
      <c r="P27" s="120">
        <v>379.11264899999998</v>
      </c>
      <c r="Q27" s="120">
        <v>526.77863500000001</v>
      </c>
      <c r="R27" s="120">
        <v>611.10911199999998</v>
      </c>
      <c r="S27" s="120">
        <v>612.71516299999996</v>
      </c>
      <c r="T27" s="120">
        <v>1093.3943489999999</v>
      </c>
      <c r="U27" s="120">
        <v>1096.633675</v>
      </c>
      <c r="V27" s="120">
        <v>1073.3874530000001</v>
      </c>
      <c r="W27" s="120">
        <v>1140.756513</v>
      </c>
      <c r="X27" s="120">
        <v>863.58338800000001</v>
      </c>
      <c r="Y27" s="120">
        <v>817.62576799999999</v>
      </c>
      <c r="Z27" s="120">
        <v>832.88242400000001</v>
      </c>
      <c r="AA27" s="120">
        <v>829.19742700000006</v>
      </c>
      <c r="AB27" s="120">
        <v>1162.3415379999999</v>
      </c>
      <c r="AC27" s="120">
        <v>1609.96291</v>
      </c>
      <c r="AD27" s="120">
        <f t="shared" si="0"/>
        <v>17696.914432999998</v>
      </c>
    </row>
    <row r="28" spans="1:30">
      <c r="A28" s="65">
        <v>870431</v>
      </c>
      <c r="B28" s="14">
        <v>44.612000000000002</v>
      </c>
      <c r="C28" s="14">
        <v>244.30785599999999</v>
      </c>
      <c r="D28" s="14">
        <v>673.30028799999991</v>
      </c>
      <c r="E28" s="14">
        <v>630.87084800000002</v>
      </c>
      <c r="F28" s="14">
        <v>641.93113600000004</v>
      </c>
      <c r="G28" s="14">
        <v>1297.11382</v>
      </c>
      <c r="H28" s="14">
        <v>1148.786462</v>
      </c>
      <c r="I28" s="14">
        <v>1775.86348</v>
      </c>
      <c r="J28" s="14">
        <v>1528.518967</v>
      </c>
      <c r="K28" s="14">
        <v>1691.56772</v>
      </c>
      <c r="L28" s="14">
        <v>2091.5045649999997</v>
      </c>
      <c r="M28" s="14">
        <v>2207.3707769999996</v>
      </c>
      <c r="N28" s="14">
        <v>2430.716457</v>
      </c>
      <c r="O28" s="120">
        <v>2400.6117899999999</v>
      </c>
      <c r="P28" s="120">
        <v>1349.959413</v>
      </c>
      <c r="Q28" s="120">
        <v>1391.230656</v>
      </c>
      <c r="R28" s="120">
        <v>1210.8220789999998</v>
      </c>
      <c r="S28" s="120">
        <v>1081.4819259999999</v>
      </c>
      <c r="T28" s="120">
        <v>1263.1547990000001</v>
      </c>
      <c r="U28" s="120">
        <v>998.72065500000008</v>
      </c>
      <c r="V28" s="120">
        <v>1397.7907639999999</v>
      </c>
      <c r="W28" s="120">
        <v>1048.201994</v>
      </c>
      <c r="X28" s="120">
        <v>1061.2677800000001</v>
      </c>
      <c r="Y28" s="120">
        <v>1020.040453</v>
      </c>
      <c r="Z28" s="120">
        <v>1212.4592869999999</v>
      </c>
      <c r="AA28" s="120">
        <v>703.14868300000001</v>
      </c>
      <c r="AB28" s="120">
        <v>634.39149199999997</v>
      </c>
      <c r="AC28" s="120">
        <v>1353.161648</v>
      </c>
      <c r="AD28" s="120">
        <f t="shared" si="0"/>
        <v>34532.907795000006</v>
      </c>
    </row>
    <row r="29" spans="1:30">
      <c r="A29" s="65">
        <v>841430</v>
      </c>
      <c r="B29" s="14">
        <v>147.726</v>
      </c>
      <c r="C29" s="14">
        <v>221.35867199999998</v>
      </c>
      <c r="D29" s="14">
        <v>214.19505600000002</v>
      </c>
      <c r="E29" s="14">
        <v>224.74697599999999</v>
      </c>
      <c r="F29" s="14">
        <v>214.69374400000001</v>
      </c>
      <c r="G29" s="14">
        <v>288.91950400000002</v>
      </c>
      <c r="H29" s="14">
        <v>281.69530900000001</v>
      </c>
      <c r="I29" s="14">
        <v>284.72618599999998</v>
      </c>
      <c r="J29" s="14">
        <v>288.276793</v>
      </c>
      <c r="K29" s="14">
        <v>320.95650499999999</v>
      </c>
      <c r="L29" s="14">
        <v>489.02591100000001</v>
      </c>
      <c r="M29" s="14">
        <v>568.65494100000001</v>
      </c>
      <c r="N29" s="14">
        <v>626.62124199999994</v>
      </c>
      <c r="O29" s="120">
        <v>658.69497200000001</v>
      </c>
      <c r="P29" s="120">
        <v>551.20227699999998</v>
      </c>
      <c r="Q29" s="120">
        <v>701.26963000000001</v>
      </c>
      <c r="R29" s="120">
        <v>858.59266200000002</v>
      </c>
      <c r="S29" s="120">
        <v>1017.26312</v>
      </c>
      <c r="T29" s="120">
        <v>915.02045299999997</v>
      </c>
      <c r="U29" s="120">
        <v>911.95474100000001</v>
      </c>
      <c r="V29" s="120">
        <v>856.19120299999997</v>
      </c>
      <c r="W29" s="120">
        <v>913.39642600000002</v>
      </c>
      <c r="X29" s="120">
        <v>1006.143184</v>
      </c>
      <c r="Y29" s="120">
        <v>941.589426</v>
      </c>
      <c r="Z29" s="120">
        <v>921.10594400000002</v>
      </c>
      <c r="AA29" s="120">
        <v>840.51462600000002</v>
      </c>
      <c r="AB29" s="120">
        <v>1075.3217999999999</v>
      </c>
      <c r="AC29" s="120">
        <v>1283.7479350000001</v>
      </c>
      <c r="AD29" s="120">
        <f t="shared" si="0"/>
        <v>17623.605238</v>
      </c>
    </row>
    <row r="30" spans="1:30">
      <c r="A30" s="65">
        <v>840999</v>
      </c>
      <c r="B30" s="14">
        <v>175.696</v>
      </c>
      <c r="C30" s="14">
        <v>281.00931199999997</v>
      </c>
      <c r="D30" s="14">
        <v>263.49694400000004</v>
      </c>
      <c r="E30" s="14">
        <v>302.88089600000001</v>
      </c>
      <c r="F30" s="14">
        <v>346.16540800000001</v>
      </c>
      <c r="G30" s="14">
        <v>325.88144</v>
      </c>
      <c r="H30" s="14">
        <v>405.83322200000003</v>
      </c>
      <c r="I30" s="14">
        <v>324.61872099999999</v>
      </c>
      <c r="J30" s="14">
        <v>353.80337900000001</v>
      </c>
      <c r="K30" s="14">
        <v>422.09717999999998</v>
      </c>
      <c r="L30" s="14">
        <v>463.24830200000002</v>
      </c>
      <c r="M30" s="14">
        <v>599.30848899999989</v>
      </c>
      <c r="N30" s="14">
        <v>586.86539800000003</v>
      </c>
      <c r="O30" s="120">
        <v>679.09175500000003</v>
      </c>
      <c r="P30" s="120">
        <v>383.15627500000005</v>
      </c>
      <c r="Q30" s="120">
        <v>942.58189099999993</v>
      </c>
      <c r="R30" s="120">
        <v>1021.5325309999999</v>
      </c>
      <c r="S30" s="120">
        <v>1046.6437410000001</v>
      </c>
      <c r="T30" s="120">
        <v>964.04342399999996</v>
      </c>
      <c r="U30" s="120">
        <v>1032.745449</v>
      </c>
      <c r="V30" s="120">
        <v>847.33905299999992</v>
      </c>
      <c r="W30" s="120">
        <v>807.63507400000003</v>
      </c>
      <c r="X30" s="120">
        <v>1022.165572</v>
      </c>
      <c r="Y30" s="120">
        <v>1059.8971040000001</v>
      </c>
      <c r="Z30" s="120">
        <v>1086.56963</v>
      </c>
      <c r="AA30" s="120">
        <v>936.63685299999997</v>
      </c>
      <c r="AB30" s="120">
        <v>1176.3845330000001</v>
      </c>
      <c r="AC30" s="120">
        <v>1282.7818749999999</v>
      </c>
      <c r="AD30" s="120">
        <f t="shared" si="0"/>
        <v>19140.109451</v>
      </c>
    </row>
    <row r="31" spans="1:30">
      <c r="A31" s="65">
        <v>870870</v>
      </c>
      <c r="B31" s="14">
        <v>116.657</v>
      </c>
      <c r="C31" s="14">
        <v>179.744</v>
      </c>
      <c r="D31" s="14">
        <v>215.08443199999999</v>
      </c>
      <c r="E31" s="14">
        <v>238.20785599999999</v>
      </c>
      <c r="F31" s="14">
        <v>261.33940799999999</v>
      </c>
      <c r="G31" s="14">
        <v>387.227237</v>
      </c>
      <c r="H31" s="14">
        <v>334.99009000000001</v>
      </c>
      <c r="I31" s="14">
        <v>319.09916200000004</v>
      </c>
      <c r="J31" s="14">
        <v>285.80622899999997</v>
      </c>
      <c r="K31" s="14">
        <v>329.19164000000001</v>
      </c>
      <c r="L31" s="14">
        <v>348.40371600000003</v>
      </c>
      <c r="M31" s="14">
        <v>356.86992400000003</v>
      </c>
      <c r="N31" s="14">
        <v>371.529946</v>
      </c>
      <c r="O31" s="120">
        <v>367.535192</v>
      </c>
      <c r="P31" s="120">
        <v>322.60260199999999</v>
      </c>
      <c r="Q31" s="120">
        <v>411.18755599999997</v>
      </c>
      <c r="R31" s="120">
        <v>549.61698200000001</v>
      </c>
      <c r="S31" s="120">
        <v>722.02929299999994</v>
      </c>
      <c r="T31" s="120">
        <v>772.55783999999994</v>
      </c>
      <c r="U31" s="120">
        <v>839.02838800000006</v>
      </c>
      <c r="V31" s="120">
        <v>956.378781</v>
      </c>
      <c r="W31" s="120">
        <v>724.92603700000006</v>
      </c>
      <c r="X31" s="120">
        <v>919.23283499999991</v>
      </c>
      <c r="Y31" s="120">
        <v>867.4000870000001</v>
      </c>
      <c r="Z31" s="120">
        <v>859.96470399999998</v>
      </c>
      <c r="AA31" s="120">
        <v>656.27756199999999</v>
      </c>
      <c r="AB31" s="120">
        <v>926.14589999999998</v>
      </c>
      <c r="AC31" s="120">
        <v>1099.7070060000001</v>
      </c>
      <c r="AD31" s="120">
        <f t="shared" si="0"/>
        <v>14738.741404999999</v>
      </c>
    </row>
    <row r="32" spans="1:30">
      <c r="A32" s="65">
        <v>848310</v>
      </c>
      <c r="B32" s="14">
        <v>137.18899199999998</v>
      </c>
      <c r="C32" s="14">
        <v>195.23699199999999</v>
      </c>
      <c r="D32" s="14">
        <v>210.38852799999998</v>
      </c>
      <c r="E32" s="14">
        <v>241.937152</v>
      </c>
      <c r="F32" s="14">
        <v>281.99846399999996</v>
      </c>
      <c r="G32" s="14">
        <v>322.93951099999998</v>
      </c>
      <c r="H32" s="14">
        <v>312.81990200000001</v>
      </c>
      <c r="I32" s="14">
        <v>328.96291400000001</v>
      </c>
      <c r="J32" s="14">
        <v>344.483745</v>
      </c>
      <c r="K32" s="14">
        <v>403.81017099999997</v>
      </c>
      <c r="L32" s="14">
        <v>459.39777700000002</v>
      </c>
      <c r="M32" s="14">
        <v>474.28048799999999</v>
      </c>
      <c r="N32" s="14">
        <v>419.49243999999999</v>
      </c>
      <c r="O32" s="120">
        <v>433.66000500000001</v>
      </c>
      <c r="P32" s="120">
        <v>312.20772299999999</v>
      </c>
      <c r="Q32" s="120">
        <v>479.47482400000001</v>
      </c>
      <c r="R32" s="120">
        <v>612.40100199999995</v>
      </c>
      <c r="S32" s="120">
        <v>714.52962600000001</v>
      </c>
      <c r="T32" s="120">
        <v>741.63707099999999</v>
      </c>
      <c r="U32" s="120">
        <v>823.51852699999995</v>
      </c>
      <c r="V32" s="120">
        <v>866.78661999999997</v>
      </c>
      <c r="W32" s="120">
        <v>855.70034900000007</v>
      </c>
      <c r="X32" s="120">
        <v>883.04310499999997</v>
      </c>
      <c r="Y32" s="120">
        <v>905.94545600000004</v>
      </c>
      <c r="Z32" s="120">
        <v>903.46234900000002</v>
      </c>
      <c r="AA32" s="120">
        <v>745.64274899999998</v>
      </c>
      <c r="AB32" s="120">
        <v>877.17796400000009</v>
      </c>
      <c r="AC32" s="120">
        <v>988.29575299999999</v>
      </c>
      <c r="AD32" s="120">
        <f t="shared" si="0"/>
        <v>15276.420199</v>
      </c>
    </row>
    <row r="33" spans="1:30">
      <c r="A33" s="65">
        <v>871690</v>
      </c>
      <c r="B33" s="14">
        <v>41.393000000000001</v>
      </c>
      <c r="C33" s="14">
        <v>25.593727999999999</v>
      </c>
      <c r="D33" s="14">
        <v>44.201432000000004</v>
      </c>
      <c r="E33" s="14">
        <v>67.748847999999995</v>
      </c>
      <c r="F33" s="14">
        <v>95.686464000000001</v>
      </c>
      <c r="G33" s="14">
        <v>104.872276</v>
      </c>
      <c r="H33" s="14">
        <v>85.011236999999994</v>
      </c>
      <c r="I33" s="14">
        <v>70.609615000000005</v>
      </c>
      <c r="J33" s="14">
        <v>101.86786599999999</v>
      </c>
      <c r="K33" s="14">
        <v>106.00127000000001</v>
      </c>
      <c r="L33" s="14">
        <v>125.60395800000001</v>
      </c>
      <c r="M33" s="14">
        <v>146.04627600000001</v>
      </c>
      <c r="N33" s="14">
        <v>140.14119500000001</v>
      </c>
      <c r="O33" s="120">
        <v>118.08948100000001</v>
      </c>
      <c r="P33" s="120">
        <v>64.930286999999993</v>
      </c>
      <c r="Q33" s="120">
        <v>104.73878500000001</v>
      </c>
      <c r="R33" s="120">
        <v>172.77697700000002</v>
      </c>
      <c r="S33" s="120">
        <v>203.59423699999999</v>
      </c>
      <c r="T33" s="120">
        <v>209.85730999999998</v>
      </c>
      <c r="U33" s="120">
        <v>278.48625599999997</v>
      </c>
      <c r="V33" s="120">
        <v>323.95729899999998</v>
      </c>
      <c r="W33" s="120">
        <v>350.46479199999999</v>
      </c>
      <c r="X33" s="120">
        <v>429.22281300000003</v>
      </c>
      <c r="Y33" s="120">
        <v>537.31527800000003</v>
      </c>
      <c r="Z33" s="120">
        <v>582.70311399999991</v>
      </c>
      <c r="AA33" s="120">
        <v>383.12385600000005</v>
      </c>
      <c r="AB33" s="120">
        <v>657.04150199999992</v>
      </c>
      <c r="AC33" s="120">
        <v>975.90407499999992</v>
      </c>
      <c r="AD33" s="120">
        <f t="shared" si="0"/>
        <v>6546.9832270000006</v>
      </c>
    </row>
    <row r="34" spans="1:30">
      <c r="A34" s="65" t="s">
        <v>221</v>
      </c>
      <c r="B34" s="14">
        <f>SUM(B9:B33)</f>
        <v>6047.95496</v>
      </c>
      <c r="C34" s="14">
        <f t="shared" ref="C34:AC34" si="1">SUM(C9:C33)</f>
        <v>10947.560214000001</v>
      </c>
      <c r="D34" s="14">
        <f t="shared" si="1"/>
        <v>13767.211851000002</v>
      </c>
      <c r="E34" s="14">
        <f t="shared" si="1"/>
        <v>15176.479788000002</v>
      </c>
      <c r="F34" s="14">
        <f t="shared" si="1"/>
        <v>18438.434856</v>
      </c>
      <c r="G34" s="14">
        <f t="shared" si="1"/>
        <v>25752.830760999997</v>
      </c>
      <c r="H34" s="14">
        <f t="shared" si="1"/>
        <v>25502.230774999996</v>
      </c>
      <c r="I34" s="14">
        <f t="shared" si="1"/>
        <v>26080.472156000003</v>
      </c>
      <c r="J34" s="14">
        <f t="shared" si="1"/>
        <v>24488.058966999997</v>
      </c>
      <c r="K34" s="14">
        <f t="shared" si="1"/>
        <v>27646.563866999997</v>
      </c>
      <c r="L34" s="14">
        <f t="shared" si="1"/>
        <v>31671.727957999996</v>
      </c>
      <c r="M34" s="14">
        <f t="shared" si="1"/>
        <v>36247.741596</v>
      </c>
      <c r="N34" s="14">
        <f t="shared" si="1"/>
        <v>38210.855992000012</v>
      </c>
      <c r="O34" s="14">
        <f t="shared" si="1"/>
        <v>39875.522026000013</v>
      </c>
      <c r="P34" s="14">
        <f t="shared" si="1"/>
        <v>28763.521923000004</v>
      </c>
      <c r="Q34" s="14">
        <f t="shared" si="1"/>
        <v>39103.723917000003</v>
      </c>
      <c r="R34" s="14">
        <f t="shared" si="1"/>
        <v>44837.268207999994</v>
      </c>
      <c r="S34" s="14">
        <f t="shared" si="1"/>
        <v>50785.572549000004</v>
      </c>
      <c r="T34" s="14">
        <f t="shared" si="1"/>
        <v>54222.769632999989</v>
      </c>
      <c r="U34" s="14">
        <f t="shared" si="1"/>
        <v>55585.200813999996</v>
      </c>
      <c r="V34" s="14">
        <f t="shared" si="1"/>
        <v>55786.722322000001</v>
      </c>
      <c r="W34" s="14">
        <f t="shared" si="1"/>
        <v>54143.171166999986</v>
      </c>
      <c r="X34" s="14">
        <f t="shared" si="1"/>
        <v>59404.153569999995</v>
      </c>
      <c r="Y34" s="14">
        <f t="shared" si="1"/>
        <v>64045.859076000008</v>
      </c>
      <c r="Z34" s="14">
        <f t="shared" si="1"/>
        <v>63896.684691999995</v>
      </c>
      <c r="AA34" s="14">
        <f t="shared" si="1"/>
        <v>49004.862278999994</v>
      </c>
      <c r="AB34" s="14">
        <f t="shared" si="1"/>
        <v>65599.277469000008</v>
      </c>
      <c r="AC34" s="14">
        <f t="shared" si="1"/>
        <v>73314.580520999996</v>
      </c>
      <c r="AD34" s="120">
        <f t="shared" si="0"/>
        <v>1098347.013907</v>
      </c>
    </row>
    <row r="35" spans="1:30">
      <c r="A35" s="65" t="s">
        <v>222</v>
      </c>
      <c r="B35" s="14">
        <f>B36-B34</f>
        <v>2965.0729840000013</v>
      </c>
      <c r="C35" s="14">
        <f t="shared" ref="C35:AC35" si="2">C36-C34</f>
        <v>3975.2426290000021</v>
      </c>
      <c r="D35" s="14">
        <f t="shared" si="2"/>
        <v>4753.6220289999965</v>
      </c>
      <c r="E35" s="14">
        <f t="shared" si="2"/>
        <v>5313.6617449999994</v>
      </c>
      <c r="F35" s="14">
        <f t="shared" si="2"/>
        <v>5893.7606289999894</v>
      </c>
      <c r="G35" s="14">
        <f t="shared" si="2"/>
        <v>7598.9737189999942</v>
      </c>
      <c r="H35" s="14">
        <f t="shared" si="2"/>
        <v>7232.5256249999948</v>
      </c>
      <c r="I35" s="14">
        <f t="shared" si="2"/>
        <v>7253.6519459999981</v>
      </c>
      <c r="J35" s="14">
        <f t="shared" si="2"/>
        <v>6945.8460169999853</v>
      </c>
      <c r="K35" s="14">
        <f t="shared" si="2"/>
        <v>7385.3687540000101</v>
      </c>
      <c r="L35" s="14">
        <f t="shared" si="2"/>
        <v>8197.0530680000011</v>
      </c>
      <c r="M35" s="14">
        <f t="shared" si="2"/>
        <v>9427.3785209999987</v>
      </c>
      <c r="N35" s="14">
        <f t="shared" si="2"/>
        <v>10382.811223999983</v>
      </c>
      <c r="O35" s="14">
        <f t="shared" si="2"/>
        <v>10141.120439999992</v>
      </c>
      <c r="P35" s="14">
        <f t="shared" si="2"/>
        <v>7361.4854599999999</v>
      </c>
      <c r="Q35" s="14">
        <f t="shared" si="2"/>
        <v>10786.234857999989</v>
      </c>
      <c r="R35" s="14">
        <f t="shared" si="2"/>
        <v>12418.229246000003</v>
      </c>
      <c r="S35" s="14">
        <f t="shared" si="2"/>
        <v>14404.227648999979</v>
      </c>
      <c r="T35" s="14">
        <f t="shared" si="2"/>
        <v>15388.90529699999</v>
      </c>
      <c r="U35" s="14">
        <f t="shared" si="2"/>
        <v>15766.208316000004</v>
      </c>
      <c r="V35" s="14">
        <f t="shared" si="2"/>
        <v>16121.74437</v>
      </c>
      <c r="W35" s="14">
        <f t="shared" si="2"/>
        <v>15984.116352000019</v>
      </c>
      <c r="X35" s="14">
        <f t="shared" si="2"/>
        <v>17926.660711999997</v>
      </c>
      <c r="Y35" s="14">
        <f t="shared" si="2"/>
        <v>18711.547808999981</v>
      </c>
      <c r="Z35" s="14">
        <f t="shared" si="2"/>
        <v>18439.219112000021</v>
      </c>
      <c r="AA35" s="14">
        <f t="shared" si="2"/>
        <v>14883.220805000004</v>
      </c>
      <c r="AB35" s="14">
        <f t="shared" si="2"/>
        <v>17270.925609999977</v>
      </c>
      <c r="AC35" s="14">
        <f t="shared" si="2"/>
        <v>18490.892969000008</v>
      </c>
      <c r="AD35" s="120">
        <f t="shared" si="0"/>
        <v>311419.70789499988</v>
      </c>
    </row>
    <row r="36" spans="1:30">
      <c r="A36" s="65" t="s">
        <v>207</v>
      </c>
      <c r="B36" s="14">
        <v>9013.0279440000013</v>
      </c>
      <c r="C36" s="14">
        <v>14922.802843000003</v>
      </c>
      <c r="D36" s="14">
        <v>18520.833879999998</v>
      </c>
      <c r="E36" s="14">
        <v>20490.141533000002</v>
      </c>
      <c r="F36" s="14">
        <v>24332.195484999989</v>
      </c>
      <c r="G36" s="14">
        <v>33351.804479999992</v>
      </c>
      <c r="H36" s="14">
        <v>32734.756399999991</v>
      </c>
      <c r="I36" s="14">
        <v>33334.124102000002</v>
      </c>
      <c r="J36" s="14">
        <v>31433.904983999983</v>
      </c>
      <c r="K36" s="14">
        <v>35031.932621000007</v>
      </c>
      <c r="L36" s="14">
        <v>39868.781025999997</v>
      </c>
      <c r="M36" s="14">
        <v>45675.120116999999</v>
      </c>
      <c r="N36" s="14">
        <v>48593.667215999994</v>
      </c>
      <c r="O36" s="120">
        <v>50016.642466000005</v>
      </c>
      <c r="P36" s="120">
        <v>36125.007383000004</v>
      </c>
      <c r="Q36" s="120">
        <v>49889.958774999992</v>
      </c>
      <c r="R36" s="120">
        <v>57255.497453999997</v>
      </c>
      <c r="S36" s="120">
        <v>65189.800197999983</v>
      </c>
      <c r="T36" s="120">
        <v>69611.674929999979</v>
      </c>
      <c r="U36" s="120">
        <v>71351.40913</v>
      </c>
      <c r="V36" s="120">
        <v>71908.466692000002</v>
      </c>
      <c r="W36" s="120">
        <v>70127.287519000005</v>
      </c>
      <c r="X36" s="120">
        <v>77330.814281999992</v>
      </c>
      <c r="Y36" s="120">
        <v>82757.406884999989</v>
      </c>
      <c r="Z36" s="120">
        <v>82335.903804000016</v>
      </c>
      <c r="AA36" s="120">
        <v>63888.083083999998</v>
      </c>
      <c r="AB36" s="120">
        <v>82870.203078999984</v>
      </c>
      <c r="AC36" s="120">
        <v>91805.473490000004</v>
      </c>
      <c r="AD36" s="120">
        <f t="shared" si="0"/>
        <v>1409766.7218019997</v>
      </c>
    </row>
    <row r="37" spans="1:30">
      <c r="A37" s="6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 spans="1:30">
      <c r="A38" s="65"/>
      <c r="B38" s="135" t="s">
        <v>208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</row>
    <row r="39" spans="1:30">
      <c r="A39" s="6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</row>
    <row r="40" spans="1:30">
      <c r="A40" s="65">
        <v>852520</v>
      </c>
      <c r="B40" s="15">
        <f>B9/B$36*100</f>
        <v>2.2711234589732672</v>
      </c>
      <c r="C40" s="15">
        <f t="shared" ref="C40:AD49" si="3">C9/C$36*100</f>
        <v>1.3504146246529618</v>
      </c>
      <c r="D40" s="15">
        <f t="shared" si="3"/>
        <v>2.4992979203806778</v>
      </c>
      <c r="E40" s="15">
        <f t="shared" si="3"/>
        <v>4.584752479562094</v>
      </c>
      <c r="F40" s="15">
        <f t="shared" si="3"/>
        <v>5.9974025479928885</v>
      </c>
      <c r="G40" s="15">
        <f t="shared" si="3"/>
        <v>7.0350242170764865</v>
      </c>
      <c r="H40" s="15">
        <f t="shared" si="3"/>
        <v>6.3984185567362299</v>
      </c>
      <c r="I40" s="15">
        <f t="shared" si="3"/>
        <v>4.1419204169734334</v>
      </c>
      <c r="J40" s="15">
        <f t="shared" si="3"/>
        <v>4.1916412888270269</v>
      </c>
      <c r="K40" s="15">
        <f t="shared" si="3"/>
        <v>6.009749198758028</v>
      </c>
      <c r="L40" s="15">
        <f t="shared" si="3"/>
        <v>5.4050128936590678</v>
      </c>
      <c r="M40" s="15">
        <f t="shared" si="3"/>
        <v>7.8926608047566962</v>
      </c>
      <c r="N40" s="15">
        <f t="shared" si="3"/>
        <v>9.0644672204317303</v>
      </c>
      <c r="O40" s="15">
        <f t="shared" si="3"/>
        <v>9.7786102322336568</v>
      </c>
      <c r="P40" s="15">
        <f t="shared" si="3"/>
        <v>11.557131456711375</v>
      </c>
      <c r="Q40" s="15">
        <f t="shared" si="3"/>
        <v>9.5017492325037516</v>
      </c>
      <c r="R40" s="15">
        <f t="shared" si="3"/>
        <v>8.2668618830929841</v>
      </c>
      <c r="S40" s="15">
        <f t="shared" si="3"/>
        <v>8.8187617933156002</v>
      </c>
      <c r="T40" s="15">
        <f t="shared" si="3"/>
        <v>10.409539634388455</v>
      </c>
      <c r="U40" s="15">
        <f t="shared" si="3"/>
        <v>8.7079209811816085</v>
      </c>
      <c r="V40" s="15">
        <f t="shared" si="3"/>
        <v>7.1717079117941145</v>
      </c>
      <c r="W40" s="15">
        <f t="shared" si="3"/>
        <v>7.0062074932939922</v>
      </c>
      <c r="X40" s="15">
        <f t="shared" si="3"/>
        <v>6.1595499533084821</v>
      </c>
      <c r="Y40" s="15">
        <f t="shared" si="3"/>
        <v>6.2691794236732878</v>
      </c>
      <c r="Z40" s="15">
        <f t="shared" si="3"/>
        <v>6.3451707452395656</v>
      </c>
      <c r="AA40" s="15">
        <f t="shared" si="3"/>
        <v>5.8836410713054912</v>
      </c>
      <c r="AB40" s="15">
        <f t="shared" si="3"/>
        <v>14.0881479388561</v>
      </c>
      <c r="AC40" s="15">
        <f t="shared" si="3"/>
        <v>9.0960366343621146</v>
      </c>
      <c r="AD40" s="15">
        <f t="shared" si="3"/>
        <v>7.7640868152350189</v>
      </c>
    </row>
    <row r="41" spans="1:30">
      <c r="A41" s="65">
        <v>840820</v>
      </c>
      <c r="B41" s="15">
        <f t="shared" ref="B41:Q67" si="4">B10/B$36*100</f>
        <v>0.7650924908748955</v>
      </c>
      <c r="C41" s="15">
        <f t="shared" si="4"/>
        <v>1.5859261995880003</v>
      </c>
      <c r="D41" s="15">
        <f t="shared" si="4"/>
        <v>2.4247131144831586</v>
      </c>
      <c r="E41" s="15">
        <f t="shared" si="4"/>
        <v>2.763007718068748</v>
      </c>
      <c r="F41" s="15">
        <f t="shared" si="4"/>
        <v>3.2910217924792429</v>
      </c>
      <c r="G41" s="15">
        <f t="shared" si="4"/>
        <v>3.3366434870632831</v>
      </c>
      <c r="H41" s="15">
        <f t="shared" si="4"/>
        <v>2.817913528142217</v>
      </c>
      <c r="I41" s="15">
        <f t="shared" si="4"/>
        <v>3.1622791070630054</v>
      </c>
      <c r="J41" s="15">
        <f t="shared" si="4"/>
        <v>4.7820191279611102</v>
      </c>
      <c r="K41" s="15">
        <f t="shared" si="4"/>
        <v>5.3873981130822512</v>
      </c>
      <c r="L41" s="15">
        <f t="shared" si="4"/>
        <v>4.9031667427333101</v>
      </c>
      <c r="M41" s="15">
        <f t="shared" si="4"/>
        <v>3.6315629729075072</v>
      </c>
      <c r="N41" s="15">
        <f t="shared" si="4"/>
        <v>3.2662589467571586</v>
      </c>
      <c r="O41" s="15">
        <f t="shared" si="4"/>
        <v>3.9746017405133989</v>
      </c>
      <c r="P41" s="15">
        <f t="shared" si="4"/>
        <v>3.5834099915206648</v>
      </c>
      <c r="Q41" s="15">
        <f t="shared" si="4"/>
        <v>4.5375406386071928</v>
      </c>
      <c r="R41" s="15">
        <f t="shared" si="3"/>
        <v>5.8989180501199954</v>
      </c>
      <c r="S41" s="15">
        <f t="shared" si="3"/>
        <v>5.9916429965064282</v>
      </c>
      <c r="T41" s="15">
        <f t="shared" si="3"/>
        <v>5.1131783692595034</v>
      </c>
      <c r="U41" s="15">
        <f t="shared" si="3"/>
        <v>5.9293653097892234</v>
      </c>
      <c r="V41" s="15">
        <f t="shared" si="3"/>
        <v>6.2257139610210279</v>
      </c>
      <c r="W41" s="15">
        <f t="shared" si="3"/>
        <v>4.9697729590007924</v>
      </c>
      <c r="X41" s="15">
        <f t="shared" si="3"/>
        <v>5.6408148233030397</v>
      </c>
      <c r="Y41" s="15">
        <f t="shared" si="3"/>
        <v>6.674238872268405</v>
      </c>
      <c r="Z41" s="15">
        <f t="shared" si="3"/>
        <v>6.7157946090723151</v>
      </c>
      <c r="AA41" s="15">
        <f t="shared" si="3"/>
        <v>6.2222913884789355</v>
      </c>
      <c r="AB41" s="15">
        <f t="shared" si="3"/>
        <v>6.3395168393539256</v>
      </c>
      <c r="AC41" s="15">
        <f t="shared" si="3"/>
        <v>6.7428934514174577</v>
      </c>
      <c r="AD41" s="15">
        <f t="shared" si="3"/>
        <v>5.1936368416620509</v>
      </c>
    </row>
    <row r="42" spans="1:30">
      <c r="A42" s="65">
        <v>870840</v>
      </c>
      <c r="B42" s="15">
        <f t="shared" si="4"/>
        <v>2.6916702522985094</v>
      </c>
      <c r="C42" s="15">
        <f t="shared" si="3"/>
        <v>3.3427459790771956</v>
      </c>
      <c r="D42" s="15">
        <f t="shared" si="3"/>
        <v>2.5548314890452444</v>
      </c>
      <c r="E42" s="15">
        <f t="shared" si="3"/>
        <v>3.0965862826185289</v>
      </c>
      <c r="F42" s="15">
        <f t="shared" si="3"/>
        <v>3.1023169465548146</v>
      </c>
      <c r="G42" s="15">
        <f t="shared" si="3"/>
        <v>2.2881598848950802</v>
      </c>
      <c r="H42" s="15">
        <f t="shared" si="3"/>
        <v>3.0655572680540866</v>
      </c>
      <c r="I42" s="15">
        <f t="shared" si="3"/>
        <v>3.6957904945403506</v>
      </c>
      <c r="J42" s="15">
        <f t="shared" si="3"/>
        <v>3.3414407994636077</v>
      </c>
      <c r="K42" s="15">
        <f t="shared" si="3"/>
        <v>3.1566489178992754</v>
      </c>
      <c r="L42" s="15">
        <f t="shared" si="3"/>
        <v>3.1572753407712879</v>
      </c>
      <c r="M42" s="15">
        <f t="shared" si="3"/>
        <v>3.2068733399013691</v>
      </c>
      <c r="N42" s="15">
        <f t="shared" si="3"/>
        <v>2.4439071365434528</v>
      </c>
      <c r="O42" s="15">
        <f t="shared" si="3"/>
        <v>3.5138302319966841</v>
      </c>
      <c r="P42" s="15">
        <f t="shared" si="3"/>
        <v>4.3814617315340625</v>
      </c>
      <c r="Q42" s="15">
        <f t="shared" si="3"/>
        <v>5.1259268313556552</v>
      </c>
      <c r="R42" s="15">
        <f t="shared" si="3"/>
        <v>5.5582267336979907</v>
      </c>
      <c r="S42" s="15">
        <f t="shared" si="3"/>
        <v>5.7143784667011266</v>
      </c>
      <c r="T42" s="15">
        <f t="shared" si="3"/>
        <v>4.9908590397998642</v>
      </c>
      <c r="U42" s="15">
        <f t="shared" si="3"/>
        <v>5.3897856789251053</v>
      </c>
      <c r="V42" s="15">
        <f t="shared" si="3"/>
        <v>5.635596479003838</v>
      </c>
      <c r="W42" s="15">
        <f t="shared" si="3"/>
        <v>6.4853852029679278</v>
      </c>
      <c r="X42" s="15">
        <f t="shared" si="3"/>
        <v>6.47385922478938</v>
      </c>
      <c r="Y42" s="15">
        <f t="shared" si="3"/>
        <v>6.7954578504553398</v>
      </c>
      <c r="Z42" s="15">
        <f t="shared" si="3"/>
        <v>6.7559064600075036</v>
      </c>
      <c r="AA42" s="15">
        <f t="shared" si="3"/>
        <v>6.9560875870338563</v>
      </c>
      <c r="AB42" s="15">
        <f t="shared" si="3"/>
        <v>6.1660973439739051</v>
      </c>
      <c r="AC42" s="15">
        <f t="shared" si="3"/>
        <v>6.2927785233080655</v>
      </c>
      <c r="AD42" s="15">
        <f t="shared" si="3"/>
        <v>5.1014901548442824</v>
      </c>
    </row>
    <row r="43" spans="1:30">
      <c r="A43" s="65">
        <v>870899</v>
      </c>
      <c r="B43" s="15">
        <f t="shared" si="4"/>
        <v>14.284732988729761</v>
      </c>
      <c r="C43" s="15">
        <f t="shared" si="3"/>
        <v>11.87939838548197</v>
      </c>
      <c r="D43" s="15">
        <f t="shared" si="3"/>
        <v>12.13176649905787</v>
      </c>
      <c r="E43" s="15">
        <f t="shared" si="3"/>
        <v>9.6690213525817903</v>
      </c>
      <c r="F43" s="15">
        <f t="shared" si="3"/>
        <v>10.870009135141556</v>
      </c>
      <c r="G43" s="15">
        <f t="shared" si="3"/>
        <v>9.4262428555709761</v>
      </c>
      <c r="H43" s="15">
        <f t="shared" si="3"/>
        <v>8.7291886613825564</v>
      </c>
      <c r="I43" s="15">
        <f t="shared" si="3"/>
        <v>8.5223901018282699</v>
      </c>
      <c r="J43" s="15">
        <f t="shared" si="3"/>
        <v>8.2225402899054618</v>
      </c>
      <c r="K43" s="15">
        <f t="shared" si="3"/>
        <v>8.8829491586044558</v>
      </c>
      <c r="L43" s="15">
        <f t="shared" si="3"/>
        <v>9.242321385740377</v>
      </c>
      <c r="M43" s="15">
        <f t="shared" si="3"/>
        <v>9.6282122668424126</v>
      </c>
      <c r="N43" s="15">
        <f t="shared" si="3"/>
        <v>8.0777320191787538</v>
      </c>
      <c r="O43" s="15">
        <f t="shared" si="3"/>
        <v>6.2304875164668756</v>
      </c>
      <c r="P43" s="15">
        <f t="shared" si="3"/>
        <v>5.9975189708046344</v>
      </c>
      <c r="Q43" s="15">
        <f t="shared" si="3"/>
        <v>6.0792212951673275</v>
      </c>
      <c r="R43" s="15">
        <f t="shared" si="3"/>
        <v>5.6555312554948012</v>
      </c>
      <c r="S43" s="15">
        <f t="shared" si="3"/>
        <v>5.7242870045097742</v>
      </c>
      <c r="T43" s="15">
        <f t="shared" si="3"/>
        <v>5.5408393317336335</v>
      </c>
      <c r="U43" s="15">
        <f t="shared" si="3"/>
        <v>5.747019433812266</v>
      </c>
      <c r="V43" s="15">
        <f t="shared" si="3"/>
        <v>6.1331535532388868</v>
      </c>
      <c r="W43" s="15">
        <f t="shared" si="3"/>
        <v>6.2545227031797577</v>
      </c>
      <c r="X43" s="15">
        <f t="shared" si="3"/>
        <v>6.0908048605617049</v>
      </c>
      <c r="Y43" s="15">
        <f t="shared" si="3"/>
        <v>5.9357109446723815</v>
      </c>
      <c r="Z43" s="15">
        <f t="shared" si="3"/>
        <v>6.2611380003453041</v>
      </c>
      <c r="AA43" s="15">
        <f t="shared" si="3"/>
        <v>6.5883316086754418</v>
      </c>
      <c r="AB43" s="15">
        <f t="shared" si="3"/>
        <v>6.1249446826639176</v>
      </c>
      <c r="AC43" s="15">
        <f t="shared" si="3"/>
        <v>5.9581026316429924</v>
      </c>
      <c r="AD43" s="15">
        <f t="shared" si="3"/>
        <v>6.9551611473469874</v>
      </c>
    </row>
    <row r="44" spans="1:30">
      <c r="A44" s="65">
        <v>870829</v>
      </c>
      <c r="B44" s="15">
        <f t="shared" si="4"/>
        <v>8.6645577141461487</v>
      </c>
      <c r="C44" s="15">
        <f t="shared" si="3"/>
        <v>10.250269577993643</v>
      </c>
      <c r="D44" s="15">
        <f t="shared" si="3"/>
        <v>10.430468760297524</v>
      </c>
      <c r="E44" s="15">
        <f t="shared" si="3"/>
        <v>8.8657403809256543</v>
      </c>
      <c r="F44" s="15">
        <f t="shared" si="3"/>
        <v>7.7224995876692502</v>
      </c>
      <c r="G44" s="15">
        <f t="shared" si="3"/>
        <v>8.801999939044979</v>
      </c>
      <c r="H44" s="15">
        <f t="shared" si="3"/>
        <v>7.8341577180638513</v>
      </c>
      <c r="I44" s="15">
        <f t="shared" si="3"/>
        <v>8.2355401767862535</v>
      </c>
      <c r="J44" s="15">
        <f t="shared" si="3"/>
        <v>8.2641789377497634</v>
      </c>
      <c r="K44" s="15">
        <f t="shared" si="3"/>
        <v>7.4504260733688721</v>
      </c>
      <c r="L44" s="15">
        <f t="shared" si="3"/>
        <v>7.0746132222116369</v>
      </c>
      <c r="M44" s="15">
        <f t="shared" si="3"/>
        <v>5.6398168902488148</v>
      </c>
      <c r="N44" s="15">
        <f t="shared" si="3"/>
        <v>6.5151936916536517</v>
      </c>
      <c r="O44" s="15">
        <f t="shared" si="3"/>
        <v>5.9912008068854439</v>
      </c>
      <c r="P44" s="15">
        <f t="shared" si="3"/>
        <v>7.7988239009351732</v>
      </c>
      <c r="Q44" s="15">
        <f t="shared" si="3"/>
        <v>5.9375601638788895</v>
      </c>
      <c r="R44" s="15">
        <f t="shared" si="3"/>
        <v>6.0732144678223765</v>
      </c>
      <c r="S44" s="15">
        <f t="shared" si="3"/>
        <v>6.4148114019350793</v>
      </c>
      <c r="T44" s="15">
        <f t="shared" si="3"/>
        <v>6.2828786398230125</v>
      </c>
      <c r="U44" s="15">
        <f t="shared" si="3"/>
        <v>7.1320595543226384</v>
      </c>
      <c r="V44" s="15">
        <f t="shared" si="3"/>
        <v>6.7320165714763611</v>
      </c>
      <c r="W44" s="15">
        <f t="shared" si="3"/>
        <v>6.4721558248924005</v>
      </c>
      <c r="X44" s="15">
        <f t="shared" si="3"/>
        <v>6.364832132830224</v>
      </c>
      <c r="Y44" s="15">
        <f t="shared" si="3"/>
        <v>6.3584379901030541</v>
      </c>
      <c r="Z44" s="15">
        <f t="shared" si="3"/>
        <v>6.1019158117942727</v>
      </c>
      <c r="AA44" s="15">
        <f t="shared" si="3"/>
        <v>6.4505356696671443</v>
      </c>
      <c r="AB44" s="15">
        <f t="shared" si="3"/>
        <v>5.7187865745691004</v>
      </c>
      <c r="AC44" s="15">
        <f t="shared" si="3"/>
        <v>5.7369376255912385</v>
      </c>
      <c r="AD44" s="15">
        <f t="shared" si="3"/>
        <v>6.7079356733660873</v>
      </c>
    </row>
    <row r="45" spans="1:30">
      <c r="A45" s="65">
        <v>853690</v>
      </c>
      <c r="B45" s="15">
        <f t="shared" si="4"/>
        <v>6.9882173661659737</v>
      </c>
      <c r="C45" s="15">
        <f t="shared" si="3"/>
        <v>6.3579404082595357</v>
      </c>
      <c r="D45" s="15">
        <f t="shared" si="3"/>
        <v>6.3680871803165271</v>
      </c>
      <c r="E45" s="15">
        <f t="shared" si="3"/>
        <v>6.6492567159955689</v>
      </c>
      <c r="F45" s="15">
        <f t="shared" si="3"/>
        <v>6.9161023839275666</v>
      </c>
      <c r="G45" s="15">
        <f t="shared" si="3"/>
        <v>6.2154025496373997</v>
      </c>
      <c r="H45" s="15">
        <f t="shared" si="3"/>
        <v>6.3375745053658017</v>
      </c>
      <c r="I45" s="15">
        <f t="shared" si="3"/>
        <v>6.7286493928467346</v>
      </c>
      <c r="J45" s="15">
        <f t="shared" si="3"/>
        <v>6.8294862286207163</v>
      </c>
      <c r="K45" s="15">
        <f t="shared" si="3"/>
        <v>7.2911369310777356</v>
      </c>
      <c r="L45" s="15">
        <f t="shared" si="3"/>
        <v>6.591122490768675</v>
      </c>
      <c r="M45" s="15">
        <f t="shared" si="3"/>
        <v>5.8339738662410756</v>
      </c>
      <c r="N45" s="15">
        <f t="shared" si="3"/>
        <v>5.6859461495638035</v>
      </c>
      <c r="O45" s="15">
        <f t="shared" si="3"/>
        <v>5.2938290785909947</v>
      </c>
      <c r="P45" s="15">
        <f t="shared" si="3"/>
        <v>5.0468559955449734</v>
      </c>
      <c r="Q45" s="15">
        <f t="shared" si="3"/>
        <v>4.7630354851901773</v>
      </c>
      <c r="R45" s="15">
        <f t="shared" si="3"/>
        <v>4.3637524379337131</v>
      </c>
      <c r="S45" s="15">
        <f t="shared" si="3"/>
        <v>4.0746057480346334</v>
      </c>
      <c r="T45" s="15">
        <f t="shared" si="3"/>
        <v>4.2433492111349791</v>
      </c>
      <c r="U45" s="15">
        <f t="shared" si="3"/>
        <v>4.3854807104073803</v>
      </c>
      <c r="V45" s="15">
        <f t="shared" si="3"/>
        <v>4.5252205542605699</v>
      </c>
      <c r="W45" s="15">
        <f t="shared" si="3"/>
        <v>4.4795284519580045</v>
      </c>
      <c r="X45" s="15">
        <f t="shared" si="3"/>
        <v>4.2295396387172373</v>
      </c>
      <c r="Y45" s="15">
        <f t="shared" si="3"/>
        <v>4.2967474185618943</v>
      </c>
      <c r="Z45" s="15">
        <f t="shared" si="3"/>
        <v>4.5009687047608029</v>
      </c>
      <c r="AA45" s="15">
        <f t="shared" si="3"/>
        <v>4.9835124616493021</v>
      </c>
      <c r="AB45" s="15">
        <f t="shared" si="3"/>
        <v>4.7930147923174733</v>
      </c>
      <c r="AC45" s="15">
        <f t="shared" si="3"/>
        <v>5.1082041186910496</v>
      </c>
      <c r="AD45" s="15">
        <f t="shared" si="3"/>
        <v>5.0936518783201521</v>
      </c>
    </row>
    <row r="46" spans="1:30">
      <c r="A46" s="65">
        <v>870322</v>
      </c>
      <c r="B46" s="15">
        <f t="shared" si="4"/>
        <v>3.3396101939346209E-2</v>
      </c>
      <c r="C46" s="15">
        <f t="shared" si="3"/>
        <v>3.2951437151142154E-2</v>
      </c>
      <c r="D46" s="15">
        <f t="shared" si="3"/>
        <v>2.7026358707343476E-2</v>
      </c>
      <c r="E46" s="15">
        <f t="shared" si="3"/>
        <v>0.23681591423783355</v>
      </c>
      <c r="F46" s="15">
        <f t="shared" si="3"/>
        <v>0.28079093825347029</v>
      </c>
      <c r="G46" s="15">
        <f t="shared" si="3"/>
        <v>0.38318696991833656</v>
      </c>
      <c r="H46" s="15">
        <f t="shared" si="3"/>
        <v>0.25252815994683869</v>
      </c>
      <c r="I46" s="15">
        <f t="shared" si="3"/>
        <v>0.36105616164301396</v>
      </c>
      <c r="J46" s="15">
        <f t="shared" si="3"/>
        <v>0.12573615024960408</v>
      </c>
      <c r="K46" s="15">
        <f t="shared" si="3"/>
        <v>0.53382228443742008</v>
      </c>
      <c r="L46" s="15">
        <f t="shared" si="3"/>
        <v>0.45301266392422868</v>
      </c>
      <c r="M46" s="15">
        <f t="shared" si="3"/>
        <v>0.61733892385551137</v>
      </c>
      <c r="N46" s="15">
        <f t="shared" si="3"/>
        <v>0.78055675097332633</v>
      </c>
      <c r="O46" s="15">
        <f t="shared" si="3"/>
        <v>0.80333470658917938</v>
      </c>
      <c r="P46" s="15">
        <f t="shared" si="3"/>
        <v>0.73979894361423937</v>
      </c>
      <c r="Q46" s="15">
        <f t="shared" si="3"/>
        <v>0.96637607213577037</v>
      </c>
      <c r="R46" s="15">
        <f t="shared" si="3"/>
        <v>0.90377421384861112</v>
      </c>
      <c r="S46" s="15">
        <f t="shared" si="3"/>
        <v>1.3975579864224701</v>
      </c>
      <c r="T46" s="15">
        <f t="shared" si="3"/>
        <v>1.6105415623562849</v>
      </c>
      <c r="U46" s="15">
        <f t="shared" si="3"/>
        <v>1.2464495289498987</v>
      </c>
      <c r="V46" s="15">
        <f t="shared" si="3"/>
        <v>1.258532851042814</v>
      </c>
      <c r="W46" s="15">
        <f t="shared" si="3"/>
        <v>1.7468735913507192</v>
      </c>
      <c r="X46" s="15">
        <f t="shared" si="3"/>
        <v>2.4155941953333437</v>
      </c>
      <c r="Y46" s="15">
        <f t="shared" si="3"/>
        <v>3.4286572644101287</v>
      </c>
      <c r="Z46" s="15">
        <f t="shared" si="3"/>
        <v>3.4177299148847018</v>
      </c>
      <c r="AA46" s="15">
        <f t="shared" si="3"/>
        <v>2.5777974506366865</v>
      </c>
      <c r="AB46" s="15">
        <f t="shared" si="3"/>
        <v>2.2124787835407407</v>
      </c>
      <c r="AC46" s="15">
        <f t="shared" si="3"/>
        <v>4.0195045390207049</v>
      </c>
      <c r="AD46" s="15">
        <f t="shared" si="3"/>
        <v>1.6271648726165484</v>
      </c>
    </row>
    <row r="47" spans="1:30">
      <c r="A47" s="65">
        <v>870323</v>
      </c>
      <c r="B47" s="15">
        <f t="shared" si="4"/>
        <v>1.4211428256501584</v>
      </c>
      <c r="C47" s="15">
        <f t="shared" si="3"/>
        <v>1.6717383900640463</v>
      </c>
      <c r="D47" s="15">
        <f t="shared" si="3"/>
        <v>2.3091867394903716</v>
      </c>
      <c r="E47" s="15">
        <f t="shared" si="3"/>
        <v>3.4402760901612552</v>
      </c>
      <c r="F47" s="15">
        <f t="shared" si="3"/>
        <v>4.3900677711491785</v>
      </c>
      <c r="G47" s="15">
        <f t="shared" si="3"/>
        <v>6.5372177967385365</v>
      </c>
      <c r="H47" s="15">
        <f t="shared" si="3"/>
        <v>9.1911394795044234</v>
      </c>
      <c r="I47" s="15">
        <f t="shared" si="3"/>
        <v>11.235416777533661</v>
      </c>
      <c r="J47" s="15">
        <f t="shared" si="3"/>
        <v>12.245479866275852</v>
      </c>
      <c r="K47" s="15">
        <f t="shared" si="3"/>
        <v>11.498580987750865</v>
      </c>
      <c r="L47" s="15">
        <f t="shared" si="3"/>
        <v>11.354569599325879</v>
      </c>
      <c r="M47" s="15">
        <f t="shared" si="3"/>
        <v>11.302636222468415</v>
      </c>
      <c r="N47" s="15">
        <f t="shared" si="3"/>
        <v>10.654928412760773</v>
      </c>
      <c r="O47" s="15">
        <f t="shared" si="3"/>
        <v>8.6882952088477747</v>
      </c>
      <c r="P47" s="15">
        <f t="shared" si="3"/>
        <v>7.2997334036281867</v>
      </c>
      <c r="Q47" s="15">
        <f t="shared" si="3"/>
        <v>7.040031325421757</v>
      </c>
      <c r="R47" s="15">
        <f t="shared" si="3"/>
        <v>6.7613245192921596</v>
      </c>
      <c r="S47" s="15">
        <f t="shared" si="3"/>
        <v>6.3398921095739125</v>
      </c>
      <c r="T47" s="15">
        <f t="shared" si="3"/>
        <v>6.7344190047346153</v>
      </c>
      <c r="U47" s="15">
        <f t="shared" si="3"/>
        <v>6.3383552548487696</v>
      </c>
      <c r="V47" s="15">
        <f t="shared" si="3"/>
        <v>6.5396848720780385</v>
      </c>
      <c r="W47" s="15">
        <f t="shared" si="3"/>
        <v>7.5630846445658024</v>
      </c>
      <c r="X47" s="15">
        <f t="shared" si="3"/>
        <v>7.4789402797562534</v>
      </c>
      <c r="Y47" s="15">
        <f t="shared" si="3"/>
        <v>5.7519872301155903</v>
      </c>
      <c r="Z47" s="15">
        <f t="shared" si="3"/>
        <v>5.8754784844725059</v>
      </c>
      <c r="AA47" s="15">
        <f t="shared" si="3"/>
        <v>4.7291219115582761</v>
      </c>
      <c r="AB47" s="15">
        <f t="shared" si="3"/>
        <v>3.6458156801182287</v>
      </c>
      <c r="AC47" s="15">
        <f t="shared" si="3"/>
        <v>3.9049486688726627</v>
      </c>
      <c r="AD47" s="15">
        <f t="shared" si="3"/>
        <v>6.8792843759310269</v>
      </c>
    </row>
    <row r="48" spans="1:30">
      <c r="A48" s="65">
        <v>870839</v>
      </c>
      <c r="B48" s="15">
        <f t="shared" si="4"/>
        <v>1.7554698929489969</v>
      </c>
      <c r="C48" s="15">
        <f t="shared" si="3"/>
        <v>1.7539609063640291</v>
      </c>
      <c r="D48" s="15">
        <f t="shared" si="3"/>
        <v>1.7026303785410337</v>
      </c>
      <c r="E48" s="15">
        <f t="shared" si="3"/>
        <v>1.8007632763577943</v>
      </c>
      <c r="F48" s="15">
        <f t="shared" si="3"/>
        <v>1.9330889244662017</v>
      </c>
      <c r="G48" s="15">
        <f t="shared" si="3"/>
        <v>1.8385584575122818</v>
      </c>
      <c r="H48" s="15">
        <f t="shared" si="3"/>
        <v>2.2633065691608452</v>
      </c>
      <c r="I48" s="15">
        <f t="shared" si="3"/>
        <v>1.6733827752400201</v>
      </c>
      <c r="J48" s="15">
        <f t="shared" si="3"/>
        <v>1.7724800666146858</v>
      </c>
      <c r="K48" s="15">
        <f t="shared" si="3"/>
        <v>1.8092930123416839</v>
      </c>
      <c r="L48" s="15">
        <f t="shared" si="3"/>
        <v>2.2468812061643195</v>
      </c>
      <c r="M48" s="15">
        <f t="shared" si="3"/>
        <v>1.8997428135433492</v>
      </c>
      <c r="N48" s="15">
        <f t="shared" si="3"/>
        <v>0.87417294132543333</v>
      </c>
      <c r="O48" s="15">
        <f t="shared" si="3"/>
        <v>2.0240812819216876</v>
      </c>
      <c r="P48" s="15">
        <f t="shared" si="3"/>
        <v>2.13913854689938</v>
      </c>
      <c r="Q48" s="15">
        <f t="shared" si="3"/>
        <v>2.1784179736476443</v>
      </c>
      <c r="R48" s="15">
        <f t="shared" si="3"/>
        <v>2.3672599807362422</v>
      </c>
      <c r="S48" s="15">
        <f t="shared" si="3"/>
        <v>2.5190500998810874</v>
      </c>
      <c r="T48" s="15">
        <f t="shared" si="3"/>
        <v>2.4083618325314737</v>
      </c>
      <c r="U48" s="15">
        <f t="shared" si="3"/>
        <v>2.5351636990157926</v>
      </c>
      <c r="V48" s="15">
        <f t="shared" si="3"/>
        <v>2.5449942283411247</v>
      </c>
      <c r="W48" s="15">
        <f t="shared" si="3"/>
        <v>2.4177759713586844</v>
      </c>
      <c r="X48" s="15">
        <f t="shared" si="3"/>
        <v>2.449929518511468</v>
      </c>
      <c r="Y48" s="15">
        <f t="shared" si="3"/>
        <v>2.5674450021767381</v>
      </c>
      <c r="Z48" s="15">
        <f t="shared" si="3"/>
        <v>2.6707512608772377</v>
      </c>
      <c r="AA48" s="15">
        <f t="shared" si="3"/>
        <v>2.9217320803720859</v>
      </c>
      <c r="AB48" s="15">
        <f t="shared" si="3"/>
        <v>2.8180234827876092</v>
      </c>
      <c r="AC48" s="15">
        <f t="shared" si="3"/>
        <v>3.1287515229828591</v>
      </c>
      <c r="AD48" s="15">
        <f t="shared" si="3"/>
        <v>2.343571385822532</v>
      </c>
    </row>
    <row r="49" spans="1:30">
      <c r="A49" s="65">
        <v>840991</v>
      </c>
      <c r="B49" s="15">
        <f t="shared" si="4"/>
        <v>5.4364749676182731</v>
      </c>
      <c r="C49" s="15">
        <f t="shared" si="3"/>
        <v>4.9086418396501488</v>
      </c>
      <c r="D49" s="15">
        <f t="shared" si="3"/>
        <v>4.3276800450412551</v>
      </c>
      <c r="E49" s="15">
        <f t="shared" si="3"/>
        <v>3.8314277074935217</v>
      </c>
      <c r="F49" s="15">
        <f t="shared" si="3"/>
        <v>3.8099741906623121</v>
      </c>
      <c r="G49" s="15">
        <f t="shared" si="3"/>
        <v>2.9656511166978401</v>
      </c>
      <c r="H49" s="15">
        <f t="shared" si="3"/>
        <v>3.0572776341173578</v>
      </c>
      <c r="I49" s="15">
        <f t="shared" si="3"/>
        <v>3.4517928969099989</v>
      </c>
      <c r="J49" s="15">
        <f t="shared" si="3"/>
        <v>3.3842107448676022</v>
      </c>
      <c r="K49" s="15">
        <f t="shared" si="3"/>
        <v>2.775304826937198</v>
      </c>
      <c r="L49" s="15">
        <f t="shared" si="3"/>
        <v>3.1392017081831716</v>
      </c>
      <c r="M49" s="15">
        <f t="shared" si="3"/>
        <v>2.6302334442090722</v>
      </c>
      <c r="N49" s="15">
        <f t="shared" si="3"/>
        <v>2.9171634993072799</v>
      </c>
      <c r="O49" s="15">
        <f t="shared" si="3"/>
        <v>3.4182246602462296</v>
      </c>
      <c r="P49" s="15">
        <f t="shared" si="3"/>
        <v>3.5753660319189642</v>
      </c>
      <c r="Q49" s="15">
        <f t="shared" si="3"/>
        <v>3.8015475930807687</v>
      </c>
      <c r="R49" s="15">
        <f t="shared" si="3"/>
        <v>3.5075425737300945</v>
      </c>
      <c r="S49" s="15">
        <f t="shared" si="3"/>
        <v>3.512146125691368</v>
      </c>
      <c r="T49" s="15">
        <f t="shared" si="3"/>
        <v>3.4330830214948262</v>
      </c>
      <c r="U49" s="15">
        <f t="shared" ref="C49:AD58" si="5">U18/U$36*100</f>
        <v>3.7883383200956278</v>
      </c>
      <c r="V49" s="15">
        <f t="shared" si="5"/>
        <v>3.9134987901404941</v>
      </c>
      <c r="W49" s="15">
        <f t="shared" si="5"/>
        <v>3.997681567592986</v>
      </c>
      <c r="X49" s="15">
        <f t="shared" si="5"/>
        <v>3.7712566020125649</v>
      </c>
      <c r="Y49" s="15">
        <f t="shared" si="5"/>
        <v>3.4889920475787042</v>
      </c>
      <c r="Z49" s="15">
        <f t="shared" si="5"/>
        <v>3.4323434679570561</v>
      </c>
      <c r="AA49" s="15">
        <f t="shared" si="5"/>
        <v>3.6765932590459189</v>
      </c>
      <c r="AB49" s="15">
        <f t="shared" si="5"/>
        <v>3.1061954072274998</v>
      </c>
      <c r="AC49" s="15">
        <f t="shared" si="5"/>
        <v>3.0745089619383648</v>
      </c>
      <c r="AD49" s="15">
        <f t="shared" si="5"/>
        <v>3.4803416099426894</v>
      </c>
    </row>
    <row r="50" spans="1:30">
      <c r="A50" s="65">
        <v>870850</v>
      </c>
      <c r="B50" s="15">
        <f t="shared" si="4"/>
        <v>1.0842083327285419</v>
      </c>
      <c r="C50" s="15">
        <f t="shared" si="5"/>
        <v>4.0456520021853368</v>
      </c>
      <c r="D50" s="15">
        <f t="shared" si="5"/>
        <v>3.1327104371177485</v>
      </c>
      <c r="E50" s="15">
        <f t="shared" si="5"/>
        <v>3.1132255429892246</v>
      </c>
      <c r="F50" s="15">
        <f t="shared" si="5"/>
        <v>3.468303682338266</v>
      </c>
      <c r="G50" s="15">
        <f t="shared" si="5"/>
        <v>3.5685067466550464</v>
      </c>
      <c r="H50" s="15">
        <f t="shared" si="5"/>
        <v>3.1306640882777432</v>
      </c>
      <c r="I50" s="15">
        <f t="shared" si="5"/>
        <v>2.0353845114511118</v>
      </c>
      <c r="J50" s="15">
        <f t="shared" si="5"/>
        <v>1.4529003801228779</v>
      </c>
      <c r="K50" s="15">
        <f t="shared" si="5"/>
        <v>1.1162327874699982</v>
      </c>
      <c r="L50" s="15">
        <f t="shared" si="5"/>
        <v>0.93285206477082527</v>
      </c>
      <c r="M50" s="15">
        <f t="shared" si="5"/>
        <v>0.94149604182419155</v>
      </c>
      <c r="N50" s="15">
        <f t="shared" si="5"/>
        <v>2.0558858391141519</v>
      </c>
      <c r="O50" s="15">
        <f t="shared" si="5"/>
        <v>2.7471342002494978</v>
      </c>
      <c r="P50" s="15">
        <f t="shared" si="5"/>
        <v>3.0339703335694677</v>
      </c>
      <c r="Q50" s="15">
        <f t="shared" si="5"/>
        <v>3.2160319819787233</v>
      </c>
      <c r="R50" s="15">
        <f t="shared" si="5"/>
        <v>3.4002144397821343</v>
      </c>
      <c r="S50" s="15">
        <f t="shared" si="5"/>
        <v>3.3406634034549678</v>
      </c>
      <c r="T50" s="15">
        <f t="shared" si="5"/>
        <v>2.9663040389078605</v>
      </c>
      <c r="U50" s="15">
        <f t="shared" si="5"/>
        <v>3.2167782080073413</v>
      </c>
      <c r="V50" s="15">
        <f t="shared" si="5"/>
        <v>3.2730037661362621</v>
      </c>
      <c r="W50" s="15">
        <f t="shared" si="5"/>
        <v>3.1108220953347772</v>
      </c>
      <c r="X50" s="15">
        <f t="shared" si="5"/>
        <v>3.4278712872897001</v>
      </c>
      <c r="Y50" s="15">
        <f t="shared" si="5"/>
        <v>3.3396855919381805</v>
      </c>
      <c r="Z50" s="15">
        <f t="shared" si="5"/>
        <v>3.2381864664373454</v>
      </c>
      <c r="AA50" s="15">
        <f t="shared" si="5"/>
        <v>3.2228599303766829</v>
      </c>
      <c r="AB50" s="15">
        <f t="shared" si="5"/>
        <v>2.8385476028791046</v>
      </c>
      <c r="AC50" s="15">
        <f t="shared" si="5"/>
        <v>3.036662056215707</v>
      </c>
      <c r="AD50" s="15">
        <f t="shared" si="5"/>
        <v>2.8855795676608023</v>
      </c>
    </row>
    <row r="51" spans="1:30">
      <c r="A51" s="65">
        <v>840734</v>
      </c>
      <c r="B51" s="15">
        <f t="shared" si="4"/>
        <v>3.4299128985369971</v>
      </c>
      <c r="C51" s="15">
        <f t="shared" si="5"/>
        <v>7.061954855848926</v>
      </c>
      <c r="D51" s="15">
        <f t="shared" si="5"/>
        <v>4.8404196366562307</v>
      </c>
      <c r="E51" s="15">
        <f t="shared" si="5"/>
        <v>4.2797856841919346</v>
      </c>
      <c r="F51" s="15">
        <f t="shared" si="5"/>
        <v>4.0552246286541802</v>
      </c>
      <c r="G51" s="15">
        <f t="shared" si="5"/>
        <v>4.1745210842636862</v>
      </c>
      <c r="H51" s="15">
        <f t="shared" si="5"/>
        <v>3.3090485347250063</v>
      </c>
      <c r="I51" s="15">
        <f t="shared" si="5"/>
        <v>3.7731536612493044</v>
      </c>
      <c r="J51" s="15">
        <f t="shared" si="5"/>
        <v>2.8034005811512905</v>
      </c>
      <c r="K51" s="15">
        <f t="shared" si="5"/>
        <v>2.2515047072429675</v>
      </c>
      <c r="L51" s="15">
        <f t="shared" si="5"/>
        <v>1.9896749100071172</v>
      </c>
      <c r="M51" s="15">
        <f t="shared" si="5"/>
        <v>2.8592974219982823</v>
      </c>
      <c r="N51" s="15">
        <f t="shared" si="5"/>
        <v>2.303271222616178</v>
      </c>
      <c r="O51" s="15">
        <f t="shared" si="5"/>
        <v>2.8513847265327152</v>
      </c>
      <c r="P51" s="15">
        <f t="shared" si="5"/>
        <v>2.7952897345986405</v>
      </c>
      <c r="Q51" s="15">
        <f t="shared" si="5"/>
        <v>3.1696458763008875</v>
      </c>
      <c r="R51" s="15">
        <f t="shared" si="5"/>
        <v>3.2238347723429777</v>
      </c>
      <c r="S51" s="15">
        <f t="shared" si="5"/>
        <v>3.1542438920729894</v>
      </c>
      <c r="T51" s="15">
        <f t="shared" si="5"/>
        <v>3.0886709925627711</v>
      </c>
      <c r="U51" s="15">
        <f t="shared" si="5"/>
        <v>1.8478960542989913</v>
      </c>
      <c r="V51" s="15">
        <f t="shared" si="5"/>
        <v>1.7290484878859529</v>
      </c>
      <c r="W51" s="15">
        <f t="shared" si="5"/>
        <v>2.3347171520877716</v>
      </c>
      <c r="X51" s="15">
        <f t="shared" si="5"/>
        <v>2.7176095926474289</v>
      </c>
      <c r="Y51" s="15">
        <f t="shared" si="5"/>
        <v>3.2491604283064772</v>
      </c>
      <c r="Z51" s="15">
        <f t="shared" si="5"/>
        <v>3.0893954611286158</v>
      </c>
      <c r="AA51" s="15">
        <f t="shared" si="5"/>
        <v>3.3318172611334629</v>
      </c>
      <c r="AB51" s="15">
        <f t="shared" si="5"/>
        <v>2.7998359673236588</v>
      </c>
      <c r="AC51" s="15">
        <f t="shared" si="5"/>
        <v>2.9284052799889331</v>
      </c>
      <c r="AD51" s="15">
        <f t="shared" si="5"/>
        <v>2.9426725144975081</v>
      </c>
    </row>
    <row r="52" spans="1:30">
      <c r="A52" s="65">
        <v>870880</v>
      </c>
      <c r="B52" s="15">
        <f t="shared" si="4"/>
        <v>0.36559300830677638</v>
      </c>
      <c r="C52" s="15">
        <f t="shared" si="5"/>
        <v>0.29649497125638591</v>
      </c>
      <c r="D52" s="15">
        <f t="shared" si="5"/>
        <v>0.29820635700232306</v>
      </c>
      <c r="E52" s="15">
        <f t="shared" si="5"/>
        <v>0.33451700609099932</v>
      </c>
      <c r="F52" s="15">
        <f t="shared" si="5"/>
        <v>0.29705084378661045</v>
      </c>
      <c r="G52" s="15">
        <f t="shared" si="5"/>
        <v>0.33443704093098603</v>
      </c>
      <c r="H52" s="15">
        <f t="shared" si="5"/>
        <v>0.33349090082124466</v>
      </c>
      <c r="I52" s="15">
        <f t="shared" si="5"/>
        <v>0.36275309838648179</v>
      </c>
      <c r="J52" s="15">
        <f t="shared" si="5"/>
        <v>0.35949479410057139</v>
      </c>
      <c r="K52" s="15">
        <f t="shared" si="5"/>
        <v>0.31021532319017636</v>
      </c>
      <c r="L52" s="15">
        <f t="shared" si="5"/>
        <v>0.28694170741110736</v>
      </c>
      <c r="M52" s="15">
        <f t="shared" si="5"/>
        <v>0.37809243973005841</v>
      </c>
      <c r="N52" s="15">
        <f t="shared" si="5"/>
        <v>0.95703397509145938</v>
      </c>
      <c r="O52" s="15">
        <f t="shared" si="5"/>
        <v>1.6170614362005624</v>
      </c>
      <c r="P52" s="15">
        <f t="shared" si="5"/>
        <v>1.822117778472095</v>
      </c>
      <c r="Q52" s="15">
        <f t="shared" si="5"/>
        <v>1.7585608858823918</v>
      </c>
      <c r="R52" s="15">
        <f t="shared" si="5"/>
        <v>1.890964815858676</v>
      </c>
      <c r="S52" s="15">
        <f t="shared" si="5"/>
        <v>1.903123347873158</v>
      </c>
      <c r="T52" s="15">
        <f t="shared" si="5"/>
        <v>1.8568019047088893</v>
      </c>
      <c r="U52" s="15">
        <f t="shared" si="5"/>
        <v>1.946849172199383</v>
      </c>
      <c r="V52" s="15">
        <f t="shared" si="5"/>
        <v>1.8849051917704043</v>
      </c>
      <c r="W52" s="15">
        <f t="shared" si="5"/>
        <v>1.739439657735951</v>
      </c>
      <c r="X52" s="15">
        <f t="shared" si="5"/>
        <v>1.8180391685429946</v>
      </c>
      <c r="Y52" s="15">
        <f t="shared" si="5"/>
        <v>1.936662896201137</v>
      </c>
      <c r="Z52" s="15">
        <f t="shared" si="5"/>
        <v>1.9740133500800159</v>
      </c>
      <c r="AA52" s="15">
        <f t="shared" si="5"/>
        <v>2.0626065400450511</v>
      </c>
      <c r="AB52" s="15">
        <f t="shared" si="5"/>
        <v>2.036508216820899</v>
      </c>
      <c r="AC52" s="15">
        <f t="shared" si="5"/>
        <v>2.1533765524506965</v>
      </c>
      <c r="AD52" s="15">
        <f t="shared" si="5"/>
        <v>1.4988007245618349</v>
      </c>
    </row>
    <row r="53" spans="1:30">
      <c r="A53" s="65">
        <v>870894</v>
      </c>
      <c r="B53" s="15">
        <f t="shared" si="4"/>
        <v>1.258378435135139</v>
      </c>
      <c r="C53" s="15">
        <f t="shared" si="5"/>
        <v>1.3276500003679634</v>
      </c>
      <c r="D53" s="15">
        <f t="shared" si="5"/>
        <v>1.1033517028661994</v>
      </c>
      <c r="E53" s="15">
        <f t="shared" si="5"/>
        <v>1.0938610630825845</v>
      </c>
      <c r="F53" s="15">
        <f t="shared" si="5"/>
        <v>1.0714508033634602</v>
      </c>
      <c r="G53" s="15">
        <f t="shared" si="5"/>
        <v>1.0452668826631362</v>
      </c>
      <c r="H53" s="15">
        <f t="shared" si="5"/>
        <v>1.3829282383173627</v>
      </c>
      <c r="I53" s="15">
        <f t="shared" si="5"/>
        <v>1.0494085548178895</v>
      </c>
      <c r="J53" s="15">
        <f t="shared" si="5"/>
        <v>1.0040389514463648</v>
      </c>
      <c r="K53" s="15">
        <f t="shared" si="5"/>
        <v>0.93452518746781799</v>
      </c>
      <c r="L53" s="15">
        <f t="shared" si="5"/>
        <v>0.9236180603561952</v>
      </c>
      <c r="M53" s="15">
        <f t="shared" si="5"/>
        <v>1.0222004754536504</v>
      </c>
      <c r="N53" s="15">
        <f t="shared" si="5"/>
        <v>1.2995810013533351</v>
      </c>
      <c r="O53" s="15">
        <f t="shared" si="5"/>
        <v>1.637873091055396</v>
      </c>
      <c r="P53" s="15">
        <f t="shared" si="5"/>
        <v>1.7885322323949211</v>
      </c>
      <c r="Q53" s="15">
        <f t="shared" si="5"/>
        <v>1.9475100197654958</v>
      </c>
      <c r="R53" s="15">
        <f t="shared" si="5"/>
        <v>1.9884380742909127</v>
      </c>
      <c r="S53" s="15">
        <f t="shared" si="5"/>
        <v>2.0642534413555165</v>
      </c>
      <c r="T53" s="15">
        <f t="shared" si="5"/>
        <v>2.1359076972291438</v>
      </c>
      <c r="U53" s="15">
        <f t="shared" si="5"/>
        <v>2.5827761434148986</v>
      </c>
      <c r="V53" s="15">
        <f t="shared" si="5"/>
        <v>2.6481936948488087</v>
      </c>
      <c r="W53" s="15">
        <f t="shared" si="5"/>
        <v>2.593075033035201</v>
      </c>
      <c r="X53" s="15">
        <f t="shared" si="5"/>
        <v>2.5891527945103352</v>
      </c>
      <c r="Y53" s="15">
        <f t="shared" si="5"/>
        <v>2.6625795888722887</v>
      </c>
      <c r="Z53" s="15">
        <f t="shared" si="5"/>
        <v>2.4444796146176762</v>
      </c>
      <c r="AA53" s="15">
        <f t="shared" si="5"/>
        <v>2.5824714255876549</v>
      </c>
      <c r="AB53" s="15">
        <f t="shared" si="5"/>
        <v>2.2613831840299796</v>
      </c>
      <c r="AC53" s="15">
        <f t="shared" si="5"/>
        <v>2.1350454460795349</v>
      </c>
      <c r="AD53" s="15">
        <f t="shared" si="5"/>
        <v>1.9817022058294675</v>
      </c>
    </row>
    <row r="54" spans="1:30">
      <c r="A54" s="65">
        <v>401110</v>
      </c>
      <c r="B54" s="15">
        <f t="shared" si="4"/>
        <v>0.82188805427274048</v>
      </c>
      <c r="C54" s="15">
        <f t="shared" si="5"/>
        <v>0.84201946056629251</v>
      </c>
      <c r="D54" s="15">
        <f t="shared" si="5"/>
        <v>0.98374913991723589</v>
      </c>
      <c r="E54" s="15">
        <f t="shared" si="5"/>
        <v>0.90626044579015741</v>
      </c>
      <c r="F54" s="15">
        <f t="shared" si="5"/>
        <v>0.84933054284969756</v>
      </c>
      <c r="G54" s="15">
        <f t="shared" si="5"/>
        <v>1.0210025493649093</v>
      </c>
      <c r="H54" s="15">
        <f t="shared" si="5"/>
        <v>1.2244176590237283</v>
      </c>
      <c r="I54" s="15">
        <f t="shared" si="5"/>
        <v>1.2417968167796076</v>
      </c>
      <c r="J54" s="15">
        <f t="shared" si="5"/>
        <v>1.1748174691880342</v>
      </c>
      <c r="K54" s="15">
        <f t="shared" si="5"/>
        <v>1.0195611697023308</v>
      </c>
      <c r="L54" s="15">
        <f t="shared" si="5"/>
        <v>1.1181697020264452</v>
      </c>
      <c r="M54" s="15">
        <f t="shared" si="5"/>
        <v>1.2005436035972408</v>
      </c>
      <c r="N54" s="15">
        <f t="shared" si="5"/>
        <v>1.3098985679977995</v>
      </c>
      <c r="O54" s="15">
        <f t="shared" si="5"/>
        <v>1.3586346193908072</v>
      </c>
      <c r="P54" s="15">
        <f t="shared" si="5"/>
        <v>1.3287135000721999</v>
      </c>
      <c r="Q54" s="15">
        <f t="shared" si="5"/>
        <v>1.6329601366763209</v>
      </c>
      <c r="R54" s="15">
        <f t="shared" si="5"/>
        <v>1.720455058121553</v>
      </c>
      <c r="S54" s="15">
        <f t="shared" si="5"/>
        <v>1.8364730653626542</v>
      </c>
      <c r="T54" s="15">
        <f t="shared" si="5"/>
        <v>1.9086887010491882</v>
      </c>
      <c r="U54" s="15">
        <f t="shared" si="5"/>
        <v>1.9077960359827864</v>
      </c>
      <c r="V54" s="15">
        <f t="shared" si="5"/>
        <v>1.8164463325225033</v>
      </c>
      <c r="W54" s="15">
        <f t="shared" si="5"/>
        <v>1.6934395939358791</v>
      </c>
      <c r="X54" s="15">
        <f t="shared" si="5"/>
        <v>1.7916910908857515</v>
      </c>
      <c r="Y54" s="15">
        <f t="shared" si="5"/>
        <v>1.7165129533045786</v>
      </c>
      <c r="Z54" s="15">
        <f t="shared" si="5"/>
        <v>1.6467839743736783</v>
      </c>
      <c r="AA54" s="15">
        <f t="shared" si="5"/>
        <v>1.6951824858730646</v>
      </c>
      <c r="AB54" s="15">
        <f t="shared" si="5"/>
        <v>1.620884038041396</v>
      </c>
      <c r="AC54" s="15">
        <f t="shared" si="5"/>
        <v>1.8085406064387373</v>
      </c>
      <c r="AD54" s="15">
        <f t="shared" si="5"/>
        <v>1.5517019445627385</v>
      </c>
    </row>
    <row r="55" spans="1:30">
      <c r="A55" s="65">
        <v>401120</v>
      </c>
      <c r="B55" s="15">
        <f t="shared" si="4"/>
        <v>1.1671549301034763</v>
      </c>
      <c r="C55" s="15">
        <f t="shared" si="5"/>
        <v>1.3293266827086228</v>
      </c>
      <c r="D55" s="15">
        <f t="shared" si="5"/>
        <v>1.4378233816327497</v>
      </c>
      <c r="E55" s="15">
        <f t="shared" si="5"/>
        <v>1.6711199746889518</v>
      </c>
      <c r="F55" s="15">
        <f t="shared" si="5"/>
        <v>1.6193734767703398</v>
      </c>
      <c r="G55" s="15">
        <f t="shared" si="5"/>
        <v>1.2503516031645916</v>
      </c>
      <c r="H55" s="15">
        <f t="shared" si="5"/>
        <v>1.1989871108373367</v>
      </c>
      <c r="I55" s="15">
        <f t="shared" si="5"/>
        <v>1.2985397716630844</v>
      </c>
      <c r="J55" s="15">
        <f t="shared" si="5"/>
        <v>1.4256137703161553</v>
      </c>
      <c r="K55" s="15">
        <f t="shared" si="5"/>
        <v>1.4342274787854898</v>
      </c>
      <c r="L55" s="15">
        <f t="shared" si="5"/>
        <v>1.522339881934669</v>
      </c>
      <c r="M55" s="15">
        <f t="shared" si="5"/>
        <v>1.5768705175926447</v>
      </c>
      <c r="N55" s="15">
        <f t="shared" si="5"/>
        <v>1.5704760820124393</v>
      </c>
      <c r="O55" s="15">
        <f t="shared" si="5"/>
        <v>1.5512851617887724</v>
      </c>
      <c r="P55" s="15">
        <f t="shared" si="5"/>
        <v>1.6344797628411325</v>
      </c>
      <c r="Q55" s="15">
        <f t="shared" si="5"/>
        <v>1.6626312756459081</v>
      </c>
      <c r="R55" s="15">
        <f t="shared" si="5"/>
        <v>2.0351816154181237</v>
      </c>
      <c r="S55" s="15">
        <f t="shared" si="5"/>
        <v>2.069830092900633</v>
      </c>
      <c r="T55" s="15">
        <f t="shared" si="5"/>
        <v>1.8384464391740507</v>
      </c>
      <c r="U55" s="15">
        <f t="shared" si="5"/>
        <v>2.0588830282573007</v>
      </c>
      <c r="V55" s="15">
        <f t="shared" si="5"/>
        <v>1.9162628441266725</v>
      </c>
      <c r="W55" s="15">
        <f t="shared" si="5"/>
        <v>1.6444868307326836</v>
      </c>
      <c r="X55" s="15">
        <f t="shared" si="5"/>
        <v>1.5585121392941703</v>
      </c>
      <c r="Y55" s="15">
        <f t="shared" si="5"/>
        <v>1.5237381262468737</v>
      </c>
      <c r="Z55" s="15">
        <f t="shared" si="5"/>
        <v>1.5464824471121437</v>
      </c>
      <c r="AA55" s="15">
        <f t="shared" si="5"/>
        <v>1.5593428710173569</v>
      </c>
      <c r="AB55" s="15">
        <f t="shared" si="5"/>
        <v>1.6714766906985055</v>
      </c>
      <c r="AC55" s="15">
        <f t="shared" si="5"/>
        <v>1.8048284051173515</v>
      </c>
      <c r="AD55" s="15">
        <f t="shared" si="5"/>
        <v>1.6568574815798907</v>
      </c>
    </row>
    <row r="56" spans="1:30">
      <c r="A56" s="65">
        <v>842139</v>
      </c>
      <c r="B56" s="15">
        <f t="shared" si="4"/>
        <v>0.98448601903058719</v>
      </c>
      <c r="C56" s="15">
        <f t="shared" si="5"/>
        <v>0.94057086645649768</v>
      </c>
      <c r="D56" s="15">
        <f t="shared" si="5"/>
        <v>1.0479270709813204</v>
      </c>
      <c r="E56" s="15">
        <f t="shared" si="5"/>
        <v>0.96938254760272757</v>
      </c>
      <c r="F56" s="15">
        <f t="shared" si="5"/>
        <v>1.2551110079165146</v>
      </c>
      <c r="G56" s="15">
        <f t="shared" si="5"/>
        <v>1.5256059782466085</v>
      </c>
      <c r="H56" s="15">
        <f t="shared" si="5"/>
        <v>2.5647487848725832</v>
      </c>
      <c r="I56" s="15">
        <f t="shared" si="5"/>
        <v>0.94812983845895438</v>
      </c>
      <c r="J56" s="15">
        <f t="shared" si="5"/>
        <v>1.0060981165431908</v>
      </c>
      <c r="K56" s="15">
        <f t="shared" si="5"/>
        <v>0.85452795379193303</v>
      </c>
      <c r="L56" s="15">
        <f t="shared" si="5"/>
        <v>0.70608220957751044</v>
      </c>
      <c r="M56" s="15">
        <f t="shared" si="5"/>
        <v>0.75780981224211896</v>
      </c>
      <c r="N56" s="15">
        <f t="shared" si="5"/>
        <v>0.90453907717274273</v>
      </c>
      <c r="O56" s="15">
        <f t="shared" si="5"/>
        <v>1.2061224889497162</v>
      </c>
      <c r="P56" s="15">
        <f t="shared" si="5"/>
        <v>1.0976799694347068</v>
      </c>
      <c r="Q56" s="15">
        <f t="shared" si="5"/>
        <v>1.3045995366228884</v>
      </c>
      <c r="R56" s="15">
        <f t="shared" si="5"/>
        <v>1.2650947423554282</v>
      </c>
      <c r="S56" s="15">
        <f t="shared" si="5"/>
        <v>1.1139682462507066</v>
      </c>
      <c r="T56" s="15">
        <f t="shared" si="5"/>
        <v>1.3092683158629472</v>
      </c>
      <c r="U56" s="15">
        <f t="shared" si="5"/>
        <v>1.5268507479860614</v>
      </c>
      <c r="V56" s="15">
        <f t="shared" si="5"/>
        <v>1.6442437078574776</v>
      </c>
      <c r="W56" s="15">
        <f t="shared" si="5"/>
        <v>1.4120649921497501</v>
      </c>
      <c r="X56" s="15">
        <f t="shared" si="5"/>
        <v>1.4885588399499636</v>
      </c>
      <c r="Y56" s="15">
        <f t="shared" si="5"/>
        <v>1.7862570561861559</v>
      </c>
      <c r="Z56" s="15">
        <f t="shared" si="5"/>
        <v>2.0011772797470067</v>
      </c>
      <c r="AA56" s="15">
        <f t="shared" si="5"/>
        <v>1.907962227317592</v>
      </c>
      <c r="AB56" s="15">
        <f t="shared" si="5"/>
        <v>1.5810236554518777</v>
      </c>
      <c r="AC56" s="15">
        <f t="shared" si="5"/>
        <v>1.7846464439600811</v>
      </c>
      <c r="AD56" s="15">
        <f t="shared" si="5"/>
        <v>1.4182257310233264</v>
      </c>
    </row>
    <row r="57" spans="1:30">
      <c r="A57" s="65">
        <v>870324</v>
      </c>
      <c r="B57" s="15">
        <f t="shared" si="4"/>
        <v>3.4032070232755949</v>
      </c>
      <c r="C57" s="15">
        <f t="shared" si="5"/>
        <v>4.4580678241156591</v>
      </c>
      <c r="D57" s="15">
        <f t="shared" si="5"/>
        <v>6.0408310729905423</v>
      </c>
      <c r="E57" s="15">
        <f t="shared" si="5"/>
        <v>6.6116740766194688</v>
      </c>
      <c r="F57" s="15">
        <f t="shared" si="5"/>
        <v>5.8060427176450515</v>
      </c>
      <c r="G57" s="15">
        <f t="shared" si="5"/>
        <v>6.1448550894119434</v>
      </c>
      <c r="H57" s="15">
        <f t="shared" si="5"/>
        <v>5.6873090859475592</v>
      </c>
      <c r="I57" s="15">
        <f t="shared" si="5"/>
        <v>6.2306893699822332</v>
      </c>
      <c r="J57" s="15">
        <f t="shared" si="5"/>
        <v>5.4860947307621375</v>
      </c>
      <c r="K57" s="15">
        <f t="shared" si="5"/>
        <v>6.0793635339528302</v>
      </c>
      <c r="L57" s="15">
        <f t="shared" si="5"/>
        <v>7.4139131694856255</v>
      </c>
      <c r="M57" s="15">
        <f t="shared" si="5"/>
        <v>7.9360078259561675</v>
      </c>
      <c r="N57" s="15">
        <f t="shared" si="5"/>
        <v>7.5651665013452067</v>
      </c>
      <c r="O57" s="15">
        <f t="shared" si="5"/>
        <v>6.7134066191719244</v>
      </c>
      <c r="P57" s="15">
        <f t="shared" si="5"/>
        <v>4.6923528181691108</v>
      </c>
      <c r="Q57" s="15">
        <f t="shared" si="5"/>
        <v>4.6219743543975307</v>
      </c>
      <c r="R57" s="15">
        <f t="shared" si="5"/>
        <v>4.633114085038267</v>
      </c>
      <c r="S57" s="15">
        <f t="shared" si="5"/>
        <v>3.6336495599087195</v>
      </c>
      <c r="T57" s="15">
        <f t="shared" si="5"/>
        <v>3.4607730893166146</v>
      </c>
      <c r="U57" s="15">
        <f t="shared" si="5"/>
        <v>3.2330919615013913</v>
      </c>
      <c r="V57" s="15">
        <f t="shared" si="5"/>
        <v>3.1964646900970797</v>
      </c>
      <c r="W57" s="15">
        <f t="shared" si="5"/>
        <v>2.9567051163047275</v>
      </c>
      <c r="X57" s="15">
        <f t="shared" si="5"/>
        <v>2.3539979759707768</v>
      </c>
      <c r="Y57" s="15">
        <f t="shared" si="5"/>
        <v>2.1772970369937905</v>
      </c>
      <c r="Z57" s="15">
        <f t="shared" si="5"/>
        <v>1.8151692177421546</v>
      </c>
      <c r="AA57" s="15">
        <f t="shared" si="5"/>
        <v>1.3781769752620865</v>
      </c>
      <c r="AB57" s="15">
        <f t="shared" si="5"/>
        <v>1.4821675986833145</v>
      </c>
      <c r="AC57" s="15">
        <f t="shared" si="5"/>
        <v>1.7838248480668013</v>
      </c>
      <c r="AD57" s="15">
        <f t="shared" si="5"/>
        <v>3.9218444914296438</v>
      </c>
    </row>
    <row r="58" spans="1:30">
      <c r="A58" s="65">
        <v>854430</v>
      </c>
      <c r="B58" s="15">
        <f t="shared" si="4"/>
        <v>2.9166114832141026</v>
      </c>
      <c r="C58" s="15">
        <f t="shared" si="5"/>
        <v>2.2376598519267854</v>
      </c>
      <c r="D58" s="15">
        <f t="shared" si="5"/>
        <v>1.9224368098484341</v>
      </c>
      <c r="E58" s="15">
        <f t="shared" si="5"/>
        <v>1.8218823496108056</v>
      </c>
      <c r="F58" s="15">
        <f t="shared" si="5"/>
        <v>1.4733161922071418</v>
      </c>
      <c r="G58" s="15">
        <f t="shared" si="5"/>
        <v>1.146739578151905</v>
      </c>
      <c r="H58" s="15">
        <f t="shared" si="5"/>
        <v>1.2786681314665294</v>
      </c>
      <c r="I58" s="15">
        <f t="shared" si="5"/>
        <v>0.78006712342082707</v>
      </c>
      <c r="J58" s="15">
        <f t="shared" si="5"/>
        <v>0.79718064977147773</v>
      </c>
      <c r="K58" s="15">
        <f t="shared" si="5"/>
        <v>0.77802589982322168</v>
      </c>
      <c r="L58" s="15">
        <f t="shared" si="5"/>
        <v>1.0034660044888226</v>
      </c>
      <c r="M58" s="15">
        <f t="shared" si="5"/>
        <v>0.8752309134075178</v>
      </c>
      <c r="N58" s="15">
        <f t="shared" si="5"/>
        <v>0.97166608953632028</v>
      </c>
      <c r="O58" s="15">
        <f t="shared" si="5"/>
        <v>1.012843187833663</v>
      </c>
      <c r="P58" s="15">
        <f t="shared" si="5"/>
        <v>1.0494465647594742</v>
      </c>
      <c r="Q58" s="15">
        <f t="shared" si="5"/>
        <v>1.0558810789476345</v>
      </c>
      <c r="R58" s="15">
        <f t="shared" si="5"/>
        <v>1.0673370054831417</v>
      </c>
      <c r="S58" s="15">
        <f t="shared" si="5"/>
        <v>0.93989421832711484</v>
      </c>
      <c r="T58" s="15">
        <f t="shared" si="5"/>
        <v>1.5707054170144503</v>
      </c>
      <c r="U58" s="15">
        <f t="shared" si="5"/>
        <v>1.5369474665902791</v>
      </c>
      <c r="V58" s="15">
        <f t="shared" si="5"/>
        <v>1.4927135876746722</v>
      </c>
      <c r="W58" s="15">
        <f t="shared" si="5"/>
        <v>1.6266941918877558</v>
      </c>
      <c r="X58" s="15">
        <f t="shared" ref="C58:AD67" si="6">X27/X$36*100</f>
        <v>1.1167390334864393</v>
      </c>
      <c r="Y58" s="15">
        <f t="shared" si="6"/>
        <v>0.98797896016265452</v>
      </c>
      <c r="Z58" s="15">
        <f t="shared" si="6"/>
        <v>1.0115665044288216</v>
      </c>
      <c r="AA58" s="15">
        <f t="shared" si="6"/>
        <v>1.297890603337984</v>
      </c>
      <c r="AB58" s="15">
        <f t="shared" si="6"/>
        <v>1.4026049108289771</v>
      </c>
      <c r="AC58" s="15">
        <f t="shared" si="6"/>
        <v>1.7536676723042735</v>
      </c>
      <c r="AD58" s="15">
        <f t="shared" si="6"/>
        <v>1.255307999495076</v>
      </c>
    </row>
    <row r="59" spans="1:30">
      <c r="A59" s="65">
        <v>870431</v>
      </c>
      <c r="B59" s="15">
        <f t="shared" si="4"/>
        <v>0.49497239193292791</v>
      </c>
      <c r="C59" s="15">
        <f t="shared" si="6"/>
        <v>1.6371445670784295</v>
      </c>
      <c r="D59" s="15">
        <f t="shared" si="6"/>
        <v>3.6353670270055893</v>
      </c>
      <c r="E59" s="15">
        <f t="shared" si="6"/>
        <v>3.0788994160141017</v>
      </c>
      <c r="F59" s="15">
        <f t="shared" si="6"/>
        <v>2.6381965260624747</v>
      </c>
      <c r="G59" s="15">
        <f t="shared" si="6"/>
        <v>3.8891863280676091</v>
      </c>
      <c r="H59" s="15">
        <f t="shared" si="6"/>
        <v>3.5093783743568667</v>
      </c>
      <c r="I59" s="15">
        <f t="shared" si="6"/>
        <v>5.3274640562505455</v>
      </c>
      <c r="J59" s="15">
        <f t="shared" si="6"/>
        <v>4.8626442301013002</v>
      </c>
      <c r="K59" s="15">
        <f t="shared" si="6"/>
        <v>4.8286451629733502</v>
      </c>
      <c r="L59" s="15">
        <f t="shared" si="6"/>
        <v>5.2459706847722467</v>
      </c>
      <c r="M59" s="15">
        <f t="shared" si="6"/>
        <v>4.8327640329038344</v>
      </c>
      <c r="N59" s="15">
        <f t="shared" si="6"/>
        <v>5.0021259893710184</v>
      </c>
      <c r="O59" s="15">
        <f t="shared" si="6"/>
        <v>4.7996260277404117</v>
      </c>
      <c r="P59" s="15">
        <f t="shared" si="6"/>
        <v>3.7369111061698352</v>
      </c>
      <c r="Q59" s="15">
        <f t="shared" si="6"/>
        <v>2.7885985279610006</v>
      </c>
      <c r="R59" s="15">
        <f t="shared" si="6"/>
        <v>2.1147699921265972</v>
      </c>
      <c r="S59" s="15">
        <f t="shared" si="6"/>
        <v>1.6589741381554037</v>
      </c>
      <c r="T59" s="15">
        <f t="shared" si="6"/>
        <v>1.8145732023690015</v>
      </c>
      <c r="U59" s="15">
        <f t="shared" si="6"/>
        <v>1.3997209966524455</v>
      </c>
      <c r="V59" s="15">
        <f t="shared" si="6"/>
        <v>1.9438472662573232</v>
      </c>
      <c r="W59" s="15">
        <f t="shared" si="6"/>
        <v>1.4947134433454372</v>
      </c>
      <c r="X59" s="15">
        <f t="shared" si="6"/>
        <v>1.3723737294811178</v>
      </c>
      <c r="Y59" s="15">
        <f t="shared" si="6"/>
        <v>1.2325669585291044</v>
      </c>
      <c r="Z59" s="15">
        <f t="shared" si="6"/>
        <v>1.4725766415174721</v>
      </c>
      <c r="AA59" s="15">
        <f t="shared" si="6"/>
        <v>1.1005944286597247</v>
      </c>
      <c r="AB59" s="15">
        <f t="shared" si="6"/>
        <v>0.76552423962957583</v>
      </c>
      <c r="AC59" s="15">
        <f t="shared" si="6"/>
        <v>1.4739444137253912</v>
      </c>
      <c r="AD59" s="15">
        <f t="shared" si="6"/>
        <v>2.4495476635211793</v>
      </c>
    </row>
    <row r="60" spans="1:30">
      <c r="A60" s="65">
        <v>841430</v>
      </c>
      <c r="B60" s="15">
        <f t="shared" si="4"/>
        <v>1.6390274269408165</v>
      </c>
      <c r="C60" s="15">
        <f t="shared" si="6"/>
        <v>1.4833585508625482</v>
      </c>
      <c r="D60" s="15">
        <f t="shared" si="6"/>
        <v>1.1565087046717792</v>
      </c>
      <c r="E60" s="15">
        <f t="shared" si="6"/>
        <v>1.0968541902848161</v>
      </c>
      <c r="F60" s="15">
        <f t="shared" si="6"/>
        <v>0.88234431674014679</v>
      </c>
      <c r="G60" s="15">
        <f t="shared" si="6"/>
        <v>0.86627847729575103</v>
      </c>
      <c r="H60" s="15">
        <f t="shared" si="6"/>
        <v>0.86053888887347907</v>
      </c>
      <c r="I60" s="15">
        <f t="shared" si="6"/>
        <v>0.85415829475152405</v>
      </c>
      <c r="J60" s="15">
        <f t="shared" si="6"/>
        <v>0.91708870770823536</v>
      </c>
      <c r="K60" s="15">
        <f t="shared" si="6"/>
        <v>0.91618269671939701</v>
      </c>
      <c r="L60" s="15">
        <f t="shared" si="6"/>
        <v>1.2265885698413679</v>
      </c>
      <c r="M60" s="15">
        <f t="shared" si="6"/>
        <v>1.244999333429996</v>
      </c>
      <c r="N60" s="15">
        <f t="shared" si="6"/>
        <v>1.2895121481872396</v>
      </c>
      <c r="O60" s="15">
        <f t="shared" si="6"/>
        <v>1.3169515975562804</v>
      </c>
      <c r="P60" s="15">
        <f t="shared" si="6"/>
        <v>1.5258191400658072</v>
      </c>
      <c r="Q60" s="15">
        <f t="shared" si="6"/>
        <v>1.4056328111287364</v>
      </c>
      <c r="R60" s="15">
        <f t="shared" si="6"/>
        <v>1.4995811759208055</v>
      </c>
      <c r="S60" s="15">
        <f t="shared" si="6"/>
        <v>1.5604636260738372</v>
      </c>
      <c r="T60" s="15">
        <f t="shared" si="6"/>
        <v>1.3144640664373111</v>
      </c>
      <c r="U60" s="15">
        <f t="shared" si="6"/>
        <v>1.2781173520181603</v>
      </c>
      <c r="V60" s="15">
        <f t="shared" si="6"/>
        <v>1.1906681401889125</v>
      </c>
      <c r="W60" s="15">
        <f t="shared" si="6"/>
        <v>1.3024836098965442</v>
      </c>
      <c r="X60" s="15">
        <f t="shared" si="6"/>
        <v>1.3010896023038467</v>
      </c>
      <c r="Y60" s="15">
        <f t="shared" si="6"/>
        <v>1.137770577210613</v>
      </c>
      <c r="Z60" s="15">
        <f t="shared" si="6"/>
        <v>1.1187172320263656</v>
      </c>
      <c r="AA60" s="15">
        <f t="shared" si="6"/>
        <v>1.3156047034544645</v>
      </c>
      <c r="AB60" s="15">
        <f t="shared" si="6"/>
        <v>1.297597640704341</v>
      </c>
      <c r="AC60" s="15">
        <f t="shared" si="6"/>
        <v>1.3983348554264943</v>
      </c>
      <c r="AD60" s="15">
        <f t="shared" si="6"/>
        <v>1.2501079054748192</v>
      </c>
    </row>
    <row r="61" spans="1:30">
      <c r="A61" s="65">
        <v>840999</v>
      </c>
      <c r="B61" s="15">
        <f t="shared" si="4"/>
        <v>1.9493559888157379</v>
      </c>
      <c r="C61" s="15">
        <f t="shared" si="6"/>
        <v>1.8830866758506828</v>
      </c>
      <c r="D61" s="15">
        <f t="shared" si="6"/>
        <v>1.4227056173995556</v>
      </c>
      <c r="E61" s="15">
        <f t="shared" si="6"/>
        <v>1.4781786427009351</v>
      </c>
      <c r="F61" s="15">
        <f t="shared" si="6"/>
        <v>1.4226640921629936</v>
      </c>
      <c r="G61" s="15">
        <f t="shared" si="6"/>
        <v>0.97710287368535242</v>
      </c>
      <c r="H61" s="15">
        <f t="shared" si="6"/>
        <v>1.2397624623838659</v>
      </c>
      <c r="I61" s="15">
        <f t="shared" si="6"/>
        <v>0.97383306069987097</v>
      </c>
      <c r="J61" s="15">
        <f t="shared" si="6"/>
        <v>1.1255470142194797</v>
      </c>
      <c r="K61" s="15">
        <f t="shared" si="6"/>
        <v>1.2048926462794474</v>
      </c>
      <c r="L61" s="15">
        <f t="shared" si="6"/>
        <v>1.1619324445808805</v>
      </c>
      <c r="M61" s="15">
        <f t="shared" si="6"/>
        <v>1.3121114678293773</v>
      </c>
      <c r="N61" s="15">
        <f t="shared" si="6"/>
        <v>1.2076993394867062</v>
      </c>
      <c r="O61" s="15">
        <f t="shared" si="6"/>
        <v>1.357731589963538</v>
      </c>
      <c r="P61" s="15">
        <f t="shared" si="6"/>
        <v>1.0606399908455351</v>
      </c>
      <c r="Q61" s="15">
        <f t="shared" si="6"/>
        <v>1.8893218478110481</v>
      </c>
      <c r="R61" s="15">
        <f t="shared" si="6"/>
        <v>1.784164973539381</v>
      </c>
      <c r="S61" s="15">
        <f t="shared" si="6"/>
        <v>1.6055329788111714</v>
      </c>
      <c r="T61" s="15">
        <f t="shared" si="6"/>
        <v>1.3848875565333281</v>
      </c>
      <c r="U61" s="15">
        <f t="shared" si="6"/>
        <v>1.4474072223554417</v>
      </c>
      <c r="V61" s="15">
        <f t="shared" si="6"/>
        <v>1.1783578373730901</v>
      </c>
      <c r="W61" s="15">
        <f t="shared" si="6"/>
        <v>1.151670202246426</v>
      </c>
      <c r="X61" s="15">
        <f t="shared" si="6"/>
        <v>1.3218088823848395</v>
      </c>
      <c r="Y61" s="15">
        <f t="shared" si="6"/>
        <v>1.2807277848529464</v>
      </c>
      <c r="Z61" s="15">
        <f t="shared" si="6"/>
        <v>1.3196789976175771</v>
      </c>
      <c r="AA61" s="15">
        <f t="shared" si="6"/>
        <v>1.4660587824626239</v>
      </c>
      <c r="AB61" s="15">
        <f t="shared" si="6"/>
        <v>1.4195506820208408</v>
      </c>
      <c r="AC61" s="15">
        <f t="shared" si="6"/>
        <v>1.3972825652271463</v>
      </c>
      <c r="AD61" s="15">
        <f t="shared" si="6"/>
        <v>1.3576791929472292</v>
      </c>
    </row>
    <row r="62" spans="1:30">
      <c r="A62" s="65">
        <v>870870</v>
      </c>
      <c r="B62" s="15">
        <f t="shared" si="4"/>
        <v>1.2943153036339903</v>
      </c>
      <c r="C62" s="15">
        <f t="shared" si="6"/>
        <v>1.2044922250267109</v>
      </c>
      <c r="D62" s="15">
        <f t="shared" si="6"/>
        <v>1.1613107346762728</v>
      </c>
      <c r="E62" s="15">
        <f t="shared" si="6"/>
        <v>1.1625486120550164</v>
      </c>
      <c r="F62" s="15">
        <f t="shared" si="6"/>
        <v>1.0740477905543184</v>
      </c>
      <c r="G62" s="15">
        <f t="shared" si="6"/>
        <v>1.1610383397162447</v>
      </c>
      <c r="H62" s="15">
        <f t="shared" si="6"/>
        <v>1.0233468241113903</v>
      </c>
      <c r="I62" s="15">
        <f t="shared" si="6"/>
        <v>0.95727477651304027</v>
      </c>
      <c r="J62" s="15">
        <f t="shared" si="6"/>
        <v>0.90922915605132992</v>
      </c>
      <c r="K62" s="15">
        <f t="shared" si="6"/>
        <v>0.93969020653649293</v>
      </c>
      <c r="L62" s="15">
        <f t="shared" si="6"/>
        <v>0.87387601786167546</v>
      </c>
      <c r="M62" s="15">
        <f t="shared" si="6"/>
        <v>0.7813223546776733</v>
      </c>
      <c r="N62" s="15">
        <f t="shared" si="6"/>
        <v>0.76456453543327085</v>
      </c>
      <c r="O62" s="15">
        <f t="shared" si="6"/>
        <v>0.73482579773290613</v>
      </c>
      <c r="P62" s="15">
        <f t="shared" si="6"/>
        <v>0.89301740088173087</v>
      </c>
      <c r="Q62" s="15">
        <f t="shared" si="6"/>
        <v>0.82418900736002876</v>
      </c>
      <c r="R62" s="15">
        <f t="shared" si="6"/>
        <v>0.95993748450368677</v>
      </c>
      <c r="S62" s="15">
        <f t="shared" si="6"/>
        <v>1.1075801594835257</v>
      </c>
      <c r="T62" s="15">
        <f t="shared" si="6"/>
        <v>1.1098107332956255</v>
      </c>
      <c r="U62" s="15">
        <f t="shared" si="6"/>
        <v>1.1759100461089942</v>
      </c>
      <c r="V62" s="15">
        <f t="shared" si="6"/>
        <v>1.3299946793419801</v>
      </c>
      <c r="W62" s="15">
        <f t="shared" si="6"/>
        <v>1.0337288987594044</v>
      </c>
      <c r="X62" s="15">
        <f t="shared" si="6"/>
        <v>1.1887018694098588</v>
      </c>
      <c r="Y62" s="15">
        <f t="shared" si="6"/>
        <v>1.0481238110871969</v>
      </c>
      <c r="Z62" s="15">
        <f t="shared" si="6"/>
        <v>1.0444589350074294</v>
      </c>
      <c r="AA62" s="15">
        <f t="shared" si="6"/>
        <v>1.0272300096046501</v>
      </c>
      <c r="AB62" s="15">
        <f t="shared" si="6"/>
        <v>1.1175861354136023</v>
      </c>
      <c r="AC62" s="15">
        <f t="shared" si="6"/>
        <v>1.1978664933521492</v>
      </c>
      <c r="AD62" s="15">
        <f t="shared" si="6"/>
        <v>1.0454737778290413</v>
      </c>
    </row>
    <row r="63" spans="1:30">
      <c r="A63" s="65">
        <v>848310</v>
      </c>
      <c r="B63" s="15">
        <f t="shared" si="4"/>
        <v>1.5221187912917444</v>
      </c>
      <c r="C63" s="15">
        <f t="shared" si="6"/>
        <v>1.3083131503783276</v>
      </c>
      <c r="D63" s="15">
        <f t="shared" si="6"/>
        <v>1.1359560231636827</v>
      </c>
      <c r="E63" s="15">
        <f t="shared" si="6"/>
        <v>1.1807490524667816</v>
      </c>
      <c r="F63" s="15">
        <f t="shared" si="6"/>
        <v>1.1589519908873116</v>
      </c>
      <c r="G63" s="15">
        <f t="shared" si="6"/>
        <v>0.96828197464894727</v>
      </c>
      <c r="H63" s="15">
        <f t="shared" si="6"/>
        <v>0.95562006992665482</v>
      </c>
      <c r="I63" s="15">
        <f t="shared" si="6"/>
        <v>0.98686533053455183</v>
      </c>
      <c r="J63" s="15">
        <f t="shared" si="6"/>
        <v>1.0958986647549642</v>
      </c>
      <c r="K63" s="15">
        <f t="shared" si="6"/>
        <v>1.1526916752458432</v>
      </c>
      <c r="L63" s="15">
        <f t="shared" si="6"/>
        <v>1.1522744492750072</v>
      </c>
      <c r="M63" s="15">
        <f t="shared" si="6"/>
        <v>1.0383781953612767</v>
      </c>
      <c r="N63" s="15">
        <f t="shared" si="6"/>
        <v>0.86326565586282311</v>
      </c>
      <c r="O63" s="15">
        <f t="shared" si="6"/>
        <v>0.86703141918170679</v>
      </c>
      <c r="P63" s="15">
        <f t="shared" si="6"/>
        <v>0.86424265520543864</v>
      </c>
      <c r="Q63" s="15">
        <f t="shared" si="6"/>
        <v>0.96106478292033848</v>
      </c>
      <c r="R63" s="15">
        <f t="shared" si="6"/>
        <v>1.0695933652345138</v>
      </c>
      <c r="S63" s="15">
        <f t="shared" si="6"/>
        <v>1.096075803008707</v>
      </c>
      <c r="T63" s="15">
        <f t="shared" si="6"/>
        <v>1.065391792031688</v>
      </c>
      <c r="U63" s="15">
        <f t="shared" si="6"/>
        <v>1.154172758521945</v>
      </c>
      <c r="V63" s="15">
        <f t="shared" si="6"/>
        <v>1.2054027291565546</v>
      </c>
      <c r="W63" s="15">
        <f t="shared" si="6"/>
        <v>1.2202102480694981</v>
      </c>
      <c r="X63" s="15">
        <f t="shared" si="6"/>
        <v>1.1419032803402702</v>
      </c>
      <c r="Y63" s="15">
        <f t="shared" si="6"/>
        <v>1.0947001484216456</v>
      </c>
      <c r="Z63" s="15">
        <f t="shared" si="6"/>
        <v>1.0972884334283683</v>
      </c>
      <c r="AA63" s="15">
        <f t="shared" si="6"/>
        <v>1.1671077186955656</v>
      </c>
      <c r="AB63" s="15">
        <f t="shared" si="6"/>
        <v>1.0584962162621809</v>
      </c>
      <c r="AC63" s="15">
        <f t="shared" si="6"/>
        <v>1.0765107083812939</v>
      </c>
      <c r="AD63" s="15">
        <f t="shared" si="6"/>
        <v>1.0836133356498365</v>
      </c>
    </row>
    <row r="64" spans="1:30">
      <c r="A64" s="65">
        <v>871690</v>
      </c>
      <c r="B64" s="15">
        <f t="shared" si="4"/>
        <v>0.45925742444364037</v>
      </c>
      <c r="C64" s="15">
        <f t="shared" si="6"/>
        <v>0.17150751282628865</v>
      </c>
      <c r="D64" s="15">
        <f t="shared" si="6"/>
        <v>0.23865789351812924</v>
      </c>
      <c r="E64" s="15">
        <f t="shared" si="6"/>
        <v>0.33064119098879036</v>
      </c>
      <c r="F64" s="15">
        <f t="shared" si="6"/>
        <v>0.3932504325759984</v>
      </c>
      <c r="G64" s="15">
        <f t="shared" si="6"/>
        <v>0.31444258454707763</v>
      </c>
      <c r="H64" s="15">
        <f t="shared" si="6"/>
        <v>0.2596971731245265</v>
      </c>
      <c r="I64" s="15">
        <f t="shared" si="6"/>
        <v>0.21182381989081131</v>
      </c>
      <c r="J64" s="15">
        <f t="shared" si="6"/>
        <v>0.32407003218929131</v>
      </c>
      <c r="K64" s="15">
        <f t="shared" si="6"/>
        <v>0.302584705065507</v>
      </c>
      <c r="L64" s="15">
        <f t="shared" si="6"/>
        <v>0.31504338674936849</v>
      </c>
      <c r="M64" s="15">
        <f t="shared" si="6"/>
        <v>0.31975017389312238</v>
      </c>
      <c r="N64" s="15">
        <f t="shared" si="6"/>
        <v>0.28839394725462703</v>
      </c>
      <c r="O64" s="15">
        <f t="shared" si="6"/>
        <v>0.23610037615034662</v>
      </c>
      <c r="P64" s="15">
        <f t="shared" si="6"/>
        <v>0.1797377819514451</v>
      </c>
      <c r="Q64" s="15">
        <f t="shared" si="6"/>
        <v>0.20993961023773169</v>
      </c>
      <c r="R64" s="15">
        <f t="shared" si="6"/>
        <v>0.30176486919672973</v>
      </c>
      <c r="S64" s="15">
        <f t="shared" si="6"/>
        <v>0.31230995705099007</v>
      </c>
      <c r="T64" s="15">
        <f t="shared" si="6"/>
        <v>0.30146855424902219</v>
      </c>
      <c r="U64" s="15">
        <f t="shared" si="6"/>
        <v>0.39030239121501703</v>
      </c>
      <c r="V64" s="15">
        <f t="shared" si="6"/>
        <v>0.45051342895069829</v>
      </c>
      <c r="W64" s="15">
        <f t="shared" si="6"/>
        <v>0.49975523708235037</v>
      </c>
      <c r="X64" s="15">
        <f t="shared" si="6"/>
        <v>0.55504757965533102</v>
      </c>
      <c r="Y64" s="15">
        <f t="shared" si="6"/>
        <v>0.64926548356771907</v>
      </c>
      <c r="Z64" s="15">
        <f t="shared" si="6"/>
        <v>0.70771448065611842</v>
      </c>
      <c r="AA64" s="15">
        <f t="shared" si="6"/>
        <v>0.59967968595374688</v>
      </c>
      <c r="AB64" s="15">
        <f t="shared" si="6"/>
        <v>0.79285615044727675</v>
      </c>
      <c r="AC64" s="15">
        <f t="shared" si="6"/>
        <v>1.0630129532595911</v>
      </c>
      <c r="AD64" s="15">
        <f t="shared" si="6"/>
        <v>0.46440188477647421</v>
      </c>
    </row>
    <row r="65" spans="1:30">
      <c r="A65" s="65" t="s">
        <v>221</v>
      </c>
      <c r="B65" s="15">
        <f t="shared" si="4"/>
        <v>67.10236557100815</v>
      </c>
      <c r="C65" s="15">
        <f t="shared" si="6"/>
        <v>73.361286945738129</v>
      </c>
      <c r="D65" s="15">
        <f t="shared" si="6"/>
        <v>74.333650094808817</v>
      </c>
      <c r="E65" s="15">
        <f t="shared" si="6"/>
        <v>74.067227713180088</v>
      </c>
      <c r="F65" s="15">
        <f t="shared" si="6"/>
        <v>75.777933262810976</v>
      </c>
      <c r="G65" s="15">
        <f t="shared" si="6"/>
        <v>77.215704404968989</v>
      </c>
      <c r="H65" s="15">
        <f t="shared" si="6"/>
        <v>77.905668407540077</v>
      </c>
      <c r="I65" s="15">
        <f t="shared" si="6"/>
        <v>78.239560386214592</v>
      </c>
      <c r="J65" s="15">
        <f t="shared" si="6"/>
        <v>77.903330748962134</v>
      </c>
      <c r="K65" s="15">
        <f t="shared" si="6"/>
        <v>78.91818063850458</v>
      </c>
      <c r="L65" s="15">
        <f t="shared" si="6"/>
        <v>79.439920516620816</v>
      </c>
      <c r="M65" s="15">
        <f t="shared" si="6"/>
        <v>79.359926154871374</v>
      </c>
      <c r="N65" s="15">
        <f t="shared" si="6"/>
        <v>78.633406740330699</v>
      </c>
      <c r="O65" s="15">
        <f t="shared" si="6"/>
        <v>79.724507803790189</v>
      </c>
      <c r="P65" s="15">
        <f t="shared" si="6"/>
        <v>79.622189742543199</v>
      </c>
      <c r="Q65" s="15">
        <f t="shared" si="6"/>
        <v>78.379948344625603</v>
      </c>
      <c r="R65" s="15">
        <f t="shared" si="6"/>
        <v>78.310852584981888</v>
      </c>
      <c r="S65" s="15">
        <f t="shared" si="6"/>
        <v>77.904169662661587</v>
      </c>
      <c r="T65" s="15">
        <f t="shared" si="6"/>
        <v>77.893212147998526</v>
      </c>
      <c r="U65" s="15">
        <f t="shared" si="6"/>
        <v>77.903438056458739</v>
      </c>
      <c r="V65" s="15">
        <f t="shared" si="6"/>
        <v>77.580186156585668</v>
      </c>
      <c r="W65" s="15">
        <f t="shared" si="6"/>
        <v>77.206994712765194</v>
      </c>
      <c r="X65" s="15">
        <f t="shared" si="6"/>
        <v>76.818218095276507</v>
      </c>
      <c r="Y65" s="15">
        <f t="shared" si="6"/>
        <v>77.389881445896904</v>
      </c>
      <c r="Z65" s="15">
        <f t="shared" si="6"/>
        <v>77.604886495332053</v>
      </c>
      <c r="AA65" s="15">
        <f t="shared" si="6"/>
        <v>76.704230137204846</v>
      </c>
      <c r="AB65" s="15">
        <f t="shared" si="6"/>
        <v>79.159064454644039</v>
      </c>
      <c r="AC65" s="15">
        <f t="shared" si="6"/>
        <v>79.858615977821685</v>
      </c>
      <c r="AD65" s="15">
        <f t="shared" si="6"/>
        <v>77.909841175926246</v>
      </c>
    </row>
    <row r="66" spans="1:30">
      <c r="A66" s="65" t="s">
        <v>222</v>
      </c>
      <c r="B66" s="15">
        <f t="shared" si="4"/>
        <v>32.897634428991857</v>
      </c>
      <c r="C66" s="15">
        <f t="shared" si="6"/>
        <v>26.638713054261864</v>
      </c>
      <c r="D66" s="15">
        <f t="shared" si="6"/>
        <v>25.666349905191183</v>
      </c>
      <c r="E66" s="15">
        <f t="shared" si="6"/>
        <v>25.932772286819905</v>
      </c>
      <c r="F66" s="15">
        <f t="shared" si="6"/>
        <v>24.222066737189014</v>
      </c>
      <c r="G66" s="15">
        <f t="shared" si="6"/>
        <v>22.784295595031011</v>
      </c>
      <c r="H66" s="15">
        <f t="shared" si="6"/>
        <v>22.094331592459923</v>
      </c>
      <c r="I66" s="15">
        <f t="shared" si="6"/>
        <v>21.760439613785408</v>
      </c>
      <c r="J66" s="15">
        <f t="shared" si="6"/>
        <v>22.096669251037873</v>
      </c>
      <c r="K66" s="15">
        <f t="shared" si="6"/>
        <v>21.08181936149542</v>
      </c>
      <c r="L66" s="15">
        <f t="shared" si="6"/>
        <v>20.560079483379191</v>
      </c>
      <c r="M66" s="15">
        <f t="shared" si="6"/>
        <v>20.640073845128622</v>
      </c>
      <c r="N66" s="15">
        <f t="shared" si="6"/>
        <v>21.366593259669294</v>
      </c>
      <c r="O66" s="15">
        <f t="shared" si="6"/>
        <v>20.275492196209807</v>
      </c>
      <c r="P66" s="15">
        <f t="shared" si="6"/>
        <v>20.377810257456797</v>
      </c>
      <c r="Q66" s="15">
        <f t="shared" si="6"/>
        <v>21.620051655374397</v>
      </c>
      <c r="R66" s="15">
        <f t="shared" si="6"/>
        <v>21.689147415018116</v>
      </c>
      <c r="S66" s="15">
        <f t="shared" si="6"/>
        <v>22.095830337338416</v>
      </c>
      <c r="T66" s="15">
        <f t="shared" si="6"/>
        <v>22.106787852001471</v>
      </c>
      <c r="U66" s="15">
        <f t="shared" si="6"/>
        <v>22.096561943541261</v>
      </c>
      <c r="V66" s="15">
        <f t="shared" si="6"/>
        <v>22.419813843414332</v>
      </c>
      <c r="W66" s="15">
        <f t="shared" si="6"/>
        <v>22.793005287234795</v>
      </c>
      <c r="X66" s="15">
        <f t="shared" si="6"/>
        <v>23.181781904723483</v>
      </c>
      <c r="Y66" s="15">
        <f t="shared" si="6"/>
        <v>22.610118554103103</v>
      </c>
      <c r="Z66" s="15">
        <f t="shared" si="6"/>
        <v>22.39511350466795</v>
      </c>
      <c r="AA66" s="15">
        <f t="shared" si="6"/>
        <v>23.295769862795161</v>
      </c>
      <c r="AB66" s="15">
        <f t="shared" si="6"/>
        <v>20.840935545355961</v>
      </c>
      <c r="AC66" s="15">
        <f t="shared" si="6"/>
        <v>20.141384022178315</v>
      </c>
      <c r="AD66" s="15">
        <f t="shared" si="6"/>
        <v>22.090158824073765</v>
      </c>
    </row>
    <row r="67" spans="1:30">
      <c r="A67" s="65" t="s">
        <v>207</v>
      </c>
      <c r="B67" s="15">
        <f t="shared" si="4"/>
        <v>100</v>
      </c>
      <c r="C67" s="15">
        <f t="shared" si="6"/>
        <v>100</v>
      </c>
      <c r="D67" s="15">
        <f t="shared" si="6"/>
        <v>100</v>
      </c>
      <c r="E67" s="15">
        <f t="shared" si="6"/>
        <v>100</v>
      </c>
      <c r="F67" s="15">
        <f t="shared" si="6"/>
        <v>100</v>
      </c>
      <c r="G67" s="15">
        <f t="shared" si="6"/>
        <v>100</v>
      </c>
      <c r="H67" s="15">
        <f t="shared" si="6"/>
        <v>100</v>
      </c>
      <c r="I67" s="15">
        <f t="shared" si="6"/>
        <v>100</v>
      </c>
      <c r="J67" s="15">
        <f t="shared" si="6"/>
        <v>100</v>
      </c>
      <c r="K67" s="15">
        <f t="shared" si="6"/>
        <v>100</v>
      </c>
      <c r="L67" s="15">
        <f t="shared" si="6"/>
        <v>100</v>
      </c>
      <c r="M67" s="15">
        <f t="shared" si="6"/>
        <v>100</v>
      </c>
      <c r="N67" s="15">
        <f t="shared" si="6"/>
        <v>100</v>
      </c>
      <c r="O67" s="15">
        <f t="shared" si="6"/>
        <v>100</v>
      </c>
      <c r="P67" s="15">
        <f t="shared" si="6"/>
        <v>100</v>
      </c>
      <c r="Q67" s="15">
        <f t="shared" si="6"/>
        <v>100</v>
      </c>
      <c r="R67" s="15">
        <f t="shared" si="6"/>
        <v>100</v>
      </c>
      <c r="S67" s="15">
        <f t="shared" si="6"/>
        <v>100</v>
      </c>
      <c r="T67" s="15">
        <f t="shared" si="6"/>
        <v>100</v>
      </c>
      <c r="U67" s="15">
        <f t="shared" si="6"/>
        <v>100</v>
      </c>
      <c r="V67" s="15">
        <f t="shared" si="6"/>
        <v>100</v>
      </c>
      <c r="W67" s="15">
        <f t="shared" si="6"/>
        <v>100</v>
      </c>
      <c r="X67" s="15">
        <f t="shared" si="6"/>
        <v>100</v>
      </c>
      <c r="Y67" s="15">
        <f t="shared" si="6"/>
        <v>100</v>
      </c>
      <c r="Z67" s="15">
        <f t="shared" si="6"/>
        <v>100</v>
      </c>
      <c r="AA67" s="15">
        <f t="shared" ref="AA67:AD67" si="7">AA36/AA$36*100</f>
        <v>100</v>
      </c>
      <c r="AB67" s="15">
        <f t="shared" si="7"/>
        <v>100</v>
      </c>
      <c r="AC67" s="15">
        <f t="shared" si="7"/>
        <v>100</v>
      </c>
      <c r="AD67" s="15">
        <f t="shared" si="7"/>
        <v>100</v>
      </c>
    </row>
    <row r="68" spans="1:30">
      <c r="A68" s="65"/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</row>
    <row r="69" spans="1:30">
      <c r="A69" s="65"/>
      <c r="B69" s="135" t="s">
        <v>209</v>
      </c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</row>
    <row r="70" spans="1:30">
      <c r="A70" s="65">
        <v>852520</v>
      </c>
      <c r="B70" s="23" t="s">
        <v>210</v>
      </c>
      <c r="C70" s="24">
        <f>IFERROR(((C9/B9)*100-100),"--")</f>
        <v>-1.5521869515307714</v>
      </c>
      <c r="D70" s="24">
        <f t="shared" ref="D70:AC80" si="8">IFERROR(((D9/C9)*100-100),"--")</f>
        <v>129.70001862646566</v>
      </c>
      <c r="E70" s="24">
        <f t="shared" si="8"/>
        <v>102.94683746760705</v>
      </c>
      <c r="F70" s="24">
        <f t="shared" si="8"/>
        <v>55.340122913330276</v>
      </c>
      <c r="G70" s="24">
        <f t="shared" si="8"/>
        <v>60.783114168119567</v>
      </c>
      <c r="H70" s="24">
        <f t="shared" si="8"/>
        <v>-10.731789914109996</v>
      </c>
      <c r="I70" s="24">
        <f t="shared" si="8"/>
        <v>-34.081238625651238</v>
      </c>
      <c r="J70" s="24">
        <f t="shared" si="8"/>
        <v>-4.5685225201046507</v>
      </c>
      <c r="K70" s="24">
        <f t="shared" si="8"/>
        <v>59.78573304389522</v>
      </c>
      <c r="L70" s="24">
        <f t="shared" si="8"/>
        <v>2.355043371820102</v>
      </c>
      <c r="M70" s="24">
        <f t="shared" si="8"/>
        <v>67.291334400217977</v>
      </c>
      <c r="N70" s="24">
        <f t="shared" si="8"/>
        <v>22.185261002098187</v>
      </c>
      <c r="O70" s="24">
        <f t="shared" si="8"/>
        <v>11.037509629396069</v>
      </c>
      <c r="P70" s="24">
        <f t="shared" si="8"/>
        <v>-14.637656998235443</v>
      </c>
      <c r="Q70" s="24">
        <f t="shared" si="8"/>
        <v>13.542567829185685</v>
      </c>
      <c r="R70" s="24">
        <f t="shared" si="8"/>
        <v>-0.15158745125847872</v>
      </c>
      <c r="S70" s="24">
        <f t="shared" si="8"/>
        <v>21.458912344519248</v>
      </c>
      <c r="T70" s="24">
        <f t="shared" si="8"/>
        <v>26.045209584678503</v>
      </c>
      <c r="U70" s="24">
        <f t="shared" si="8"/>
        <v>-14.256061667668973</v>
      </c>
      <c r="V70" s="24">
        <f t="shared" si="8"/>
        <v>-16.99856750029727</v>
      </c>
      <c r="W70" s="24">
        <f t="shared" si="8"/>
        <v>-4.7275322839892766</v>
      </c>
      <c r="X70" s="24">
        <f t="shared" si="8"/>
        <v>-3.0536352249732346</v>
      </c>
      <c r="Y70" s="24">
        <f t="shared" si="8"/>
        <v>8.9221006954349065</v>
      </c>
      <c r="Z70" s="24">
        <f t="shared" si="8"/>
        <v>0.69664402063280306</v>
      </c>
      <c r="AA70" s="24">
        <f t="shared" si="8"/>
        <v>-28.049559323087493</v>
      </c>
      <c r="AB70" s="24">
        <f t="shared" si="8"/>
        <v>210.58914845728856</v>
      </c>
      <c r="AC70" s="24">
        <f t="shared" si="8"/>
        <v>-28.473253816321829</v>
      </c>
      <c r="AD70" s="24">
        <f>POWER(AC9/B9,1/28)*100-100</f>
        <v>14.162050649805693</v>
      </c>
    </row>
    <row r="71" spans="1:30">
      <c r="A71" s="65">
        <v>840820</v>
      </c>
      <c r="B71" s="23" t="s">
        <v>210</v>
      </c>
      <c r="C71" s="24">
        <f t="shared" ref="C71:R97" si="9">IFERROR(((C10/B10)*100-100),"--")</f>
        <v>243.20113692392471</v>
      </c>
      <c r="D71" s="24">
        <f t="shared" si="9"/>
        <v>89.752507176399462</v>
      </c>
      <c r="E71" s="24">
        <f t="shared" si="9"/>
        <v>26.068376037924267</v>
      </c>
      <c r="F71" s="24">
        <f t="shared" si="9"/>
        <v>41.444152799857733</v>
      </c>
      <c r="G71" s="24">
        <f t="shared" si="9"/>
        <v>38.968729425005478</v>
      </c>
      <c r="H71" s="24">
        <f t="shared" si="9"/>
        <v>-17.108951418933216</v>
      </c>
      <c r="I71" s="24">
        <f t="shared" si="9"/>
        <v>14.275326616866906</v>
      </c>
      <c r="J71" s="24">
        <f t="shared" si="9"/>
        <v>42.60028660053996</v>
      </c>
      <c r="K71" s="24">
        <f t="shared" si="9"/>
        <v>25.554858137844576</v>
      </c>
      <c r="L71" s="24">
        <f t="shared" si="9"/>
        <v>3.5777453919132256</v>
      </c>
      <c r="M71" s="24">
        <f t="shared" si="9"/>
        <v>-15.147692436011766</v>
      </c>
      <c r="N71" s="24">
        <f t="shared" si="9"/>
        <v>-4.3121029865937288</v>
      </c>
      <c r="O71" s="24">
        <f t="shared" si="9"/>
        <v>25.250037849319</v>
      </c>
      <c r="P71" s="24">
        <f t="shared" si="9"/>
        <v>-34.882713990565122</v>
      </c>
      <c r="Q71" s="24">
        <f t="shared" si="9"/>
        <v>74.875604160831159</v>
      </c>
      <c r="R71" s="24">
        <f t="shared" si="9"/>
        <v>49.195554342978426</v>
      </c>
      <c r="S71" s="24">
        <f t="shared" si="8"/>
        <v>15.647439972280154</v>
      </c>
      <c r="T71" s="24">
        <f t="shared" si="8"/>
        <v>-8.8729213532347586</v>
      </c>
      <c r="U71" s="24">
        <f t="shared" si="8"/>
        <v>18.860550176068358</v>
      </c>
      <c r="V71" s="24">
        <f t="shared" si="8"/>
        <v>5.8177271108043556</v>
      </c>
      <c r="W71" s="24">
        <f t="shared" si="8"/>
        <v>-22.150756247948536</v>
      </c>
      <c r="X71" s="24">
        <f t="shared" si="8"/>
        <v>25.161522246860073</v>
      </c>
      <c r="Y71" s="24">
        <f t="shared" si="8"/>
        <v>26.62346508556881</v>
      </c>
      <c r="Z71" s="24">
        <f t="shared" si="8"/>
        <v>0.11013396172295131</v>
      </c>
      <c r="AA71" s="24">
        <f t="shared" si="8"/>
        <v>-28.107507606945475</v>
      </c>
      <c r="AB71" s="24">
        <f t="shared" si="8"/>
        <v>32.155231589594905</v>
      </c>
      <c r="AC71" s="24">
        <f t="shared" si="8"/>
        <v>17.831202317443967</v>
      </c>
      <c r="AD71" s="24">
        <f t="shared" ref="AD71:AD97" si="10">POWER(AC10/B10,1/28)*100-100</f>
        <v>17.423399808715857</v>
      </c>
    </row>
    <row r="72" spans="1:30">
      <c r="A72" s="65">
        <v>870840</v>
      </c>
      <c r="B72" s="23" t="s">
        <v>210</v>
      </c>
      <c r="C72" s="24">
        <f t="shared" si="9"/>
        <v>105.61803473581838</v>
      </c>
      <c r="D72" s="24">
        <f t="shared" si="8"/>
        <v>-5.1430796881363818</v>
      </c>
      <c r="E72" s="24">
        <f t="shared" si="8"/>
        <v>34.092765328534256</v>
      </c>
      <c r="F72" s="24">
        <f t="shared" si="8"/>
        <v>18.970508624031339</v>
      </c>
      <c r="G72" s="24">
        <f t="shared" si="8"/>
        <v>1.0969937459706358</v>
      </c>
      <c r="H72" s="24">
        <f t="shared" si="8"/>
        <v>31.496091233202037</v>
      </c>
      <c r="I72" s="24">
        <f t="shared" si="8"/>
        <v>22.765926298889184</v>
      </c>
      <c r="J72" s="24">
        <f t="shared" si="8"/>
        <v>-14.741887230552308</v>
      </c>
      <c r="K72" s="24">
        <f t="shared" si="8"/>
        <v>5.2830049914460346</v>
      </c>
      <c r="L72" s="24">
        <f t="shared" si="8"/>
        <v>13.829554420681546</v>
      </c>
      <c r="M72" s="24">
        <f t="shared" si="8"/>
        <v>16.363316370895703</v>
      </c>
      <c r="N72" s="24">
        <f t="shared" si="8"/>
        <v>-18.922029440995885</v>
      </c>
      <c r="O72" s="24">
        <f t="shared" si="8"/>
        <v>47.989511018217996</v>
      </c>
      <c r="P72" s="24">
        <f t="shared" si="8"/>
        <v>-9.9400591489306862</v>
      </c>
      <c r="Q72" s="24">
        <f t="shared" si="8"/>
        <v>61.569202151574359</v>
      </c>
      <c r="R72" s="24">
        <f t="shared" si="8"/>
        <v>24.442263884527421</v>
      </c>
      <c r="S72" s="24">
        <f t="shared" si="8"/>
        <v>17.056409697539891</v>
      </c>
      <c r="T72" s="24">
        <f t="shared" si="8"/>
        <v>-6.7371383918005137</v>
      </c>
      <c r="U72" s="24">
        <f t="shared" si="8"/>
        <v>10.692109277710003</v>
      </c>
      <c r="V72" s="24">
        <f t="shared" si="8"/>
        <v>5.3770088559739406</v>
      </c>
      <c r="W72" s="24">
        <f t="shared" si="8"/>
        <v>12.228433193505055</v>
      </c>
      <c r="X72" s="24">
        <f t="shared" si="8"/>
        <v>10.076095742810992</v>
      </c>
      <c r="Y72" s="24">
        <f t="shared" si="8"/>
        <v>12.333622083664466</v>
      </c>
      <c r="Z72" s="24">
        <f t="shared" si="8"/>
        <v>-1.0883861596232691</v>
      </c>
      <c r="AA72" s="24">
        <f t="shared" si="8"/>
        <v>-20.106395671233628</v>
      </c>
      <c r="AB72" s="24">
        <f t="shared" si="8"/>
        <v>14.980417263505075</v>
      </c>
      <c r="AC72" s="24">
        <f t="shared" si="8"/>
        <v>13.058245601437775</v>
      </c>
      <c r="AD72" s="24">
        <f t="shared" si="10"/>
        <v>11.988154420760281</v>
      </c>
    </row>
    <row r="73" spans="1:30">
      <c r="A73" s="65">
        <v>870899</v>
      </c>
      <c r="B73" s="23" t="s">
        <v>210</v>
      </c>
      <c r="C73" s="24">
        <f t="shared" si="9"/>
        <v>37.689874386737102</v>
      </c>
      <c r="D73" s="24">
        <f t="shared" si="8"/>
        <v>26.747596036687156</v>
      </c>
      <c r="E73" s="24">
        <f t="shared" si="8"/>
        <v>-11.825521791688914</v>
      </c>
      <c r="F73" s="24">
        <f t="shared" si="8"/>
        <v>33.50075703760703</v>
      </c>
      <c r="G73" s="24">
        <f t="shared" si="8"/>
        <v>18.863018472624546</v>
      </c>
      <c r="H73" s="24">
        <f t="shared" si="8"/>
        <v>-9.1081312833845516</v>
      </c>
      <c r="I73" s="24">
        <f t="shared" si="8"/>
        <v>-0.58144095091967074</v>
      </c>
      <c r="J73" s="24">
        <f t="shared" si="8"/>
        <v>-9.0183332469611344</v>
      </c>
      <c r="K73" s="24">
        <f t="shared" si="8"/>
        <v>20.39734973798555</v>
      </c>
      <c r="L73" s="24">
        <f t="shared" si="8"/>
        <v>18.411191295340885</v>
      </c>
      <c r="M73" s="24">
        <f t="shared" si="8"/>
        <v>19.346951631409382</v>
      </c>
      <c r="N73" s="24">
        <f t="shared" si="8"/>
        <v>-10.742696605810536</v>
      </c>
      <c r="O73" s="24">
        <f t="shared" si="8"/>
        <v>-20.609698972835204</v>
      </c>
      <c r="P73" s="24">
        <f t="shared" si="8"/>
        <v>-30.474677864100542</v>
      </c>
      <c r="Q73" s="24">
        <f t="shared" si="8"/>
        <v>39.985006887536372</v>
      </c>
      <c r="R73" s="24">
        <f t="shared" si="8"/>
        <v>6.7651467392425531</v>
      </c>
      <c r="S73" s="24">
        <f t="shared" si="8"/>
        <v>15.241910926827302</v>
      </c>
      <c r="T73" s="24">
        <f t="shared" si="8"/>
        <v>3.3609733125594943</v>
      </c>
      <c r="U73" s="24">
        <f t="shared" si="8"/>
        <v>6.313295268857928</v>
      </c>
      <c r="V73" s="24">
        <f t="shared" si="8"/>
        <v>7.5520384961095886</v>
      </c>
      <c r="W73" s="24">
        <f t="shared" si="8"/>
        <v>-0.54712373339684461</v>
      </c>
      <c r="X73" s="24">
        <f t="shared" si="8"/>
        <v>7.3856016301200356</v>
      </c>
      <c r="Y73" s="24">
        <f t="shared" si="8"/>
        <v>4.2923248728334045</v>
      </c>
      <c r="Z73" s="24">
        <f t="shared" si="8"/>
        <v>4.9452811823244076</v>
      </c>
      <c r="AA73" s="24">
        <f t="shared" si="8"/>
        <v>-18.350641920468462</v>
      </c>
      <c r="AB73" s="24">
        <f t="shared" si="8"/>
        <v>20.58832588508497</v>
      </c>
      <c r="AC73" s="24">
        <f t="shared" si="8"/>
        <v>7.7645651753093716</v>
      </c>
      <c r="AD73" s="24">
        <f t="shared" si="10"/>
        <v>5.3020723541191899</v>
      </c>
    </row>
    <row r="74" spans="1:30">
      <c r="A74" s="65">
        <v>870829</v>
      </c>
      <c r="B74" s="23" t="s">
        <v>210</v>
      </c>
      <c r="C74" s="24">
        <f t="shared" si="9"/>
        <v>95.870292600366554</v>
      </c>
      <c r="D74" s="24">
        <f t="shared" si="8"/>
        <v>26.292824020320964</v>
      </c>
      <c r="E74" s="24">
        <f t="shared" si="8"/>
        <v>-5.9636844412475085</v>
      </c>
      <c r="F74" s="24">
        <f t="shared" si="8"/>
        <v>3.4377875917695349</v>
      </c>
      <c r="G74" s="24">
        <f t="shared" si="8"/>
        <v>56.228947381820859</v>
      </c>
      <c r="H74" s="24">
        <f t="shared" si="8"/>
        <v>-12.64239344591401</v>
      </c>
      <c r="I74" s="24">
        <f t="shared" si="8"/>
        <v>7.048285065234424</v>
      </c>
      <c r="J74" s="24">
        <f t="shared" si="8"/>
        <v>-5.3725994644610324</v>
      </c>
      <c r="K74" s="24">
        <f t="shared" si="8"/>
        <v>0.47248839834885814</v>
      </c>
      <c r="L74" s="24">
        <f t="shared" si="8"/>
        <v>8.0663422951574404</v>
      </c>
      <c r="M74" s="24">
        <f t="shared" si="8"/>
        <v>-8.670928358167572</v>
      </c>
      <c r="N74" s="24">
        <f t="shared" si="8"/>
        <v>22.902949276838115</v>
      </c>
      <c r="O74" s="24">
        <f t="shared" si="8"/>
        <v>-5.349828695759598</v>
      </c>
      <c r="P74" s="24">
        <f t="shared" si="8"/>
        <v>-5.9825110905861152</v>
      </c>
      <c r="Q74" s="24">
        <f t="shared" si="8"/>
        <v>5.1439067724973881</v>
      </c>
      <c r="R74" s="24">
        <f t="shared" si="8"/>
        <v>17.385550751488864</v>
      </c>
      <c r="S74" s="24">
        <f t="shared" si="8"/>
        <v>20.261808964333468</v>
      </c>
      <c r="T74" s="24">
        <f t="shared" si="8"/>
        <v>4.5868810919444485</v>
      </c>
      <c r="U74" s="24">
        <f t="shared" si="8"/>
        <v>16.352779130087796</v>
      </c>
      <c r="V74" s="24">
        <f t="shared" si="8"/>
        <v>-4.8721482540620258</v>
      </c>
      <c r="W74" s="24">
        <f t="shared" si="8"/>
        <v>-6.2414675114690823</v>
      </c>
      <c r="X74" s="24">
        <f t="shared" si="8"/>
        <v>8.4435013593631822</v>
      </c>
      <c r="Y74" s="24">
        <f t="shared" si="8"/>
        <v>6.9098639925327063</v>
      </c>
      <c r="Z74" s="24">
        <f t="shared" si="8"/>
        <v>-4.5231341677697543</v>
      </c>
      <c r="AA74" s="24">
        <f t="shared" si="8"/>
        <v>-17.972368784239407</v>
      </c>
      <c r="AB74" s="24">
        <f t="shared" si="8"/>
        <v>14.997037744746237</v>
      </c>
      <c r="AC74" s="24">
        <f t="shared" si="8"/>
        <v>11.133863053145276</v>
      </c>
      <c r="AD74" s="24">
        <f t="shared" si="10"/>
        <v>7.0544438172591271</v>
      </c>
    </row>
    <row r="75" spans="1:30">
      <c r="A75" s="65">
        <v>853690</v>
      </c>
      <c r="B75" s="23" t="s">
        <v>210</v>
      </c>
      <c r="C75" s="24">
        <f t="shared" si="9"/>
        <v>50.636331841202349</v>
      </c>
      <c r="D75" s="24">
        <f t="shared" si="8"/>
        <v>24.309031400430612</v>
      </c>
      <c r="E75" s="24">
        <f t="shared" si="8"/>
        <v>15.517697008359121</v>
      </c>
      <c r="F75" s="24">
        <f t="shared" si="8"/>
        <v>23.516407572698398</v>
      </c>
      <c r="G75" s="24">
        <f t="shared" si="8"/>
        <v>23.18161309771736</v>
      </c>
      <c r="H75" s="24">
        <f t="shared" si="8"/>
        <v>7.914666855756991E-2</v>
      </c>
      <c r="I75" s="24">
        <f t="shared" si="8"/>
        <v>8.1147020570974178</v>
      </c>
      <c r="J75" s="24">
        <f t="shared" si="8"/>
        <v>-4.2873319820960063</v>
      </c>
      <c r="K75" s="24">
        <f t="shared" si="8"/>
        <v>18.979730738446207</v>
      </c>
      <c r="L75" s="24">
        <f t="shared" si="8"/>
        <v>2.8804816371592636</v>
      </c>
      <c r="M75" s="24">
        <f t="shared" si="8"/>
        <v>1.4032413156155172</v>
      </c>
      <c r="N75" s="24">
        <f t="shared" si="8"/>
        <v>3.6903260184262194</v>
      </c>
      <c r="O75" s="24">
        <f t="shared" si="8"/>
        <v>-4.1698798565585946</v>
      </c>
      <c r="P75" s="24">
        <f t="shared" si="8"/>
        <v>-31.14358500796385</v>
      </c>
      <c r="Q75" s="24">
        <f t="shared" si="8"/>
        <v>30.337115286092001</v>
      </c>
      <c r="R75" s="24">
        <f t="shared" si="8"/>
        <v>5.142992790855601</v>
      </c>
      <c r="S75" s="24">
        <f t="shared" si="8"/>
        <v>6.3133851161094583</v>
      </c>
      <c r="T75" s="24">
        <f t="shared" si="8"/>
        <v>11.205332760699619</v>
      </c>
      <c r="U75" s="24">
        <f t="shared" si="8"/>
        <v>5.9324220452174501</v>
      </c>
      <c r="V75" s="24">
        <f t="shared" si="8"/>
        <v>3.9920213423103093</v>
      </c>
      <c r="W75" s="24">
        <f t="shared" si="8"/>
        <v>-3.461719095686945</v>
      </c>
      <c r="X75" s="24">
        <f t="shared" si="8"/>
        <v>4.1181259131295462</v>
      </c>
      <c r="Y75" s="24">
        <f t="shared" si="8"/>
        <v>8.7178902608111315</v>
      </c>
      <c r="Z75" s="24">
        <f t="shared" si="8"/>
        <v>4.219395940907205</v>
      </c>
      <c r="AA75" s="24">
        <f t="shared" si="8"/>
        <v>-14.086748500352044</v>
      </c>
      <c r="AB75" s="24">
        <f t="shared" si="8"/>
        <v>24.753220638287871</v>
      </c>
      <c r="AC75" s="24">
        <f t="shared" si="8"/>
        <v>18.067303679903816</v>
      </c>
      <c r="AD75" s="24">
        <f t="shared" si="10"/>
        <v>7.4333887530540181</v>
      </c>
    </row>
    <row r="76" spans="1:30">
      <c r="A76" s="65">
        <v>870322</v>
      </c>
      <c r="B76" s="23" t="s">
        <v>210</v>
      </c>
      <c r="C76" s="24">
        <f t="shared" si="9"/>
        <v>63.364717607973432</v>
      </c>
      <c r="D76" s="24">
        <f t="shared" si="8"/>
        <v>1.7942650385029992</v>
      </c>
      <c r="E76" s="24">
        <f t="shared" si="8"/>
        <v>869.4106111528763</v>
      </c>
      <c r="F76" s="24">
        <f t="shared" si="8"/>
        <v>40.801908897872153</v>
      </c>
      <c r="G76" s="24">
        <f t="shared" si="8"/>
        <v>87.053433270982055</v>
      </c>
      <c r="H76" s="24">
        <f t="shared" si="8"/>
        <v>-35.317192944221986</v>
      </c>
      <c r="I76" s="24">
        <f t="shared" si="8"/>
        <v>45.594470456826684</v>
      </c>
      <c r="J76" s="24">
        <f t="shared" si="8"/>
        <v>-67.160639870534908</v>
      </c>
      <c r="K76" s="24">
        <f t="shared" si="8"/>
        <v>373.15376600346599</v>
      </c>
      <c r="L76" s="24">
        <f t="shared" si="8"/>
        <v>-3.4210445556622346</v>
      </c>
      <c r="M76" s="24">
        <f t="shared" si="8"/>
        <v>56.120544889088933</v>
      </c>
      <c r="N76" s="24">
        <f t="shared" si="8"/>
        <v>34.518123620078512</v>
      </c>
      <c r="O76" s="24">
        <f t="shared" si="8"/>
        <v>5.9319350864082594</v>
      </c>
      <c r="P76" s="24">
        <f t="shared" si="8"/>
        <v>-33.486379806555405</v>
      </c>
      <c r="Q76" s="24">
        <f t="shared" si="8"/>
        <v>80.400468810716802</v>
      </c>
      <c r="R76" s="24">
        <f t="shared" si="8"/>
        <v>7.3291834187668456</v>
      </c>
      <c r="S76" s="24">
        <f t="shared" si="8"/>
        <v>76.064723071709608</v>
      </c>
      <c r="T76" s="24">
        <f t="shared" si="8"/>
        <v>23.056493036576214</v>
      </c>
      <c r="U76" s="24">
        <f t="shared" si="8"/>
        <v>-20.672597871710749</v>
      </c>
      <c r="V76" s="24">
        <f t="shared" si="8"/>
        <v>1.7577117535363556</v>
      </c>
      <c r="W76" s="24">
        <f t="shared" si="8"/>
        <v>35.364235770053654</v>
      </c>
      <c r="X76" s="24">
        <f t="shared" si="8"/>
        <v>52.485321673232818</v>
      </c>
      <c r="Y76" s="24">
        <f t="shared" si="8"/>
        <v>51.898815681217428</v>
      </c>
      <c r="Z76" s="24">
        <f t="shared" si="8"/>
        <v>-0.82640682811079103</v>
      </c>
      <c r="AA76" s="24">
        <f t="shared" si="8"/>
        <v>-41.474969242520856</v>
      </c>
      <c r="AB76" s="24">
        <f t="shared" si="8"/>
        <v>11.329144139408569</v>
      </c>
      <c r="AC76" s="24">
        <f t="shared" si="8"/>
        <v>101.26283245582468</v>
      </c>
      <c r="AD76" s="24">
        <f t="shared" si="10"/>
        <v>28.914765923568183</v>
      </c>
    </row>
    <row r="77" spans="1:30">
      <c r="A77" s="65">
        <v>870323</v>
      </c>
      <c r="B77" s="23" t="s">
        <v>210</v>
      </c>
      <c r="C77" s="24">
        <f t="shared" si="9"/>
        <v>94.764711760664511</v>
      </c>
      <c r="D77" s="24">
        <f t="shared" si="8"/>
        <v>71.435545750742619</v>
      </c>
      <c r="E77" s="24">
        <f t="shared" si="8"/>
        <v>64.823322374377256</v>
      </c>
      <c r="F77" s="24">
        <f t="shared" si="8"/>
        <v>51.535458109817796</v>
      </c>
      <c r="G77" s="24">
        <f t="shared" si="8"/>
        <v>104.10787860495083</v>
      </c>
      <c r="H77" s="24">
        <f t="shared" si="8"/>
        <v>37.995898864550384</v>
      </c>
      <c r="I77" s="24">
        <f t="shared" si="8"/>
        <v>24.480053121624962</v>
      </c>
      <c r="J77" s="24">
        <f t="shared" si="8"/>
        <v>2.7769935590448824</v>
      </c>
      <c r="K77" s="24">
        <f t="shared" si="8"/>
        <v>4.6487874588264617</v>
      </c>
      <c r="L77" s="24">
        <f t="shared" si="8"/>
        <v>12.381620167208922</v>
      </c>
      <c r="M77" s="24">
        <f t="shared" si="8"/>
        <v>14.039633769430267</v>
      </c>
      <c r="N77" s="24">
        <f t="shared" si="8"/>
        <v>0.29303255160012043</v>
      </c>
      <c r="O77" s="24">
        <f t="shared" si="8"/>
        <v>-16.069677397780595</v>
      </c>
      <c r="P77" s="24">
        <f t="shared" si="8"/>
        <v>-39.31716806802671</v>
      </c>
      <c r="Q77" s="24">
        <f t="shared" si="8"/>
        <v>33.190359997188835</v>
      </c>
      <c r="R77" s="24">
        <f t="shared" si="8"/>
        <v>10.220210638859868</v>
      </c>
      <c r="S77" s="24">
        <f t="shared" si="8"/>
        <v>6.7609780821939296</v>
      </c>
      <c r="T77" s="24">
        <f t="shared" si="8"/>
        <v>13.428111191275647</v>
      </c>
      <c r="U77" s="24">
        <f t="shared" si="8"/>
        <v>-3.5289702971756043</v>
      </c>
      <c r="V77" s="24">
        <f t="shared" si="8"/>
        <v>3.9818927020102137</v>
      </c>
      <c r="W77" s="24">
        <f t="shared" si="8"/>
        <v>12.784430801904833</v>
      </c>
      <c r="X77" s="24">
        <f t="shared" si="8"/>
        <v>9.0452234250862205</v>
      </c>
      <c r="Y77" s="24">
        <f t="shared" si="8"/>
        <v>-17.69387818051429</v>
      </c>
      <c r="Z77" s="24">
        <f t="shared" si="8"/>
        <v>1.6266734715076723</v>
      </c>
      <c r="AA77" s="24">
        <f t="shared" si="8"/>
        <v>-37.544905467812853</v>
      </c>
      <c r="AB77" s="24">
        <f t="shared" si="8"/>
        <v>-1.6707126920749715E-3</v>
      </c>
      <c r="AC77" s="24">
        <f t="shared" si="8"/>
        <v>18.656297497991488</v>
      </c>
      <c r="AD77" s="24">
        <f t="shared" si="10"/>
        <v>12.636123414844917</v>
      </c>
    </row>
    <row r="78" spans="1:30">
      <c r="A78" s="65">
        <v>870839</v>
      </c>
      <c r="B78" s="23" t="s">
        <v>210</v>
      </c>
      <c r="C78" s="24">
        <f t="shared" si="9"/>
        <v>65.426928937469938</v>
      </c>
      <c r="D78" s="24">
        <f t="shared" si="8"/>
        <v>20.478791849601308</v>
      </c>
      <c r="E78" s="24">
        <f t="shared" si="8"/>
        <v>17.009377622237849</v>
      </c>
      <c r="F78" s="24">
        <f t="shared" si="8"/>
        <v>27.476915322300883</v>
      </c>
      <c r="G78" s="24">
        <f t="shared" si="8"/>
        <v>30.365792651163076</v>
      </c>
      <c r="H78" s="24">
        <f t="shared" si="8"/>
        <v>20.824697993413892</v>
      </c>
      <c r="I78" s="24">
        <f t="shared" si="8"/>
        <v>-24.710945201949656</v>
      </c>
      <c r="J78" s="24">
        <f t="shared" si="8"/>
        <v>-0.11613164226940853</v>
      </c>
      <c r="K78" s="24">
        <f t="shared" si="8"/>
        <v>13.760975354104062</v>
      </c>
      <c r="L78" s="24">
        <f t="shared" si="8"/>
        <v>41.331857325238758</v>
      </c>
      <c r="M78" s="24">
        <f t="shared" si="8"/>
        <v>-3.1362141002276331</v>
      </c>
      <c r="N78" s="24">
        <f t="shared" si="8"/>
        <v>-51.044383257475488</v>
      </c>
      <c r="O78" s="24">
        <f t="shared" si="8"/>
        <v>138.32272113722109</v>
      </c>
      <c r="P78" s="24">
        <f t="shared" si="8"/>
        <v>-23.66839844557667</v>
      </c>
      <c r="Q78" s="24">
        <f t="shared" si="8"/>
        <v>40.639559822742143</v>
      </c>
      <c r="R78" s="24">
        <f t="shared" si="8"/>
        <v>24.71215732415439</v>
      </c>
      <c r="S78" s="24">
        <f t="shared" si="8"/>
        <v>21.15833776231608</v>
      </c>
      <c r="T78" s="24">
        <f t="shared" si="8"/>
        <v>2.0909780453334861</v>
      </c>
      <c r="U78" s="24">
        <f t="shared" si="8"/>
        <v>7.8958504772985521</v>
      </c>
      <c r="V78" s="24">
        <f t="shared" si="8"/>
        <v>1.1715184150674247</v>
      </c>
      <c r="W78" s="24">
        <f t="shared" si="8"/>
        <v>-7.3519532060107764</v>
      </c>
      <c r="X78" s="24">
        <f t="shared" si="8"/>
        <v>11.738561385791428</v>
      </c>
      <c r="Y78" s="24">
        <f t="shared" si="8"/>
        <v>12.150664105356853</v>
      </c>
      <c r="Z78" s="24">
        <f t="shared" si="8"/>
        <v>3.4938816477464911</v>
      </c>
      <c r="AA78" s="24">
        <f t="shared" si="8"/>
        <v>-15.11371106036944</v>
      </c>
      <c r="AB78" s="24">
        <f t="shared" si="8"/>
        <v>25.107332465406373</v>
      </c>
      <c r="AC78" s="24">
        <f t="shared" si="8"/>
        <v>22.997600177826797</v>
      </c>
      <c r="AD78" s="24">
        <f t="shared" si="10"/>
        <v>10.908137545706055</v>
      </c>
    </row>
    <row r="79" spans="1:30">
      <c r="A79" s="65">
        <v>840991</v>
      </c>
      <c r="B79" s="23" t="s">
        <v>210</v>
      </c>
      <c r="C79" s="24">
        <f t="shared" si="9"/>
        <v>49.49395642786979</v>
      </c>
      <c r="D79" s="24">
        <f t="shared" si="8"/>
        <v>9.4218203070031166</v>
      </c>
      <c r="E79" s="24">
        <f t="shared" si="8"/>
        <v>-2.0532765326273505</v>
      </c>
      <c r="F79" s="24">
        <f t="shared" si="8"/>
        <v>18.085816490905444</v>
      </c>
      <c r="G79" s="24">
        <f t="shared" si="8"/>
        <v>6.693033748949432</v>
      </c>
      <c r="H79" s="24">
        <f t="shared" si="8"/>
        <v>1.1823117713972664</v>
      </c>
      <c r="I79" s="24">
        <f t="shared" si="8"/>
        <v>14.971391079308248</v>
      </c>
      <c r="J79" s="24">
        <f t="shared" si="8"/>
        <v>-7.5467979084145185</v>
      </c>
      <c r="K79" s="24">
        <f t="shared" si="8"/>
        <v>-8.6057124322865377</v>
      </c>
      <c r="L79" s="24">
        <f t="shared" si="8"/>
        <v>28.729295232294305</v>
      </c>
      <c r="M79" s="24">
        <f t="shared" si="8"/>
        <v>-4.0109232990081267</v>
      </c>
      <c r="N79" s="24">
        <f t="shared" si="8"/>
        <v>17.995773689532797</v>
      </c>
      <c r="O79" s="24">
        <f t="shared" si="8"/>
        <v>20.607604567792663</v>
      </c>
      <c r="P79" s="24">
        <f t="shared" si="8"/>
        <v>-24.453679568345393</v>
      </c>
      <c r="Q79" s="24">
        <f t="shared" si="8"/>
        <v>46.840252537601486</v>
      </c>
      <c r="R79" s="24">
        <f t="shared" si="8"/>
        <v>5.8879563305970208</v>
      </c>
      <c r="S79" s="24">
        <f t="shared" si="8"/>
        <v>14.007148480384046</v>
      </c>
      <c r="T79" s="24">
        <f t="shared" si="8"/>
        <v>4.3792477754781771</v>
      </c>
      <c r="U79" s="24">
        <f t="shared" si="8"/>
        <v>13.105812024914584</v>
      </c>
      <c r="V79" s="24">
        <f t="shared" si="8"/>
        <v>4.1103534174165901</v>
      </c>
      <c r="W79" s="24">
        <f t="shared" si="8"/>
        <v>-0.37920424977863831</v>
      </c>
      <c r="X79" s="24">
        <f t="shared" si="8"/>
        <v>4.0263661557897308</v>
      </c>
      <c r="Y79" s="24">
        <f t="shared" si="8"/>
        <v>-0.99247892456466502</v>
      </c>
      <c r="Z79" s="24">
        <f t="shared" si="8"/>
        <v>-2.1246915189003914</v>
      </c>
      <c r="AA79" s="24">
        <f t="shared" si="8"/>
        <v>-16.883844534248851</v>
      </c>
      <c r="AB79" s="24">
        <f t="shared" si="8"/>
        <v>9.5876798005274395</v>
      </c>
      <c r="AC79" s="24">
        <f t="shared" si="8"/>
        <v>9.6521526017724852</v>
      </c>
      <c r="AD79" s="24">
        <f t="shared" si="10"/>
        <v>6.4533054169414896</v>
      </c>
    </row>
    <row r="80" spans="1:30">
      <c r="A80" s="65">
        <v>870850</v>
      </c>
      <c r="B80" s="23" t="s">
        <v>210</v>
      </c>
      <c r="C80" s="24">
        <f t="shared" si="9"/>
        <v>517.81075726565712</v>
      </c>
      <c r="D80" s="24">
        <f t="shared" si="8"/>
        <v>-3.8959110155431915</v>
      </c>
      <c r="E80" s="24">
        <f t="shared" si="8"/>
        <v>9.9448150052356539</v>
      </c>
      <c r="F80" s="24">
        <f t="shared" si="8"/>
        <v>32.294829418932295</v>
      </c>
      <c r="G80" s="24">
        <f t="shared" si="8"/>
        <v>41.028681092634741</v>
      </c>
      <c r="H80" s="24">
        <f t="shared" si="8"/>
        <v>-13.892748577839299</v>
      </c>
      <c r="I80" s="24">
        <f t="shared" si="8"/>
        <v>-33.795131327976719</v>
      </c>
      <c r="J80" s="24">
        <f t="shared" si="8"/>
        <v>-32.687044395698621</v>
      </c>
      <c r="K80" s="24">
        <f t="shared" si="8"/>
        <v>-14.378132018198031</v>
      </c>
      <c r="L80" s="24">
        <f t="shared" si="8"/>
        <v>-4.8898508609592284</v>
      </c>
      <c r="M80" s="24">
        <f t="shared" si="8"/>
        <v>15.625190709683224</v>
      </c>
      <c r="N80" s="24">
        <f t="shared" ref="D80:AC90" si="11">IFERROR(((N19/M19)*100-100),"--")</f>
        <v>132.31672334216515</v>
      </c>
      <c r="O80" s="24">
        <f t="shared" si="11"/>
        <v>37.535794396503007</v>
      </c>
      <c r="P80" s="24">
        <f t="shared" si="11"/>
        <v>-20.232705187305882</v>
      </c>
      <c r="Q80" s="24">
        <f t="shared" si="11"/>
        <v>46.390950159087453</v>
      </c>
      <c r="R80" s="24">
        <f t="shared" si="11"/>
        <v>21.336089928317634</v>
      </c>
      <c r="S80" s="24">
        <f t="shared" si="11"/>
        <v>11.863620103654156</v>
      </c>
      <c r="T80" s="24">
        <f t="shared" si="11"/>
        <v>-5.1831818698205012</v>
      </c>
      <c r="U80" s="24">
        <f t="shared" si="11"/>
        <v>11.154212437328965</v>
      </c>
      <c r="V80" s="24">
        <f t="shared" si="11"/>
        <v>2.542254334882827</v>
      </c>
      <c r="W80" s="24">
        <f t="shared" si="11"/>
        <v>-7.3094023215673189</v>
      </c>
      <c r="X80" s="24">
        <f t="shared" si="11"/>
        <v>21.510798160848381</v>
      </c>
      <c r="Y80" s="24">
        <f t="shared" si="11"/>
        <v>4.2642365241284637</v>
      </c>
      <c r="Z80" s="24">
        <f t="shared" si="11"/>
        <v>-3.5330264826011302</v>
      </c>
      <c r="AA80" s="24">
        <f t="shared" si="11"/>
        <v>-22.772819738786424</v>
      </c>
      <c r="AB80" s="24">
        <f t="shared" si="11"/>
        <v>14.24397259044305</v>
      </c>
      <c r="AC80" s="24">
        <f t="shared" si="11"/>
        <v>18.514217336228029</v>
      </c>
      <c r="AD80" s="24">
        <f t="shared" si="10"/>
        <v>12.713086393972731</v>
      </c>
    </row>
    <row r="81" spans="1:30">
      <c r="A81" s="65">
        <v>840734</v>
      </c>
      <c r="B81" s="23" t="s">
        <v>210</v>
      </c>
      <c r="C81" s="24">
        <f t="shared" si="9"/>
        <v>240.89570475687111</v>
      </c>
      <c r="D81" s="24">
        <f t="shared" si="11"/>
        <v>-14.931610215425195</v>
      </c>
      <c r="E81" s="24">
        <f t="shared" si="11"/>
        <v>-2.1809525475286762</v>
      </c>
      <c r="F81" s="24">
        <f t="shared" si="11"/>
        <v>12.519872872004399</v>
      </c>
      <c r="G81" s="24">
        <f t="shared" si="11"/>
        <v>41.100899478005033</v>
      </c>
      <c r="H81" s="24">
        <f t="shared" si="11"/>
        <v>-22.198807176534586</v>
      </c>
      <c r="I81" s="24">
        <f t="shared" si="11"/>
        <v>16.11311858616547</v>
      </c>
      <c r="J81" s="24">
        <f t="shared" si="11"/>
        <v>-29.936802254948844</v>
      </c>
      <c r="K81" s="24">
        <f t="shared" si="11"/>
        <v>-10.493729604052987</v>
      </c>
      <c r="L81" s="24">
        <f t="shared" si="11"/>
        <v>0.57224039428318463</v>
      </c>
      <c r="M81" s="24">
        <f t="shared" si="11"/>
        <v>64.635675489915826</v>
      </c>
      <c r="N81" s="24">
        <f t="shared" si="11"/>
        <v>-14.299032297346614</v>
      </c>
      <c r="O81" s="24">
        <f t="shared" si="11"/>
        <v>27.422346145121452</v>
      </c>
      <c r="P81" s="24">
        <f t="shared" si="11"/>
        <v>-29.194919601079178</v>
      </c>
      <c r="Q81" s="24">
        <f t="shared" si="11"/>
        <v>56.599047075547446</v>
      </c>
      <c r="R81" s="24">
        <f t="shared" si="11"/>
        <v>16.72559018093105</v>
      </c>
      <c r="S81" s="24">
        <f t="shared" si="11"/>
        <v>11.399939024260647</v>
      </c>
      <c r="T81" s="24">
        <f t="shared" si="11"/>
        <v>4.5631871066495364</v>
      </c>
      <c r="U81" s="24">
        <f t="shared" si="11"/>
        <v>-38.676581081408301</v>
      </c>
      <c r="V81" s="24">
        <f t="shared" si="11"/>
        <v>-5.7009954632729887</v>
      </c>
      <c r="W81" s="24">
        <f t="shared" si="11"/>
        <v>31.684334746318996</v>
      </c>
      <c r="X81" s="24">
        <f t="shared" si="11"/>
        <v>28.356638588141806</v>
      </c>
      <c r="Y81" s="24">
        <f t="shared" si="11"/>
        <v>27.949436998948414</v>
      </c>
      <c r="Z81" s="24">
        <f t="shared" si="11"/>
        <v>-5.4013950405077793</v>
      </c>
      <c r="AA81" s="24">
        <f t="shared" si="11"/>
        <v>-16.316801708295515</v>
      </c>
      <c r="AB81" s="24">
        <f t="shared" si="11"/>
        <v>9.000868904585559</v>
      </c>
      <c r="AC81" s="24">
        <f t="shared" si="11"/>
        <v>15.869401755693048</v>
      </c>
      <c r="AD81" s="24">
        <f t="shared" si="10"/>
        <v>8.0309187426306039</v>
      </c>
    </row>
    <row r="82" spans="1:30">
      <c r="A82" s="65">
        <v>870880</v>
      </c>
      <c r="B82" s="23" t="s">
        <v>210</v>
      </c>
      <c r="C82" s="24">
        <f t="shared" si="9"/>
        <v>34.276228339048885</v>
      </c>
      <c r="D82" s="24">
        <f t="shared" si="11"/>
        <v>24.827335566938544</v>
      </c>
      <c r="E82" s="24">
        <f t="shared" si="11"/>
        <v>24.103984653062938</v>
      </c>
      <c r="F82" s="24">
        <f t="shared" si="11"/>
        <v>5.4505690791976917</v>
      </c>
      <c r="G82" s="24">
        <f t="shared" si="11"/>
        <v>54.31978907508838</v>
      </c>
      <c r="H82" s="24">
        <f t="shared" si="11"/>
        <v>-2.1277902393875934</v>
      </c>
      <c r="I82" s="24">
        <f t="shared" si="11"/>
        <v>10.766153942942353</v>
      </c>
      <c r="J82" s="24">
        <f t="shared" si="11"/>
        <v>-6.5475345765825494</v>
      </c>
      <c r="K82" s="24">
        <f t="shared" si="11"/>
        <v>-3.8307118807518918</v>
      </c>
      <c r="L82" s="24">
        <f t="shared" si="11"/>
        <v>5.2687079829262302</v>
      </c>
      <c r="M82" s="24">
        <f t="shared" si="11"/>
        <v>50.956235105298504</v>
      </c>
      <c r="N82" s="24">
        <f t="shared" si="11"/>
        <v>169.29565071146351</v>
      </c>
      <c r="O82" s="24">
        <f t="shared" si="11"/>
        <v>73.913791875013914</v>
      </c>
      <c r="P82" s="24">
        <f t="shared" si="11"/>
        <v>-18.615193538917595</v>
      </c>
      <c r="Q82" s="24">
        <f t="shared" si="11"/>
        <v>33.286500124357332</v>
      </c>
      <c r="R82" s="24">
        <f t="shared" si="11"/>
        <v>23.404241268056893</v>
      </c>
      <c r="S82" s="24">
        <f t="shared" si="11"/>
        <v>14.589796115368813</v>
      </c>
      <c r="T82" s="24">
        <f t="shared" si="11"/>
        <v>4.1840099813845768</v>
      </c>
      <c r="U82" s="24">
        <f t="shared" si="11"/>
        <v>7.4699891162352401</v>
      </c>
      <c r="V82" s="24">
        <f t="shared" si="11"/>
        <v>-2.4258722374801494</v>
      </c>
      <c r="W82" s="24">
        <f t="shared" si="11"/>
        <v>-10.003241079523235</v>
      </c>
      <c r="X82" s="24">
        <f t="shared" si="11"/>
        <v>15.254903246732283</v>
      </c>
      <c r="Y82" s="24">
        <f t="shared" si="11"/>
        <v>14.000061951576683</v>
      </c>
      <c r="Z82" s="24">
        <f t="shared" si="11"/>
        <v>1.4094521166771159</v>
      </c>
      <c r="AA82" s="24">
        <f t="shared" si="11"/>
        <v>-18.923142831069242</v>
      </c>
      <c r="AB82" s="24">
        <f t="shared" si="11"/>
        <v>28.070268998496829</v>
      </c>
      <c r="AC82" s="24">
        <f t="shared" si="11"/>
        <v>17.139666932438246</v>
      </c>
      <c r="AD82" s="24">
        <f t="shared" si="10"/>
        <v>15.745544982938981</v>
      </c>
    </row>
    <row r="83" spans="1:30">
      <c r="A83" s="65">
        <v>870894</v>
      </c>
      <c r="B83" s="23" t="s">
        <v>210</v>
      </c>
      <c r="C83" s="24">
        <f t="shared" si="9"/>
        <v>74.683552875204981</v>
      </c>
      <c r="D83" s="24">
        <f t="shared" si="11"/>
        <v>3.1431771294411419</v>
      </c>
      <c r="E83" s="24">
        <f t="shared" si="11"/>
        <v>9.6813066777765187</v>
      </c>
      <c r="F83" s="24">
        <f t="shared" si="11"/>
        <v>16.317861733229904</v>
      </c>
      <c r="G83" s="24">
        <f t="shared" si="11"/>
        <v>33.718961537831348</v>
      </c>
      <c r="H83" s="24">
        <f t="shared" si="11"/>
        <v>29.856062828119661</v>
      </c>
      <c r="I83" s="24">
        <f t="shared" si="11"/>
        <v>-22.727513003752023</v>
      </c>
      <c r="J83" s="24">
        <f t="shared" si="11"/>
        <v>-9.7774184727959579</v>
      </c>
      <c r="K83" s="24">
        <f t="shared" si="11"/>
        <v>3.7304376797023622</v>
      </c>
      <c r="L83" s="24">
        <f t="shared" si="11"/>
        <v>12.47869424704335</v>
      </c>
      <c r="M83" s="24">
        <f t="shared" si="11"/>
        <v>26.791576793642321</v>
      </c>
      <c r="N83" s="24">
        <f t="shared" si="11"/>
        <v>35.259336330098023</v>
      </c>
      <c r="O83" s="24">
        <f t="shared" si="11"/>
        <v>29.721437859910736</v>
      </c>
      <c r="P83" s="24">
        <f t="shared" si="11"/>
        <v>-21.130346462643416</v>
      </c>
      <c r="Q83" s="24">
        <f t="shared" si="11"/>
        <v>50.379324628723765</v>
      </c>
      <c r="R83" s="24">
        <f t="shared" si="11"/>
        <v>17.175392468877689</v>
      </c>
      <c r="S83" s="24">
        <f t="shared" si="11"/>
        <v>18.198891760070794</v>
      </c>
      <c r="T83" s="24">
        <f t="shared" si="11"/>
        <v>10.489726116668052</v>
      </c>
      <c r="U83" s="24">
        <f t="shared" si="11"/>
        <v>23.943785552667961</v>
      </c>
      <c r="V83" s="24">
        <f t="shared" si="11"/>
        <v>3.3333370721132525</v>
      </c>
      <c r="W83" s="24">
        <f t="shared" si="11"/>
        <v>-4.5068215106635563</v>
      </c>
      <c r="X83" s="24">
        <f t="shared" si="11"/>
        <v>10.105278300087377</v>
      </c>
      <c r="Y83" s="24">
        <f t="shared" si="11"/>
        <v>10.052321662676064</v>
      </c>
      <c r="Z83" s="24">
        <f t="shared" si="11"/>
        <v>-8.6589069136791608</v>
      </c>
      <c r="AA83" s="24">
        <f t="shared" si="11"/>
        <v>-18.025324630332108</v>
      </c>
      <c r="AB83" s="24">
        <f t="shared" si="11"/>
        <v>13.584005272977066</v>
      </c>
      <c r="AC83" s="24">
        <f t="shared" si="11"/>
        <v>4.5931245667342182</v>
      </c>
      <c r="AD83" s="24">
        <f t="shared" si="10"/>
        <v>10.713294810270483</v>
      </c>
    </row>
    <row r="84" spans="1:30">
      <c r="A84" s="65">
        <v>401110</v>
      </c>
      <c r="B84" s="23" t="s">
        <v>210</v>
      </c>
      <c r="C84" s="24">
        <f t="shared" si="9"/>
        <v>69.624720223551179</v>
      </c>
      <c r="D84" s="24">
        <f t="shared" si="11"/>
        <v>45.001458939619909</v>
      </c>
      <c r="E84" s="24">
        <f t="shared" si="11"/>
        <v>1.9185136847196986</v>
      </c>
      <c r="F84" s="24">
        <f t="shared" si="11"/>
        <v>11.291002714314246</v>
      </c>
      <c r="G84" s="24">
        <f t="shared" si="11"/>
        <v>64.773787156350807</v>
      </c>
      <c r="H84" s="24">
        <f t="shared" si="11"/>
        <v>17.704355950066358</v>
      </c>
      <c r="I84" s="24">
        <f t="shared" si="11"/>
        <v>3.2763527553287588</v>
      </c>
      <c r="J84" s="24">
        <f t="shared" si="11"/>
        <v>-10.786795028324875</v>
      </c>
      <c r="K84" s="24">
        <f t="shared" si="11"/>
        <v>-3.2817005478825507</v>
      </c>
      <c r="L84" s="24">
        <f t="shared" si="11"/>
        <v>24.81399786839944</v>
      </c>
      <c r="M84" s="24">
        <f t="shared" si="11"/>
        <v>23.003355333975193</v>
      </c>
      <c r="N84" s="24">
        <f t="shared" si="11"/>
        <v>16.080616565194902</v>
      </c>
      <c r="O84" s="24">
        <f t="shared" si="11"/>
        <v>6.7578623135317315</v>
      </c>
      <c r="P84" s="24">
        <f t="shared" si="11"/>
        <v>-29.364653402132873</v>
      </c>
      <c r="Q84" s="24">
        <f t="shared" si="11"/>
        <v>69.726414191230248</v>
      </c>
      <c r="R84" s="24">
        <f t="shared" si="11"/>
        <v>20.912665899668241</v>
      </c>
      <c r="S84" s="24">
        <f t="shared" si="11"/>
        <v>21.535650094018806</v>
      </c>
      <c r="T84" s="24">
        <f t="shared" si="11"/>
        <v>10.98210886647577</v>
      </c>
      <c r="U84" s="24">
        <f t="shared" si="11"/>
        <v>2.4512615423547288</v>
      </c>
      <c r="V84" s="24">
        <f t="shared" si="11"/>
        <v>-4.0448910617927254</v>
      </c>
      <c r="W84" s="24">
        <f t="shared" si="11"/>
        <v>-9.0811044809667862</v>
      </c>
      <c r="X84" s="24">
        <f t="shared" si="11"/>
        <v>16.669937916982704</v>
      </c>
      <c r="Y84" s="24">
        <f t="shared" si="11"/>
        <v>2.5269980755585664</v>
      </c>
      <c r="Z84" s="24">
        <f t="shared" si="11"/>
        <v>-4.5508797201307232</v>
      </c>
      <c r="AA84" s="24">
        <f t="shared" si="11"/>
        <v>-20.125082020671627</v>
      </c>
      <c r="AB84" s="24">
        <f t="shared" si="11"/>
        <v>24.026370363132727</v>
      </c>
      <c r="AC84" s="24">
        <f t="shared" si="11"/>
        <v>23.607974659920728</v>
      </c>
      <c r="AD84" s="24">
        <f t="shared" si="10"/>
        <v>11.746163908909949</v>
      </c>
    </row>
    <row r="85" spans="1:30">
      <c r="A85" s="65">
        <v>401120</v>
      </c>
      <c r="B85" s="23" t="s">
        <v>210</v>
      </c>
      <c r="C85" s="24">
        <f t="shared" si="9"/>
        <v>88.574470512186764</v>
      </c>
      <c r="D85" s="24">
        <f t="shared" si="11"/>
        <v>34.240621698136039</v>
      </c>
      <c r="E85" s="24">
        <f t="shared" si="11"/>
        <v>28.583875259822804</v>
      </c>
      <c r="F85" s="24">
        <f t="shared" si="11"/>
        <v>15.073608022979187</v>
      </c>
      <c r="G85" s="24">
        <f t="shared" si="11"/>
        <v>5.8335033715274562</v>
      </c>
      <c r="H85" s="24">
        <f t="shared" si="11"/>
        <v>-5.8821199405713003</v>
      </c>
      <c r="I85" s="24">
        <f t="shared" si="11"/>
        <v>10.286073745754322</v>
      </c>
      <c r="J85" s="24">
        <f t="shared" si="11"/>
        <v>3.5275446565119779</v>
      </c>
      <c r="K85" s="24">
        <f t="shared" si="11"/>
        <v>12.119697707036806</v>
      </c>
      <c r="L85" s="24">
        <f t="shared" si="11"/>
        <v>20.79875175903436</v>
      </c>
      <c r="M85" s="24">
        <f t="shared" si="11"/>
        <v>18.667323996466379</v>
      </c>
      <c r="N85" s="24">
        <f t="shared" si="11"/>
        <v>5.9583703738348675</v>
      </c>
      <c r="O85" s="24">
        <f t="shared" si="11"/>
        <v>1.6705496833834275</v>
      </c>
      <c r="P85" s="24">
        <f t="shared" si="11"/>
        <v>-23.900584872869672</v>
      </c>
      <c r="Q85" s="24">
        <f t="shared" si="11"/>
        <v>40.482296617104851</v>
      </c>
      <c r="R85" s="24">
        <f t="shared" si="11"/>
        <v>40.478956428704663</v>
      </c>
      <c r="S85" s="24">
        <f t="shared" si="11"/>
        <v>15.796113586484097</v>
      </c>
      <c r="T85" s="24">
        <f t="shared" si="11"/>
        <v>-5.1540658127181871</v>
      </c>
      <c r="U85" s="24">
        <f t="shared" si="11"/>
        <v>14.789235349288134</v>
      </c>
      <c r="V85" s="24">
        <f t="shared" si="11"/>
        <v>-6.2004231814866984</v>
      </c>
      <c r="W85" s="24">
        <f t="shared" si="11"/>
        <v>-16.308310768781894</v>
      </c>
      <c r="X85" s="24">
        <f t="shared" si="11"/>
        <v>4.5069881428609477</v>
      </c>
      <c r="Y85" s="24">
        <f t="shared" si="11"/>
        <v>4.6295688779674862</v>
      </c>
      <c r="Z85" s="24">
        <f t="shared" si="11"/>
        <v>0.97573980052902698</v>
      </c>
      <c r="AA85" s="24">
        <f t="shared" si="11"/>
        <v>-21.760291344537166</v>
      </c>
      <c r="AB85" s="24">
        <f t="shared" si="11"/>
        <v>39.039197014412309</v>
      </c>
      <c r="AC85" s="24">
        <f t="shared" si="11"/>
        <v>19.620541649150454</v>
      </c>
      <c r="AD85" s="24">
        <f t="shared" si="10"/>
        <v>10.347094479354951</v>
      </c>
    </row>
    <row r="86" spans="1:30">
      <c r="A86" s="65">
        <v>842139</v>
      </c>
      <c r="B86" s="23" t="s">
        <v>210</v>
      </c>
      <c r="C86" s="24">
        <f t="shared" si="9"/>
        <v>58.183672181400169</v>
      </c>
      <c r="D86" s="24">
        <f t="shared" si="11"/>
        <v>38.276911944194524</v>
      </c>
      <c r="E86" s="24">
        <f t="shared" si="11"/>
        <v>2.3407413929183321</v>
      </c>
      <c r="F86" s="24">
        <f t="shared" si="11"/>
        <v>53.752887510400342</v>
      </c>
      <c r="G86" s="24">
        <f t="shared" si="11"/>
        <v>66.608932785721834</v>
      </c>
      <c r="H86" s="24">
        <f t="shared" si="11"/>
        <v>65.003147309568789</v>
      </c>
      <c r="I86" s="24">
        <f t="shared" si="11"/>
        <v>-62.35538011529021</v>
      </c>
      <c r="J86" s="24">
        <f t="shared" si="11"/>
        <v>6.4910139423574265E-2</v>
      </c>
      <c r="K86" s="24">
        <f t="shared" si="11"/>
        <v>-5.3432260428220388</v>
      </c>
      <c r="L86" s="24">
        <f t="shared" si="11"/>
        <v>-5.9631970596295929</v>
      </c>
      <c r="M86" s="24">
        <f t="shared" si="11"/>
        <v>22.956557608270117</v>
      </c>
      <c r="N86" s="24">
        <f t="shared" si="11"/>
        <v>26.989287469465779</v>
      </c>
      <c r="O86" s="24">
        <f t="shared" si="11"/>
        <v>37.245761538569326</v>
      </c>
      <c r="P86" s="24">
        <f t="shared" si="11"/>
        <v>-34.267865745285434</v>
      </c>
      <c r="Q86" s="24">
        <f t="shared" si="11"/>
        <v>64.1370717590342</v>
      </c>
      <c r="R86" s="24">
        <f t="shared" si="11"/>
        <v>11.288394764012907</v>
      </c>
      <c r="S86" s="24">
        <f t="shared" si="11"/>
        <v>0.25642592132564346</v>
      </c>
      <c r="T86" s="24">
        <f t="shared" si="11"/>
        <v>25.504205920692186</v>
      </c>
      <c r="U86" s="24">
        <f t="shared" si="11"/>
        <v>19.533159537517022</v>
      </c>
      <c r="V86" s="24">
        <f t="shared" si="11"/>
        <v>8.5293185977581629</v>
      </c>
      <c r="W86" s="24">
        <f t="shared" si="11"/>
        <v>-16.247937638732495</v>
      </c>
      <c r="X86" s="24">
        <f t="shared" si="11"/>
        <v>16.245690702403294</v>
      </c>
      <c r="Y86" s="24">
        <f t="shared" si="11"/>
        <v>28.419874749020664</v>
      </c>
      <c r="Z86" s="24">
        <f t="shared" si="11"/>
        <v>11.461270528036053</v>
      </c>
      <c r="AA86" s="24">
        <f t="shared" si="11"/>
        <v>-26.019917795086599</v>
      </c>
      <c r="AB86" s="24">
        <f t="shared" si="11"/>
        <v>7.4848218235076018</v>
      </c>
      <c r="AC86" s="24">
        <f t="shared" si="11"/>
        <v>25.050085997949779</v>
      </c>
      <c r="AD86" s="24">
        <f t="shared" si="10"/>
        <v>10.975330288009516</v>
      </c>
    </row>
    <row r="87" spans="1:30">
      <c r="A87" s="65">
        <v>870324</v>
      </c>
      <c r="B87" s="23" t="s">
        <v>210</v>
      </c>
      <c r="C87" s="24">
        <f t="shared" si="9"/>
        <v>116.88922968584953</v>
      </c>
      <c r="D87" s="24">
        <f t="shared" si="11"/>
        <v>68.174503789049567</v>
      </c>
      <c r="E87" s="24">
        <f t="shared" si="11"/>
        <v>21.087459489897924</v>
      </c>
      <c r="F87" s="24">
        <f t="shared" si="11"/>
        <v>4.2809859525542322</v>
      </c>
      <c r="G87" s="24">
        <f t="shared" si="11"/>
        <v>45.067276623552942</v>
      </c>
      <c r="H87" s="24">
        <f t="shared" si="11"/>
        <v>-9.1583606563272468</v>
      </c>
      <c r="I87" s="24">
        <f t="shared" si="11"/>
        <v>11.560179231992834</v>
      </c>
      <c r="J87" s="24">
        <f t="shared" si="11"/>
        <v>-16.969722290677851</v>
      </c>
      <c r="K87" s="24">
        <f t="shared" si="11"/>
        <v>23.498184268629501</v>
      </c>
      <c r="L87" s="24">
        <f t="shared" si="11"/>
        <v>38.790021105967384</v>
      </c>
      <c r="M87" s="24">
        <f t="shared" si="11"/>
        <v>22.631300158919771</v>
      </c>
      <c r="N87" s="24">
        <f t="shared" si="11"/>
        <v>1.4183125955031528</v>
      </c>
      <c r="O87" s="24">
        <f t="shared" si="11"/>
        <v>-8.6603545836612454</v>
      </c>
      <c r="P87" s="24">
        <f t="shared" si="11"/>
        <v>-49.517469483999413</v>
      </c>
      <c r="Q87" s="24">
        <f t="shared" si="11"/>
        <v>36.032309901698227</v>
      </c>
      <c r="R87" s="24">
        <f t="shared" si="11"/>
        <v>15.040168765260574</v>
      </c>
      <c r="S87" s="24">
        <f t="shared" si="11"/>
        <v>-10.703897507940937</v>
      </c>
      <c r="T87" s="24">
        <f t="shared" si="11"/>
        <v>1.7027083226365107</v>
      </c>
      <c r="U87" s="24">
        <f t="shared" si="11"/>
        <v>-4.2441306015325466</v>
      </c>
      <c r="V87" s="24">
        <f t="shared" si="11"/>
        <v>-0.36100751717572166</v>
      </c>
      <c r="W87" s="24">
        <f t="shared" si="11"/>
        <v>-9.7919875613372085</v>
      </c>
      <c r="X87" s="24">
        <f t="shared" si="11"/>
        <v>-12.206247008637149</v>
      </c>
      <c r="Y87" s="24">
        <f t="shared" si="11"/>
        <v>-1.0157977572159496</v>
      </c>
      <c r="Z87" s="24">
        <f t="shared" si="11"/>
        <v>-17.056602743504612</v>
      </c>
      <c r="AA87" s="24">
        <f t="shared" si="11"/>
        <v>-41.086005141819328</v>
      </c>
      <c r="AB87" s="24">
        <f t="shared" si="11"/>
        <v>39.498928081423088</v>
      </c>
      <c r="AC87" s="24">
        <f t="shared" si="11"/>
        <v>33.32913633721131</v>
      </c>
      <c r="AD87" s="24">
        <f t="shared" si="10"/>
        <v>6.1648559746830358</v>
      </c>
    </row>
    <row r="88" spans="1:30">
      <c r="A88" s="65">
        <v>854430</v>
      </c>
      <c r="B88" s="23" t="s">
        <v>210</v>
      </c>
      <c r="C88" s="24">
        <f t="shared" si="9"/>
        <v>27.026745730046756</v>
      </c>
      <c r="D88" s="24">
        <f t="shared" si="11"/>
        <v>6.6272328956001871</v>
      </c>
      <c r="E88" s="24">
        <f t="shared" si="11"/>
        <v>4.8461956586214541</v>
      </c>
      <c r="F88" s="24">
        <f t="shared" si="11"/>
        <v>-3.9688848303089941</v>
      </c>
      <c r="G88" s="24">
        <f t="shared" si="11"/>
        <v>6.685864105799098</v>
      </c>
      <c r="H88" s="24">
        <f t="shared" si="11"/>
        <v>9.4416965286117289</v>
      </c>
      <c r="I88" s="24">
        <f t="shared" si="11"/>
        <v>-37.876764317065906</v>
      </c>
      <c r="J88" s="24">
        <f t="shared" si="11"/>
        <v>-3.631730152024133</v>
      </c>
      <c r="K88" s="24">
        <f t="shared" si="11"/>
        <v>8.7684818718285271</v>
      </c>
      <c r="L88" s="24">
        <f t="shared" si="11"/>
        <v>46.783578066821832</v>
      </c>
      <c r="M88" s="24">
        <f t="shared" si="11"/>
        <v>-7.6709890205520992E-2</v>
      </c>
      <c r="N88" s="24">
        <f t="shared" si="11"/>
        <v>18.112095535779645</v>
      </c>
      <c r="O88" s="24">
        <f t="shared" si="11"/>
        <v>7.2901925671036309</v>
      </c>
      <c r="P88" s="24">
        <f t="shared" si="11"/>
        <v>-25.163834213943957</v>
      </c>
      <c r="Q88" s="24">
        <f t="shared" si="11"/>
        <v>38.950424468691381</v>
      </c>
      <c r="R88" s="24">
        <f t="shared" si="11"/>
        <v>16.008712464202347</v>
      </c>
      <c r="S88" s="24">
        <f t="shared" si="11"/>
        <v>0.26280920517511674</v>
      </c>
      <c r="T88" s="24">
        <f t="shared" si="11"/>
        <v>78.450675783259499</v>
      </c>
      <c r="U88" s="24">
        <f t="shared" si="11"/>
        <v>0.29626328350451558</v>
      </c>
      <c r="V88" s="24">
        <f t="shared" si="11"/>
        <v>-2.1197800623804426</v>
      </c>
      <c r="W88" s="24">
        <f t="shared" si="11"/>
        <v>6.2763040327806152</v>
      </c>
      <c r="X88" s="24">
        <f t="shared" si="11"/>
        <v>-24.297308132046581</v>
      </c>
      <c r="Y88" s="24">
        <f t="shared" si="11"/>
        <v>-5.3217350679283726</v>
      </c>
      <c r="Z88" s="24">
        <f t="shared" si="11"/>
        <v>1.86597054509663</v>
      </c>
      <c r="AA88" s="24">
        <f t="shared" si="11"/>
        <v>-0.44243903987100452</v>
      </c>
      <c r="AB88" s="24">
        <f t="shared" si="11"/>
        <v>40.176693770662155</v>
      </c>
      <c r="AC88" s="24">
        <f t="shared" si="11"/>
        <v>38.510313652750142</v>
      </c>
      <c r="AD88" s="24">
        <f t="shared" si="10"/>
        <v>6.6865129475394411</v>
      </c>
    </row>
    <row r="89" spans="1:30">
      <c r="A89" s="65">
        <v>870431</v>
      </c>
      <c r="B89" s="23" t="s">
        <v>210</v>
      </c>
      <c r="C89" s="24">
        <f t="shared" si="9"/>
        <v>447.62811799515816</v>
      </c>
      <c r="D89" s="24">
        <f t="shared" si="11"/>
        <v>175.59502138973374</v>
      </c>
      <c r="E89" s="24">
        <f t="shared" si="11"/>
        <v>-6.3017112507160959</v>
      </c>
      <c r="F89" s="24">
        <f t="shared" si="11"/>
        <v>1.7531778548753039</v>
      </c>
      <c r="G89" s="24">
        <f t="shared" si="11"/>
        <v>102.06432547929879</v>
      </c>
      <c r="H89" s="24">
        <f t="shared" si="11"/>
        <v>-11.435184462069799</v>
      </c>
      <c r="I89" s="24">
        <f t="shared" si="11"/>
        <v>54.586038288463044</v>
      </c>
      <c r="J89" s="24">
        <f t="shared" si="11"/>
        <v>-13.928126558467213</v>
      </c>
      <c r="K89" s="24">
        <f t="shared" si="11"/>
        <v>10.667106952556395</v>
      </c>
      <c r="L89" s="24">
        <f t="shared" si="11"/>
        <v>23.642969788995487</v>
      </c>
      <c r="M89" s="24">
        <f t="shared" si="11"/>
        <v>5.5398498257640512</v>
      </c>
      <c r="N89" s="24">
        <f t="shared" si="11"/>
        <v>10.118176897473745</v>
      </c>
      <c r="O89" s="24">
        <f t="shared" si="11"/>
        <v>-1.2385100250300383</v>
      </c>
      <c r="P89" s="24">
        <f t="shared" si="11"/>
        <v>-43.766025867930935</v>
      </c>
      <c r="Q89" s="24">
        <f t="shared" si="11"/>
        <v>3.0572210247627538</v>
      </c>
      <c r="R89" s="24">
        <f t="shared" si="11"/>
        <v>-12.967553311303689</v>
      </c>
      <c r="S89" s="24">
        <f t="shared" si="11"/>
        <v>-10.682011440262144</v>
      </c>
      <c r="T89" s="24">
        <f t="shared" si="11"/>
        <v>16.7985121741184</v>
      </c>
      <c r="U89" s="24">
        <f t="shared" si="11"/>
        <v>-20.934421039237961</v>
      </c>
      <c r="V89" s="24">
        <f t="shared" si="11"/>
        <v>39.958131135277256</v>
      </c>
      <c r="W89" s="24">
        <f t="shared" si="11"/>
        <v>-25.010092998439632</v>
      </c>
      <c r="X89" s="24">
        <f t="shared" si="11"/>
        <v>1.2464950529373056</v>
      </c>
      <c r="Y89" s="24">
        <f t="shared" si="11"/>
        <v>-3.8847242681767113</v>
      </c>
      <c r="Z89" s="24">
        <f t="shared" si="11"/>
        <v>18.863843432295724</v>
      </c>
      <c r="AA89" s="24">
        <f t="shared" si="11"/>
        <v>-42.006408747974724</v>
      </c>
      <c r="AB89" s="24">
        <f t="shared" si="11"/>
        <v>-9.7784711345324382</v>
      </c>
      <c r="AC89" s="24">
        <f t="shared" si="11"/>
        <v>113.30072440504924</v>
      </c>
      <c r="AD89" s="24">
        <f t="shared" si="10"/>
        <v>12.960063566130003</v>
      </c>
    </row>
    <row r="90" spans="1:30">
      <c r="A90" s="65">
        <v>841430</v>
      </c>
      <c r="B90" s="23" t="s">
        <v>210</v>
      </c>
      <c r="C90" s="24">
        <f t="shared" si="9"/>
        <v>49.84408431826489</v>
      </c>
      <c r="D90" s="24">
        <f t="shared" si="11"/>
        <v>-3.2362030072171564</v>
      </c>
      <c r="E90" s="24">
        <f t="shared" si="11"/>
        <v>4.9263135186462819</v>
      </c>
      <c r="F90" s="24">
        <f t="shared" si="11"/>
        <v>-4.473133378221732</v>
      </c>
      <c r="G90" s="24">
        <f t="shared" si="11"/>
        <v>34.572856487145714</v>
      </c>
      <c r="H90" s="24">
        <f t="shared" si="11"/>
        <v>-2.5004179018665411</v>
      </c>
      <c r="I90" s="24">
        <f t="shared" ref="D90:AC97" si="12">IFERROR(((I29/H29)*100-100),"--")</f>
        <v>1.0759415947533455</v>
      </c>
      <c r="J90" s="24">
        <f t="shared" si="12"/>
        <v>1.2470250980006483</v>
      </c>
      <c r="K90" s="24">
        <f t="shared" si="12"/>
        <v>11.336227123908643</v>
      </c>
      <c r="L90" s="24">
        <f t="shared" si="12"/>
        <v>52.365165803385111</v>
      </c>
      <c r="M90" s="24">
        <f t="shared" si="12"/>
        <v>16.283192405320207</v>
      </c>
      <c r="N90" s="24">
        <f t="shared" si="12"/>
        <v>10.193580820394189</v>
      </c>
      <c r="O90" s="24">
        <f t="shared" si="12"/>
        <v>5.1185194261256868</v>
      </c>
      <c r="P90" s="24">
        <f t="shared" si="12"/>
        <v>-16.319039854459376</v>
      </c>
      <c r="Q90" s="24">
        <f t="shared" si="12"/>
        <v>27.22545955665565</v>
      </c>
      <c r="R90" s="24">
        <f t="shared" si="12"/>
        <v>22.434028976843038</v>
      </c>
      <c r="S90" s="24">
        <f t="shared" si="12"/>
        <v>18.480295141399665</v>
      </c>
      <c r="T90" s="24">
        <f t="shared" si="12"/>
        <v>-10.050759237197155</v>
      </c>
      <c r="U90" s="24">
        <f t="shared" si="12"/>
        <v>-0.33504300258520914</v>
      </c>
      <c r="V90" s="24">
        <f t="shared" si="12"/>
        <v>-6.114726476321934</v>
      </c>
      <c r="W90" s="24">
        <f t="shared" si="12"/>
        <v>6.6813607520795841</v>
      </c>
      <c r="X90" s="24">
        <f t="shared" si="12"/>
        <v>10.15405308800716</v>
      </c>
      <c r="Y90" s="24">
        <f t="shared" si="12"/>
        <v>-6.415961368774731</v>
      </c>
      <c r="Z90" s="24">
        <f t="shared" si="12"/>
        <v>-2.1754154660611107</v>
      </c>
      <c r="AA90" s="24">
        <f t="shared" si="12"/>
        <v>-8.7494080919751411</v>
      </c>
      <c r="AB90" s="24">
        <f t="shared" si="12"/>
        <v>27.936119936121131</v>
      </c>
      <c r="AC90" s="24">
        <f t="shared" si="12"/>
        <v>19.38267549304777</v>
      </c>
      <c r="AD90" s="24">
        <f t="shared" si="10"/>
        <v>8.0280481338565153</v>
      </c>
    </row>
    <row r="91" spans="1:30">
      <c r="A91" s="65">
        <v>840999</v>
      </c>
      <c r="B91" s="23" t="s">
        <v>210</v>
      </c>
      <c r="C91" s="24">
        <f t="shared" si="9"/>
        <v>59.940642928695013</v>
      </c>
      <c r="D91" s="24">
        <f t="shared" si="12"/>
        <v>-6.2319529112259175</v>
      </c>
      <c r="E91" s="24">
        <f t="shared" si="12"/>
        <v>14.9466446942929</v>
      </c>
      <c r="F91" s="24">
        <f t="shared" si="12"/>
        <v>14.290935008327494</v>
      </c>
      <c r="G91" s="24">
        <f t="shared" si="12"/>
        <v>-5.859617261352696</v>
      </c>
      <c r="H91" s="24">
        <f t="shared" si="12"/>
        <v>24.534009055563288</v>
      </c>
      <c r="I91" s="24">
        <f t="shared" si="12"/>
        <v>-20.011792183933139</v>
      </c>
      <c r="J91" s="24">
        <f t="shared" si="12"/>
        <v>8.9904420515537709</v>
      </c>
      <c r="K91" s="24">
        <f t="shared" si="12"/>
        <v>19.302755443723441</v>
      </c>
      <c r="L91" s="24">
        <f t="shared" si="12"/>
        <v>9.7492056213216216</v>
      </c>
      <c r="M91" s="24">
        <f t="shared" si="12"/>
        <v>29.370898158197633</v>
      </c>
      <c r="N91" s="24">
        <f t="shared" si="12"/>
        <v>-2.0762414062851491</v>
      </c>
      <c r="O91" s="24">
        <f t="shared" si="12"/>
        <v>15.715078332152757</v>
      </c>
      <c r="P91" s="24">
        <f t="shared" si="12"/>
        <v>-43.578128849466005</v>
      </c>
      <c r="Q91" s="24">
        <f t="shared" si="12"/>
        <v>146.00455545194967</v>
      </c>
      <c r="R91" s="24">
        <f t="shared" si="12"/>
        <v>8.3759979640856557</v>
      </c>
      <c r="S91" s="24">
        <f t="shared" si="12"/>
        <v>2.4581899487251917</v>
      </c>
      <c r="T91" s="24">
        <f t="shared" si="12"/>
        <v>-7.8919228926053506</v>
      </c>
      <c r="U91" s="24">
        <f t="shared" si="12"/>
        <v>7.1264450635369059</v>
      </c>
      <c r="V91" s="24">
        <f t="shared" si="12"/>
        <v>-17.952768146257895</v>
      </c>
      <c r="W91" s="24">
        <f t="shared" si="12"/>
        <v>-4.6857251367593733</v>
      </c>
      <c r="X91" s="24">
        <f t="shared" si="12"/>
        <v>26.562801060321448</v>
      </c>
      <c r="Y91" s="24">
        <f t="shared" si="12"/>
        <v>3.6913326992782203</v>
      </c>
      <c r="Z91" s="24">
        <f t="shared" si="12"/>
        <v>2.5165203206367011</v>
      </c>
      <c r="AA91" s="24">
        <f t="shared" si="12"/>
        <v>-13.798727008410864</v>
      </c>
      <c r="AB91" s="24">
        <f t="shared" si="12"/>
        <v>25.596652452025623</v>
      </c>
      <c r="AC91" s="24">
        <f t="shared" si="12"/>
        <v>9.0444356428817372</v>
      </c>
      <c r="AD91" s="24">
        <f t="shared" si="10"/>
        <v>7.3582418679696246</v>
      </c>
    </row>
    <row r="92" spans="1:30">
      <c r="A92" s="65">
        <v>870870</v>
      </c>
      <c r="B92" s="23" t="s">
        <v>210</v>
      </c>
      <c r="C92" s="24">
        <f t="shared" si="9"/>
        <v>54.079052264330471</v>
      </c>
      <c r="D92" s="24">
        <f t="shared" si="12"/>
        <v>19.661536407334879</v>
      </c>
      <c r="E92" s="24">
        <f t="shared" si="12"/>
        <v>10.750858992900049</v>
      </c>
      <c r="F92" s="24">
        <f t="shared" si="12"/>
        <v>9.710658745024773</v>
      </c>
      <c r="G92" s="24">
        <f t="shared" si="12"/>
        <v>48.170243425362031</v>
      </c>
      <c r="H92" s="24">
        <f t="shared" si="12"/>
        <v>-13.490049771473068</v>
      </c>
      <c r="I92" s="24">
        <f t="shared" si="12"/>
        <v>-4.7437009256005069</v>
      </c>
      <c r="J92" s="24">
        <f t="shared" si="12"/>
        <v>-10.433412858664937</v>
      </c>
      <c r="K92" s="24">
        <f t="shared" si="12"/>
        <v>15.180008900365863</v>
      </c>
      <c r="L92" s="24">
        <f t="shared" si="12"/>
        <v>5.8361372725018299</v>
      </c>
      <c r="M92" s="24">
        <f t="shared" si="12"/>
        <v>2.4299993401907187</v>
      </c>
      <c r="N92" s="24">
        <f t="shared" si="12"/>
        <v>4.1079455045362607</v>
      </c>
      <c r="O92" s="24">
        <f t="shared" si="12"/>
        <v>-1.0752172316144879</v>
      </c>
      <c r="P92" s="24">
        <f t="shared" si="12"/>
        <v>-12.225384392578107</v>
      </c>
      <c r="Q92" s="24">
        <f t="shared" si="12"/>
        <v>27.459466678449161</v>
      </c>
      <c r="R92" s="24">
        <f t="shared" si="12"/>
        <v>33.66576249209254</v>
      </c>
      <c r="S92" s="24">
        <f t="shared" si="12"/>
        <v>31.369538541660262</v>
      </c>
      <c r="T92" s="24">
        <f t="shared" si="12"/>
        <v>6.9981297836346954</v>
      </c>
      <c r="U92" s="24">
        <f t="shared" si="12"/>
        <v>8.6039574719738852</v>
      </c>
      <c r="V92" s="24">
        <f t="shared" si="12"/>
        <v>13.986462756013424</v>
      </c>
      <c r="W92" s="24">
        <f t="shared" si="12"/>
        <v>-24.200949309852987</v>
      </c>
      <c r="X92" s="24">
        <f t="shared" si="12"/>
        <v>26.803672110345218</v>
      </c>
      <c r="Y92" s="24">
        <f t="shared" si="12"/>
        <v>-5.6386963157163308</v>
      </c>
      <c r="Z92" s="24">
        <f t="shared" si="12"/>
        <v>-0.85720339569208193</v>
      </c>
      <c r="AA92" s="24">
        <f t="shared" si="12"/>
        <v>-23.685523493299087</v>
      </c>
      <c r="AB92" s="24">
        <f t="shared" si="12"/>
        <v>41.121067308408158</v>
      </c>
      <c r="AC92" s="24">
        <f t="shared" si="12"/>
        <v>18.740147313722403</v>
      </c>
      <c r="AD92" s="24">
        <f t="shared" si="10"/>
        <v>8.3424849654985707</v>
      </c>
    </row>
    <row r="93" spans="1:30">
      <c r="A93" s="65">
        <v>848310</v>
      </c>
      <c r="B93" s="23" t="s">
        <v>210</v>
      </c>
      <c r="C93" s="24">
        <f t="shared" si="9"/>
        <v>42.31243276428475</v>
      </c>
      <c r="D93" s="24">
        <f t="shared" si="12"/>
        <v>7.7605866822615184</v>
      </c>
      <c r="E93" s="24">
        <f t="shared" si="12"/>
        <v>14.995410776389861</v>
      </c>
      <c r="F93" s="24">
        <f t="shared" si="12"/>
        <v>16.558561456489301</v>
      </c>
      <c r="G93" s="24">
        <f t="shared" si="12"/>
        <v>14.518180850800675</v>
      </c>
      <c r="H93" s="24">
        <f t="shared" si="12"/>
        <v>-3.1335927179254242</v>
      </c>
      <c r="I93" s="24">
        <f t="shared" si="12"/>
        <v>5.1604811256542149</v>
      </c>
      <c r="J93" s="24">
        <f t="shared" si="12"/>
        <v>4.7181096529318722</v>
      </c>
      <c r="K93" s="24">
        <f t="shared" si="12"/>
        <v>17.221836113050841</v>
      </c>
      <c r="L93" s="24">
        <f t="shared" si="12"/>
        <v>13.765776593081426</v>
      </c>
      <c r="M93" s="24">
        <f t="shared" si="12"/>
        <v>3.2396131947325415</v>
      </c>
      <c r="N93" s="24">
        <f t="shared" si="12"/>
        <v>-11.551824160221415</v>
      </c>
      <c r="O93" s="24">
        <f t="shared" si="12"/>
        <v>3.3773111620319014</v>
      </c>
      <c r="P93" s="24">
        <f t="shared" si="12"/>
        <v>-28.00633689980242</v>
      </c>
      <c r="Q93" s="24">
        <f t="shared" si="12"/>
        <v>53.575580832124388</v>
      </c>
      <c r="R93" s="24">
        <f t="shared" si="12"/>
        <v>27.723286259551344</v>
      </c>
      <c r="S93" s="24">
        <f t="shared" si="12"/>
        <v>16.676756515169799</v>
      </c>
      <c r="T93" s="24">
        <f t="shared" si="12"/>
        <v>3.7937468249917004</v>
      </c>
      <c r="U93" s="24">
        <f t="shared" si="12"/>
        <v>11.040636883158172</v>
      </c>
      <c r="V93" s="24">
        <f t="shared" si="12"/>
        <v>5.2540521653619265</v>
      </c>
      <c r="W93" s="24">
        <f t="shared" si="12"/>
        <v>-1.2790080908263093</v>
      </c>
      <c r="X93" s="24">
        <f t="shared" si="12"/>
        <v>3.1953657646573959</v>
      </c>
      <c r="Y93" s="24">
        <f t="shared" si="12"/>
        <v>2.5935711258398868</v>
      </c>
      <c r="Z93" s="24">
        <f t="shared" si="12"/>
        <v>-0.27409012138144817</v>
      </c>
      <c r="AA93" s="24">
        <f t="shared" si="12"/>
        <v>-17.468309573130867</v>
      </c>
      <c r="AB93" s="24">
        <f t="shared" si="12"/>
        <v>17.64051419750345</v>
      </c>
      <c r="AC93" s="24">
        <f t="shared" si="12"/>
        <v>12.667644829253817</v>
      </c>
      <c r="AD93" s="24">
        <f t="shared" si="10"/>
        <v>7.3068426514100651</v>
      </c>
    </row>
    <row r="94" spans="1:30">
      <c r="A94" s="65">
        <v>871690</v>
      </c>
      <c r="B94" s="23" t="s">
        <v>210</v>
      </c>
      <c r="C94" s="24">
        <f t="shared" si="9"/>
        <v>-38.168946440219365</v>
      </c>
      <c r="D94" s="24">
        <f t="shared" si="12"/>
        <v>72.704156268285743</v>
      </c>
      <c r="E94" s="24">
        <f t="shared" si="12"/>
        <v>53.272970884744154</v>
      </c>
      <c r="F94" s="24">
        <f t="shared" si="12"/>
        <v>41.237034761092929</v>
      </c>
      <c r="G94" s="24">
        <f t="shared" si="12"/>
        <v>9.5999074644455504</v>
      </c>
      <c r="H94" s="24">
        <f t="shared" si="12"/>
        <v>-18.938312161738537</v>
      </c>
      <c r="I94" s="24">
        <f t="shared" si="12"/>
        <v>-16.940845126156674</v>
      </c>
      <c r="J94" s="24">
        <f t="shared" si="12"/>
        <v>44.269114057625131</v>
      </c>
      <c r="K94" s="24">
        <f t="shared" si="12"/>
        <v>4.0576132222108328</v>
      </c>
      <c r="L94" s="24">
        <f t="shared" si="12"/>
        <v>18.492880321150864</v>
      </c>
      <c r="M94" s="24">
        <f t="shared" si="12"/>
        <v>16.275218015024649</v>
      </c>
      <c r="N94" s="24">
        <f t="shared" si="12"/>
        <v>-4.0432944692132935</v>
      </c>
      <c r="O94" s="24">
        <f t="shared" si="12"/>
        <v>-15.735354618604475</v>
      </c>
      <c r="P94" s="24">
        <f t="shared" si="12"/>
        <v>-45.016028142252573</v>
      </c>
      <c r="Q94" s="24">
        <f t="shared" si="12"/>
        <v>61.30959809248958</v>
      </c>
      <c r="R94" s="24">
        <f t="shared" si="12"/>
        <v>64.95988281704814</v>
      </c>
      <c r="S94" s="24">
        <f t="shared" si="12"/>
        <v>17.836438937116014</v>
      </c>
      <c r="T94" s="24">
        <f t="shared" si="12"/>
        <v>3.0762525954995539</v>
      </c>
      <c r="U94" s="24">
        <f t="shared" si="12"/>
        <v>32.702671162610443</v>
      </c>
      <c r="V94" s="24">
        <f t="shared" si="12"/>
        <v>16.327930739964415</v>
      </c>
      <c r="W94" s="24">
        <f t="shared" si="12"/>
        <v>8.1824033852066407</v>
      </c>
      <c r="X94" s="24">
        <f t="shared" si="12"/>
        <v>22.472448815914163</v>
      </c>
      <c r="Y94" s="24">
        <f t="shared" si="12"/>
        <v>25.183299145844785</v>
      </c>
      <c r="Z94" s="24">
        <f t="shared" si="12"/>
        <v>8.447151580901064</v>
      </c>
      <c r="AA94" s="24">
        <f t="shared" si="12"/>
        <v>-34.250590601786271</v>
      </c>
      <c r="AB94" s="24">
        <f t="shared" si="12"/>
        <v>71.495847024467167</v>
      </c>
      <c r="AC94" s="24">
        <f t="shared" si="12"/>
        <v>48.530050541617072</v>
      </c>
      <c r="AD94" s="24">
        <f t="shared" si="10"/>
        <v>11.948209277215156</v>
      </c>
    </row>
    <row r="95" spans="1:30">
      <c r="A95" s="65" t="s">
        <v>221</v>
      </c>
      <c r="B95" s="23" t="s">
        <v>210</v>
      </c>
      <c r="C95" s="24">
        <f t="shared" si="9"/>
        <v>81.012594941679282</v>
      </c>
      <c r="D95" s="24">
        <f t="shared" si="12"/>
        <v>25.755981989431433</v>
      </c>
      <c r="E95" s="24">
        <f t="shared" si="12"/>
        <v>10.236407721855727</v>
      </c>
      <c r="F95" s="24">
        <f t="shared" si="12"/>
        <v>21.493489356993152</v>
      </c>
      <c r="G95" s="24">
        <f t="shared" si="12"/>
        <v>39.669288429976689</v>
      </c>
      <c r="H95" s="24">
        <f t="shared" si="12"/>
        <v>-0.97309685418936454</v>
      </c>
      <c r="I95" s="24">
        <f t="shared" si="12"/>
        <v>2.2674149022557657</v>
      </c>
      <c r="J95" s="24">
        <f t="shared" si="12"/>
        <v>-6.1057682524879482</v>
      </c>
      <c r="K95" s="24">
        <f t="shared" si="12"/>
        <v>12.898143149101315</v>
      </c>
      <c r="L95" s="24">
        <f t="shared" si="12"/>
        <v>14.559364810628736</v>
      </c>
      <c r="M95" s="24">
        <f t="shared" si="12"/>
        <v>14.448260114093785</v>
      </c>
      <c r="N95" s="24">
        <f t="shared" si="12"/>
        <v>5.41582539922058</v>
      </c>
      <c r="O95" s="24">
        <f t="shared" si="12"/>
        <v>4.3565264131966188</v>
      </c>
      <c r="P95" s="24">
        <f t="shared" si="12"/>
        <v>-27.866720078936297</v>
      </c>
      <c r="Q95" s="24">
        <f t="shared" si="12"/>
        <v>35.949012160891613</v>
      </c>
      <c r="R95" s="24">
        <f t="shared" si="12"/>
        <v>14.662399681344368</v>
      </c>
      <c r="S95" s="24">
        <f t="shared" si="12"/>
        <v>13.266428974677581</v>
      </c>
      <c r="T95" s="24">
        <f t="shared" si="12"/>
        <v>6.7680581540823255</v>
      </c>
      <c r="U95" s="24">
        <f t="shared" si="12"/>
        <v>2.5126550897740003</v>
      </c>
      <c r="V95" s="24">
        <f t="shared" si="12"/>
        <v>0.36254525493994549</v>
      </c>
      <c r="W95" s="24">
        <f t="shared" si="12"/>
        <v>-2.9461332134077907</v>
      </c>
      <c r="X95" s="24">
        <f t="shared" si="12"/>
        <v>9.7167976858484337</v>
      </c>
      <c r="Y95" s="24">
        <f t="shared" si="12"/>
        <v>7.8137726523287228</v>
      </c>
      <c r="Z95" s="24">
        <f t="shared" si="12"/>
        <v>-0.23291807800251263</v>
      </c>
      <c r="AA95" s="24">
        <f t="shared" si="12"/>
        <v>-23.306095589752076</v>
      </c>
      <c r="AB95" s="24">
        <f t="shared" si="12"/>
        <v>33.862793237786946</v>
      </c>
      <c r="AC95" s="24">
        <f t="shared" si="12"/>
        <v>11.761262242020848</v>
      </c>
      <c r="AD95" s="24">
        <f t="shared" si="10"/>
        <v>9.3199313277150964</v>
      </c>
    </row>
    <row r="96" spans="1:30">
      <c r="A96" s="65" t="s">
        <v>222</v>
      </c>
      <c r="B96" s="23" t="s">
        <v>210</v>
      </c>
      <c r="C96" s="24">
        <f t="shared" si="9"/>
        <v>34.068963915931732</v>
      </c>
      <c r="D96" s="24">
        <f t="shared" si="12"/>
        <v>19.580676518248154</v>
      </c>
      <c r="E96" s="24">
        <f t="shared" si="12"/>
        <v>11.781326167360788</v>
      </c>
      <c r="F96" s="24">
        <f t="shared" si="12"/>
        <v>10.917121033265744</v>
      </c>
      <c r="G96" s="24">
        <f t="shared" si="12"/>
        <v>28.932513506055528</v>
      </c>
      <c r="H96" s="24">
        <f t="shared" si="12"/>
        <v>-4.8223366411145179</v>
      </c>
      <c r="I96" s="24">
        <f t="shared" si="12"/>
        <v>0.29210157136503767</v>
      </c>
      <c r="J96" s="24">
        <f t="shared" si="12"/>
        <v>-4.2434615183011459</v>
      </c>
      <c r="K96" s="24">
        <f t="shared" si="12"/>
        <v>6.3278502852538168</v>
      </c>
      <c r="L96" s="24">
        <f t="shared" si="12"/>
        <v>10.99043718785704</v>
      </c>
      <c r="M96" s="24">
        <f t="shared" si="12"/>
        <v>15.009363033197801</v>
      </c>
      <c r="N96" s="24">
        <f t="shared" si="12"/>
        <v>10.134659395204153</v>
      </c>
      <c r="O96" s="24">
        <f t="shared" si="12"/>
        <v>-2.3277971522906995</v>
      </c>
      <c r="P96" s="24">
        <f t="shared" si="12"/>
        <v>-27.409545093618803</v>
      </c>
      <c r="Q96" s="24">
        <f t="shared" si="12"/>
        <v>46.522531581553778</v>
      </c>
      <c r="R96" s="24">
        <f t="shared" si="12"/>
        <v>15.130343530296742</v>
      </c>
      <c r="S96" s="24">
        <f t="shared" si="12"/>
        <v>15.992605416264794</v>
      </c>
      <c r="T96" s="24">
        <f t="shared" si="12"/>
        <v>6.8360322538249676</v>
      </c>
      <c r="U96" s="24">
        <f t="shared" si="12"/>
        <v>2.4517859569489246</v>
      </c>
      <c r="V96" s="24">
        <f t="shared" si="12"/>
        <v>2.2550510996305064</v>
      </c>
      <c r="W96" s="24">
        <f t="shared" si="12"/>
        <v>-0.85367944585503608</v>
      </c>
      <c r="X96" s="24">
        <f t="shared" si="12"/>
        <v>12.152966840465453</v>
      </c>
      <c r="Y96" s="24">
        <f t="shared" si="12"/>
        <v>4.3783229325837993</v>
      </c>
      <c r="Z96" s="24">
        <f t="shared" si="12"/>
        <v>-1.4554044367669832</v>
      </c>
      <c r="AA96" s="24">
        <f t="shared" si="12"/>
        <v>-19.284972348345349</v>
      </c>
      <c r="AB96" s="24">
        <f t="shared" si="12"/>
        <v>16.042930735784182</v>
      </c>
      <c r="AC96" s="24">
        <f t="shared" si="12"/>
        <v>7.0637057129912222</v>
      </c>
      <c r="AD96" s="24">
        <f t="shared" si="10"/>
        <v>6.7554582679198347</v>
      </c>
    </row>
    <row r="97" spans="1:30">
      <c r="A97" s="65" t="s">
        <v>207</v>
      </c>
      <c r="B97" s="23" t="s">
        <v>210</v>
      </c>
      <c r="C97" s="24">
        <f t="shared" si="9"/>
        <v>65.569250819134055</v>
      </c>
      <c r="D97" s="24">
        <f t="shared" si="12"/>
        <v>24.110960084738792</v>
      </c>
      <c r="E97" s="24">
        <f t="shared" si="12"/>
        <v>10.632931895828904</v>
      </c>
      <c r="F97" s="24">
        <f t="shared" si="12"/>
        <v>18.750743843385578</v>
      </c>
      <c r="G97" s="24">
        <f t="shared" si="12"/>
        <v>37.06861964248273</v>
      </c>
      <c r="H97" s="24">
        <f t="shared" si="12"/>
        <v>-1.8501190254039273</v>
      </c>
      <c r="I97" s="24">
        <f t="shared" si="12"/>
        <v>1.8309826249386987</v>
      </c>
      <c r="J97" s="24">
        <f t="shared" si="12"/>
        <v>-5.7005221201717688</v>
      </c>
      <c r="K97" s="24">
        <f t="shared" si="12"/>
        <v>11.44632726615238</v>
      </c>
      <c r="L97" s="24">
        <f t="shared" si="12"/>
        <v>13.806969936053505</v>
      </c>
      <c r="M97" s="24">
        <f t="shared" si="12"/>
        <v>14.563623320245128</v>
      </c>
      <c r="N97" s="24">
        <f t="shared" si="12"/>
        <v>6.3897962206206103</v>
      </c>
      <c r="O97" s="24">
        <f t="shared" si="12"/>
        <v>2.9283141847987082</v>
      </c>
      <c r="P97" s="24">
        <f t="shared" si="12"/>
        <v>-27.774025600465222</v>
      </c>
      <c r="Q97" s="24">
        <f t="shared" si="12"/>
        <v>38.103663885969496</v>
      </c>
      <c r="R97" s="24">
        <f t="shared" si="12"/>
        <v>14.763569383206018</v>
      </c>
      <c r="S97" s="24">
        <f t="shared" si="12"/>
        <v>13.857713401886926</v>
      </c>
      <c r="T97" s="24">
        <f t="shared" si="12"/>
        <v>6.7830775958347829</v>
      </c>
      <c r="U97" s="24">
        <f t="shared" si="12"/>
        <v>2.4991988797130205</v>
      </c>
      <c r="V97" s="24">
        <f t="shared" si="12"/>
        <v>0.78072398119715558</v>
      </c>
      <c r="W97" s="24">
        <f t="shared" si="12"/>
        <v>-2.4770089739629526</v>
      </c>
      <c r="X97" s="24">
        <f t="shared" si="12"/>
        <v>10.272073850066278</v>
      </c>
      <c r="Y97" s="24">
        <f t="shared" si="12"/>
        <v>7.0173741908510294</v>
      </c>
      <c r="Z97" s="24">
        <f t="shared" si="12"/>
        <v>-0.50932369302690006</v>
      </c>
      <c r="AA97" s="24">
        <f t="shared" si="12"/>
        <v>-22.405560475676452</v>
      </c>
      <c r="AB97" s="24">
        <f t="shared" si="12"/>
        <v>29.711519079453836</v>
      </c>
      <c r="AC97" s="24">
        <f t="shared" si="12"/>
        <v>10.782247513599131</v>
      </c>
      <c r="AD97" s="24">
        <f t="shared" si="10"/>
        <v>8.6425432181324879</v>
      </c>
    </row>
    <row r="98" spans="1:30" ht="14" thickBot="1">
      <c r="A98" s="20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ht="14" thickTop="1">
      <c r="A99" s="11" t="s">
        <v>278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</row>
  </sheetData>
  <mergeCells count="7">
    <mergeCell ref="B69:AD69"/>
    <mergeCell ref="A2:AD2"/>
    <mergeCell ref="A4:AD4"/>
    <mergeCell ref="B7:AD7"/>
    <mergeCell ref="B8:AD8"/>
    <mergeCell ref="B38:AD38"/>
    <mergeCell ref="B68:AD68"/>
  </mergeCells>
  <hyperlinks>
    <hyperlink ref="A1" location="ÍNDICE!A1" display="ÍNDICE" xr:uid="{00000000-0004-0000-0D00-000000000000}"/>
  </hyperlinks>
  <pageMargins left="0.75" right="0.75" top="1" bottom="1" header="0" footer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D99"/>
  <sheetViews>
    <sheetView zoomScaleNormal="100" zoomScalePageLayoutView="80" workbookViewId="0"/>
  </sheetViews>
  <sheetFormatPr baseColWidth="10" defaultColWidth="11.5" defaultRowHeight="13"/>
  <cols>
    <col min="1" max="1" width="12.5" style="1" customWidth="1"/>
    <col min="2" max="2" width="16.5" style="1" customWidth="1"/>
    <col min="3" max="6" width="13.33203125" style="1" customWidth="1"/>
    <col min="7" max="8" width="13.5" style="1" customWidth="1"/>
    <col min="9" max="21" width="11.5" style="1"/>
    <col min="22" max="30" width="11.5" style="1" customWidth="1"/>
    <col min="31" max="16384" width="11.5" style="1"/>
  </cols>
  <sheetData>
    <row r="1" spans="1:30">
      <c r="A1" s="83" t="s">
        <v>0</v>
      </c>
    </row>
    <row r="2" spans="1:30">
      <c r="A2" s="136" t="s">
        <v>225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</row>
    <row r="3" spans="1:30">
      <c r="A3" s="65"/>
      <c r="B3" s="65"/>
      <c r="C3" s="65"/>
      <c r="D3" s="65"/>
      <c r="E3" s="65"/>
      <c r="F3" s="65"/>
      <c r="G3" s="65"/>
      <c r="H3" s="65"/>
      <c r="I3" s="6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>
      <c r="A4" s="136" t="s">
        <v>297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</row>
    <row r="5" spans="1:30" ht="14" thickBo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14" thickTop="1">
      <c r="A6" s="25"/>
      <c r="B6" s="6">
        <v>1995</v>
      </c>
      <c r="C6" s="6">
        <v>1996</v>
      </c>
      <c r="D6" s="6">
        <v>1997</v>
      </c>
      <c r="E6" s="6">
        <v>1998</v>
      </c>
      <c r="F6" s="6">
        <v>1999</v>
      </c>
      <c r="G6" s="6">
        <v>2000</v>
      </c>
      <c r="H6" s="6">
        <v>2001</v>
      </c>
      <c r="I6" s="6">
        <v>2002</v>
      </c>
      <c r="J6" s="6">
        <v>2003</v>
      </c>
      <c r="K6" s="6">
        <v>2004</v>
      </c>
      <c r="L6" s="6">
        <v>2005</v>
      </c>
      <c r="M6" s="6">
        <v>2006</v>
      </c>
      <c r="N6" s="6">
        <v>2007</v>
      </c>
      <c r="O6" s="6">
        <v>2008</v>
      </c>
      <c r="P6" s="6">
        <v>2009</v>
      </c>
      <c r="Q6" s="6">
        <v>2010</v>
      </c>
      <c r="R6" s="6">
        <v>2011</v>
      </c>
      <c r="S6" s="6">
        <v>2012</v>
      </c>
      <c r="T6" s="6">
        <v>2013</v>
      </c>
      <c r="U6" s="6">
        <v>2014</v>
      </c>
      <c r="V6" s="6">
        <v>2015</v>
      </c>
      <c r="W6" s="6">
        <v>2016</v>
      </c>
      <c r="X6" s="6">
        <v>2017</v>
      </c>
      <c r="Y6" s="6">
        <v>2018</v>
      </c>
      <c r="Z6" s="6">
        <v>2019</v>
      </c>
      <c r="AA6" s="6">
        <v>2020</v>
      </c>
      <c r="AB6" s="6">
        <v>2021</v>
      </c>
      <c r="AC6" s="6">
        <v>2022</v>
      </c>
      <c r="AD6" s="6" t="s">
        <v>280</v>
      </c>
    </row>
    <row r="7" spans="1:30" ht="14" thickBot="1">
      <c r="A7" s="25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</row>
    <row r="8" spans="1:30" ht="15" thickTop="1" thickBot="1">
      <c r="A8" s="25"/>
      <c r="B8" s="134" t="s">
        <v>205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</row>
    <row r="9" spans="1:30" ht="14" thickTop="1">
      <c r="A9" s="65">
        <v>852520</v>
      </c>
      <c r="B9" s="14">
        <v>376.07100799999995</v>
      </c>
      <c r="C9" s="14">
        <v>202.51582399999998</v>
      </c>
      <c r="D9" s="14">
        <v>267.55305599999997</v>
      </c>
      <c r="E9" s="14">
        <v>484.70604800000001</v>
      </c>
      <c r="F9" s="14">
        <v>1163.8565120000001</v>
      </c>
      <c r="G9" s="14">
        <v>2548.3545669999999</v>
      </c>
      <c r="H9" s="14">
        <v>3489.9227059999998</v>
      </c>
      <c r="I9" s="14">
        <v>2499.7955750000001</v>
      </c>
      <c r="J9" s="14">
        <v>2246.42884</v>
      </c>
      <c r="K9" s="14">
        <v>3426.330747</v>
      </c>
      <c r="L9" s="14">
        <v>4084.5812780000001</v>
      </c>
      <c r="M9" s="14">
        <v>6524.59825</v>
      </c>
      <c r="N9" s="14">
        <v>7601.0258250000006</v>
      </c>
      <c r="O9" s="26">
        <v>8923.8359049999999</v>
      </c>
      <c r="P9" s="26">
        <v>9791.5283409999993</v>
      </c>
      <c r="Q9" s="26">
        <v>9884.3718489999992</v>
      </c>
      <c r="R9" s="14">
        <v>7264.2573609999999</v>
      </c>
      <c r="S9" s="14">
        <v>4480.26008</v>
      </c>
      <c r="T9" s="14">
        <v>5042.395923</v>
      </c>
      <c r="U9" s="14">
        <v>2547.6248840000003</v>
      </c>
      <c r="V9" s="14">
        <v>1238.6626839999999</v>
      </c>
      <c r="W9" s="14">
        <v>785.53425700000003</v>
      </c>
      <c r="X9" s="14">
        <v>400.71078</v>
      </c>
      <c r="Y9" s="14">
        <v>560.03864399999998</v>
      </c>
      <c r="Z9" s="14">
        <v>448.74255200000005</v>
      </c>
      <c r="AA9" s="14">
        <v>268.38162699999998</v>
      </c>
      <c r="AB9" s="14">
        <v>9845.5560839999998</v>
      </c>
      <c r="AC9" s="14">
        <v>10738.040993000001</v>
      </c>
      <c r="AD9" s="14">
        <f>SUM(B9:AC9)</f>
        <v>107135.68219999998</v>
      </c>
    </row>
    <row r="10" spans="1:30">
      <c r="A10" s="65">
        <v>870829</v>
      </c>
      <c r="B10" s="14">
        <v>449.09100799999999</v>
      </c>
      <c r="C10" s="14">
        <v>893.36211199999991</v>
      </c>
      <c r="D10" s="14">
        <v>1183.7176320000001</v>
      </c>
      <c r="E10" s="14">
        <v>1370.9006079999999</v>
      </c>
      <c r="F10" s="14">
        <v>1437.6750079999999</v>
      </c>
      <c r="G10" s="14">
        <v>1649.4469630000001</v>
      </c>
      <c r="H10" s="14">
        <v>1708.8086780000001</v>
      </c>
      <c r="I10" s="14">
        <v>1933.815421</v>
      </c>
      <c r="J10" s="14">
        <v>2378.634877</v>
      </c>
      <c r="K10" s="14">
        <v>2675.4943659999999</v>
      </c>
      <c r="L10" s="14">
        <v>2988.8472370000004</v>
      </c>
      <c r="M10" s="14">
        <v>3415.3552710000004</v>
      </c>
      <c r="N10" s="14">
        <v>3317.0901630000003</v>
      </c>
      <c r="O10" s="26">
        <v>2839.3676140000002</v>
      </c>
      <c r="P10" s="26">
        <v>1967.8802089999999</v>
      </c>
      <c r="Q10" s="26">
        <v>2838.9368439999998</v>
      </c>
      <c r="R10" s="14">
        <v>3709.834143</v>
      </c>
      <c r="S10" s="14">
        <v>4018.0824079999998</v>
      </c>
      <c r="T10" s="14">
        <v>4387.8237630000003</v>
      </c>
      <c r="U10" s="14">
        <v>4687.6439519999994</v>
      </c>
      <c r="V10" s="14">
        <v>5199.7543009999999</v>
      </c>
      <c r="W10" s="14">
        <v>5311.7954239999999</v>
      </c>
      <c r="X10" s="14">
        <v>5176.1994519999998</v>
      </c>
      <c r="Y10" s="14">
        <v>6021.2743899999996</v>
      </c>
      <c r="Z10" s="14">
        <v>6355.0073219999995</v>
      </c>
      <c r="AA10" s="14">
        <v>5595.5285549999999</v>
      </c>
      <c r="AB10" s="14">
        <v>6608.2939040000001</v>
      </c>
      <c r="AC10" s="14">
        <v>9469.2860629999996</v>
      </c>
      <c r="AD10" s="14">
        <f t="shared" ref="AD10:AD36" si="0">SUM(B10:AC10)</f>
        <v>99588.947688000015</v>
      </c>
    </row>
    <row r="11" spans="1:30">
      <c r="A11" s="65">
        <v>854430</v>
      </c>
      <c r="B11" s="14">
        <v>1974.432</v>
      </c>
      <c r="C11" s="14">
        <v>2422.4473599999997</v>
      </c>
      <c r="D11" s="14">
        <v>2896.6540800000002</v>
      </c>
      <c r="E11" s="14">
        <v>2928.4426239999998</v>
      </c>
      <c r="F11" s="14">
        <v>3550.384384</v>
      </c>
      <c r="G11" s="14">
        <v>3649.5755830000003</v>
      </c>
      <c r="H11" s="14">
        <v>4176.2101819999998</v>
      </c>
      <c r="I11" s="14">
        <v>4445.6820379999999</v>
      </c>
      <c r="J11" s="14">
        <v>4536.0307659999999</v>
      </c>
      <c r="K11" s="14">
        <v>4563.645109</v>
      </c>
      <c r="L11" s="14">
        <v>5097.7235930000006</v>
      </c>
      <c r="M11" s="14">
        <v>4864.3339270000006</v>
      </c>
      <c r="N11" s="14">
        <v>5127.1078550000002</v>
      </c>
      <c r="O11" s="26">
        <v>4647.5778439999995</v>
      </c>
      <c r="P11" s="26">
        <v>2957.5388039999998</v>
      </c>
      <c r="Q11" s="26">
        <v>3911.464121</v>
      </c>
      <c r="R11" s="14">
        <v>4806.8065040000001</v>
      </c>
      <c r="S11" s="14">
        <v>5397.1446260000002</v>
      </c>
      <c r="T11" s="14">
        <v>6463.4807970000002</v>
      </c>
      <c r="U11" s="14">
        <v>7246.7879170000006</v>
      </c>
      <c r="V11" s="14">
        <v>7673.1317790000003</v>
      </c>
      <c r="W11" s="14">
        <v>7701.7266210000007</v>
      </c>
      <c r="X11" s="14">
        <v>7295.1388849999994</v>
      </c>
      <c r="Y11" s="14">
        <v>7987.3557019999998</v>
      </c>
      <c r="Z11" s="14">
        <v>7924.2095599999993</v>
      </c>
      <c r="AA11" s="14">
        <v>6661.6005990000003</v>
      </c>
      <c r="AB11" s="14">
        <v>8136.6078779999998</v>
      </c>
      <c r="AC11" s="14">
        <v>9426.860799</v>
      </c>
      <c r="AD11" s="14">
        <f t="shared" si="0"/>
        <v>148470.10193699997</v>
      </c>
    </row>
    <row r="12" spans="1:30">
      <c r="A12" s="65">
        <v>870899</v>
      </c>
      <c r="B12" s="14">
        <v>555.90201599999989</v>
      </c>
      <c r="C12" s="14">
        <v>442.19974400000001</v>
      </c>
      <c r="D12" s="14">
        <v>530.9688000000001</v>
      </c>
      <c r="E12" s="14">
        <v>680.22099200000002</v>
      </c>
      <c r="F12" s="14">
        <v>968.77574399999992</v>
      </c>
      <c r="G12" s="14">
        <v>1294.0928549999999</v>
      </c>
      <c r="H12" s="14">
        <v>1355.013942</v>
      </c>
      <c r="I12" s="14">
        <v>1572.1297500000001</v>
      </c>
      <c r="J12" s="14">
        <v>1787.891486</v>
      </c>
      <c r="K12" s="14">
        <v>2430.599913</v>
      </c>
      <c r="L12" s="14">
        <v>2847.3875720000001</v>
      </c>
      <c r="M12" s="14">
        <v>3268.7773139999999</v>
      </c>
      <c r="N12" s="14">
        <v>3272.3014210000001</v>
      </c>
      <c r="O12" s="26">
        <v>2499.8627620000002</v>
      </c>
      <c r="P12" s="26">
        <v>2146.0842259999999</v>
      </c>
      <c r="Q12" s="26">
        <v>3587.1425839999997</v>
      </c>
      <c r="R12" s="14">
        <v>4319.2094670000006</v>
      </c>
      <c r="S12" s="14">
        <v>5097.0187800000003</v>
      </c>
      <c r="T12" s="14">
        <v>5388.1598910000002</v>
      </c>
      <c r="U12" s="14">
        <v>5730.9245179999998</v>
      </c>
      <c r="V12" s="14">
        <v>5930.2561189999997</v>
      </c>
      <c r="W12" s="14">
        <v>5896.767828</v>
      </c>
      <c r="X12" s="14">
        <v>6053.4386890000005</v>
      </c>
      <c r="Y12" s="14">
        <v>6306.328305</v>
      </c>
      <c r="Z12" s="14">
        <v>6414.6584030000004</v>
      </c>
      <c r="AA12" s="14">
        <v>5332.5905029999994</v>
      </c>
      <c r="AB12" s="14">
        <v>6012.3189809999994</v>
      </c>
      <c r="AC12" s="14">
        <v>7369.7618150000008</v>
      </c>
      <c r="AD12" s="14">
        <f t="shared" si="0"/>
        <v>99090.784420000011</v>
      </c>
    </row>
    <row r="13" spans="1:30">
      <c r="A13" s="65">
        <v>870840</v>
      </c>
      <c r="B13" s="14">
        <v>12.254</v>
      </c>
      <c r="C13" s="14">
        <v>14.668158999999999</v>
      </c>
      <c r="D13" s="14">
        <v>26.173680000000001</v>
      </c>
      <c r="E13" s="14">
        <v>133.12550399999998</v>
      </c>
      <c r="F13" s="14">
        <v>182.03320000000002</v>
      </c>
      <c r="G13" s="14">
        <v>165.137866</v>
      </c>
      <c r="H13" s="14">
        <v>147.41335999999998</v>
      </c>
      <c r="I13" s="14">
        <v>155.71724399999999</v>
      </c>
      <c r="J13" s="14">
        <v>167.57119800000001</v>
      </c>
      <c r="K13" s="14">
        <v>255.93297700000002</v>
      </c>
      <c r="L13" s="14">
        <v>343.14898700000003</v>
      </c>
      <c r="M13" s="14">
        <v>669.90080399999999</v>
      </c>
      <c r="N13" s="14">
        <v>1057.3014539999999</v>
      </c>
      <c r="O13" s="26">
        <v>1301.986038</v>
      </c>
      <c r="P13" s="26">
        <v>595.09004099999993</v>
      </c>
      <c r="Q13" s="26">
        <v>719.42625600000008</v>
      </c>
      <c r="R13" s="14">
        <v>1082.20174</v>
      </c>
      <c r="S13" s="14">
        <v>1407.8014020000001</v>
      </c>
      <c r="T13" s="14">
        <v>1671.1120819999999</v>
      </c>
      <c r="U13" s="14">
        <v>2109.033739</v>
      </c>
      <c r="V13" s="14">
        <v>2483.0223040000001</v>
      </c>
      <c r="W13" s="14">
        <v>2810.400572</v>
      </c>
      <c r="X13" s="14">
        <v>3111.709288</v>
      </c>
      <c r="Y13" s="14">
        <v>4145.1366959999996</v>
      </c>
      <c r="Z13" s="14">
        <v>4555.166397</v>
      </c>
      <c r="AA13" s="14">
        <v>4110.2841699999999</v>
      </c>
      <c r="AB13" s="14">
        <v>4366.3659790000002</v>
      </c>
      <c r="AC13" s="14">
        <v>5255.3884170000001</v>
      </c>
      <c r="AD13" s="14">
        <f t="shared" si="0"/>
        <v>43054.503554000003</v>
      </c>
    </row>
    <row r="14" spans="1:30">
      <c r="A14" s="65">
        <v>870839</v>
      </c>
      <c r="B14" s="14">
        <v>236.43500800000001</v>
      </c>
      <c r="C14" s="14">
        <v>211.402624</v>
      </c>
      <c r="D14" s="14">
        <v>336.36921599999999</v>
      </c>
      <c r="E14" s="14">
        <v>381.98220799999996</v>
      </c>
      <c r="F14" s="14">
        <v>447.07635199999999</v>
      </c>
      <c r="G14" s="14">
        <v>787.83508700000004</v>
      </c>
      <c r="H14" s="14">
        <v>456.592962</v>
      </c>
      <c r="I14" s="14">
        <v>554.37864300000001</v>
      </c>
      <c r="J14" s="14">
        <v>540.60008200000004</v>
      </c>
      <c r="K14" s="14">
        <v>613.39628099999993</v>
      </c>
      <c r="L14" s="14">
        <v>821.63512700000001</v>
      </c>
      <c r="M14" s="14">
        <v>834.93235500000003</v>
      </c>
      <c r="N14" s="14">
        <v>453.73943400000002</v>
      </c>
      <c r="O14" s="26">
        <v>994.60808599999996</v>
      </c>
      <c r="P14" s="26">
        <v>849.25371299999995</v>
      </c>
      <c r="Q14" s="26">
        <v>1174.0859820000001</v>
      </c>
      <c r="R14" s="14">
        <v>1265.5663359999999</v>
      </c>
      <c r="S14" s="14">
        <v>1392.6102620000001</v>
      </c>
      <c r="T14" s="14">
        <v>1547.44642</v>
      </c>
      <c r="U14" s="14">
        <v>1805.2833880000001</v>
      </c>
      <c r="V14" s="14">
        <v>1981.745091</v>
      </c>
      <c r="W14" s="14">
        <v>2063.4095230000003</v>
      </c>
      <c r="X14" s="14">
        <v>2322.481487</v>
      </c>
      <c r="Y14" s="14">
        <v>2774.8508859999997</v>
      </c>
      <c r="Z14" s="14">
        <v>3027.2036109999999</v>
      </c>
      <c r="AA14" s="14">
        <v>2757.6628309999996</v>
      </c>
      <c r="AB14" s="14">
        <v>3431.204291</v>
      </c>
      <c r="AC14" s="14">
        <v>4152.461397</v>
      </c>
      <c r="AD14" s="14">
        <f t="shared" si="0"/>
        <v>38216.248683000005</v>
      </c>
    </row>
    <row r="15" spans="1:30">
      <c r="A15" s="65">
        <v>841590</v>
      </c>
      <c r="B15" s="14">
        <v>238.20300800000001</v>
      </c>
      <c r="C15" s="14">
        <v>406.80972800000001</v>
      </c>
      <c r="D15" s="14">
        <v>360.74038400000001</v>
      </c>
      <c r="E15" s="14">
        <v>415.22576000000004</v>
      </c>
      <c r="F15" s="14">
        <v>532.29971200000011</v>
      </c>
      <c r="G15" s="14">
        <v>516.30473700000005</v>
      </c>
      <c r="H15" s="14">
        <v>528.45179200000007</v>
      </c>
      <c r="I15" s="14">
        <v>551.87776199999996</v>
      </c>
      <c r="J15" s="14">
        <v>603.96031299999993</v>
      </c>
      <c r="K15" s="14">
        <v>694.53960499999994</v>
      </c>
      <c r="L15" s="14">
        <v>725.94855099999995</v>
      </c>
      <c r="M15" s="14">
        <v>862.98637600000006</v>
      </c>
      <c r="N15" s="14">
        <v>760.916113</v>
      </c>
      <c r="O15" s="26">
        <v>606.45763199999999</v>
      </c>
      <c r="P15" s="26">
        <v>572.07740699999999</v>
      </c>
      <c r="Q15" s="26">
        <v>698.83364000000006</v>
      </c>
      <c r="R15" s="14">
        <v>885.44674499999996</v>
      </c>
      <c r="S15" s="14">
        <v>1051.2711079999999</v>
      </c>
      <c r="T15" s="14">
        <v>1262.4668940000001</v>
      </c>
      <c r="U15" s="14">
        <v>1715.4029329999998</v>
      </c>
      <c r="V15" s="14">
        <v>1669.9029049999999</v>
      </c>
      <c r="W15" s="14">
        <v>1856.836753</v>
      </c>
      <c r="X15" s="14">
        <v>2017.7349439999998</v>
      </c>
      <c r="Y15" s="14">
        <v>2166.104816</v>
      </c>
      <c r="Z15" s="14">
        <v>2276.8123020000003</v>
      </c>
      <c r="AA15" s="14">
        <v>2270.6163650000003</v>
      </c>
      <c r="AB15" s="14">
        <v>2639.52394</v>
      </c>
      <c r="AC15" s="14">
        <v>3478.153292</v>
      </c>
      <c r="AD15" s="14">
        <f t="shared" si="0"/>
        <v>32365.905517000003</v>
      </c>
    </row>
    <row r="16" spans="1:30">
      <c r="A16" s="65">
        <v>840991</v>
      </c>
      <c r="B16" s="14">
        <v>196.02</v>
      </c>
      <c r="C16" s="14">
        <v>199.58641599999999</v>
      </c>
      <c r="D16" s="14">
        <v>267.67364800000001</v>
      </c>
      <c r="E16" s="14">
        <v>407.56537600000001</v>
      </c>
      <c r="F16" s="14">
        <v>550.53132800000003</v>
      </c>
      <c r="G16" s="14">
        <v>685.58442000000002</v>
      </c>
      <c r="H16" s="14">
        <v>671.010583</v>
      </c>
      <c r="I16" s="14">
        <v>803.76331499999992</v>
      </c>
      <c r="J16" s="14">
        <v>909.74880200000007</v>
      </c>
      <c r="K16" s="14">
        <v>1233.214129</v>
      </c>
      <c r="L16" s="14">
        <v>1420.0597639999999</v>
      </c>
      <c r="M16" s="14">
        <v>1500.3336959999999</v>
      </c>
      <c r="N16" s="14">
        <v>1717.8840619999999</v>
      </c>
      <c r="O16" s="26">
        <v>1600.9924210000001</v>
      </c>
      <c r="P16" s="26">
        <v>1230.1020800000001</v>
      </c>
      <c r="Q16" s="26">
        <v>1983.049325</v>
      </c>
      <c r="R16" s="14">
        <v>2279.3919230000001</v>
      </c>
      <c r="S16" s="14">
        <v>2458.4937359999999</v>
      </c>
      <c r="T16" s="14">
        <v>2433.6247480000002</v>
      </c>
      <c r="U16" s="14">
        <v>2779.7634190000003</v>
      </c>
      <c r="V16" s="14">
        <v>2902.2098369999999</v>
      </c>
      <c r="W16" s="14">
        <v>2964.5524489999998</v>
      </c>
      <c r="X16" s="14">
        <v>2881.208083</v>
      </c>
      <c r="Y16" s="14">
        <v>3034.349858</v>
      </c>
      <c r="Z16" s="14">
        <v>2963.2139990000001</v>
      </c>
      <c r="AA16" s="14">
        <v>2455.1561670000001</v>
      </c>
      <c r="AB16" s="14">
        <v>3019.5522599999999</v>
      </c>
      <c r="AC16" s="14">
        <v>3380.6689330000004</v>
      </c>
      <c r="AD16" s="14">
        <f t="shared" si="0"/>
        <v>48929.304776999998</v>
      </c>
    </row>
    <row r="17" spans="1:30">
      <c r="A17" s="65">
        <v>840734</v>
      </c>
      <c r="B17" s="14">
        <v>2068.6900479999999</v>
      </c>
      <c r="C17" s="14">
        <v>2176.7818240000001</v>
      </c>
      <c r="D17" s="14">
        <v>2116.4208640000002</v>
      </c>
      <c r="E17" s="14">
        <v>1904.838528</v>
      </c>
      <c r="F17" s="14">
        <v>1948.393088</v>
      </c>
      <c r="G17" s="14">
        <v>1876.917222</v>
      </c>
      <c r="H17" s="14">
        <v>1788.8268500000001</v>
      </c>
      <c r="I17" s="14">
        <v>1698.5614660000001</v>
      </c>
      <c r="J17" s="14">
        <v>1590.3812919999998</v>
      </c>
      <c r="K17" s="14">
        <v>1992.8473959999999</v>
      </c>
      <c r="L17" s="14">
        <v>1991.84771</v>
      </c>
      <c r="M17" s="14">
        <v>1724.814652</v>
      </c>
      <c r="N17" s="14">
        <v>1555.760094</v>
      </c>
      <c r="O17" s="26">
        <v>1530.91149</v>
      </c>
      <c r="P17" s="26">
        <v>1097.5341429999999</v>
      </c>
      <c r="Q17" s="26">
        <v>1419.2194259999999</v>
      </c>
      <c r="R17" s="14">
        <v>2242.8810020000001</v>
      </c>
      <c r="S17" s="14">
        <v>2516.885213</v>
      </c>
      <c r="T17" s="14">
        <v>3213.2772949999999</v>
      </c>
      <c r="U17" s="14">
        <v>3301.5735729999997</v>
      </c>
      <c r="V17" s="14">
        <v>3172.4090580000002</v>
      </c>
      <c r="W17" s="14">
        <v>3764.8335610000004</v>
      </c>
      <c r="X17" s="14">
        <v>3327.0273700000002</v>
      </c>
      <c r="Y17" s="14">
        <v>3645.2742410000001</v>
      </c>
      <c r="Z17" s="14">
        <v>4115.9856280000004</v>
      </c>
      <c r="AA17" s="14">
        <v>2966.817438</v>
      </c>
      <c r="AB17" s="14">
        <v>2482.2715669999998</v>
      </c>
      <c r="AC17" s="14">
        <v>3235.3602579999997</v>
      </c>
      <c r="AD17" s="14">
        <f t="shared" si="0"/>
        <v>66467.342296999996</v>
      </c>
    </row>
    <row r="18" spans="1:30">
      <c r="A18" s="65">
        <v>870850</v>
      </c>
      <c r="B18" s="14">
        <v>20.768000000000001</v>
      </c>
      <c r="C18" s="14">
        <v>33.151987999999996</v>
      </c>
      <c r="D18" s="14">
        <v>44.440940000000005</v>
      </c>
      <c r="E18" s="14">
        <v>41.793008</v>
      </c>
      <c r="F18" s="14">
        <v>42.68486</v>
      </c>
      <c r="G18" s="14">
        <v>106.67128599999999</v>
      </c>
      <c r="H18" s="14">
        <v>256.32674299999996</v>
      </c>
      <c r="I18" s="14">
        <v>126.796116</v>
      </c>
      <c r="J18" s="14">
        <v>32.413959999999996</v>
      </c>
      <c r="K18" s="14">
        <v>66.180532999999997</v>
      </c>
      <c r="L18" s="14">
        <v>158.60015100000001</v>
      </c>
      <c r="M18" s="14">
        <v>352.58132499999999</v>
      </c>
      <c r="N18" s="14">
        <v>503.78278499999999</v>
      </c>
      <c r="O18" s="26">
        <v>1150.780321</v>
      </c>
      <c r="P18" s="26">
        <v>1400.947379</v>
      </c>
      <c r="Q18" s="26">
        <v>2160.548018</v>
      </c>
      <c r="R18" s="14">
        <v>2510.6612259999997</v>
      </c>
      <c r="S18" s="14">
        <v>2712.9958580000002</v>
      </c>
      <c r="T18" s="14">
        <v>2820.1015359999997</v>
      </c>
      <c r="U18" s="14">
        <v>3309.0765150000002</v>
      </c>
      <c r="V18" s="14">
        <v>3910.5289589999998</v>
      </c>
      <c r="W18" s="14">
        <v>4139.83241</v>
      </c>
      <c r="X18" s="14">
        <v>4104.2494889999998</v>
      </c>
      <c r="Y18" s="14">
        <v>3958.591574</v>
      </c>
      <c r="Z18" s="14">
        <v>3578.3638860000001</v>
      </c>
      <c r="AA18" s="14">
        <v>2809.468883</v>
      </c>
      <c r="AB18" s="14">
        <v>2558.8620879999999</v>
      </c>
      <c r="AC18" s="14">
        <v>2872.922251</v>
      </c>
      <c r="AD18" s="14">
        <f t="shared" si="0"/>
        <v>45784.122088000004</v>
      </c>
    </row>
    <row r="19" spans="1:30">
      <c r="A19" s="65">
        <v>870894</v>
      </c>
      <c r="B19" s="14">
        <v>123.973</v>
      </c>
      <c r="C19" s="14">
        <v>137.41169600000001</v>
      </c>
      <c r="D19" s="14">
        <v>179.98460800000001</v>
      </c>
      <c r="E19" s="14">
        <v>264.130608</v>
      </c>
      <c r="F19" s="14">
        <v>354.66867200000002</v>
      </c>
      <c r="G19" s="14">
        <v>330.22855200000004</v>
      </c>
      <c r="H19" s="14">
        <v>325.316822</v>
      </c>
      <c r="I19" s="14">
        <v>543.45513899999992</v>
      </c>
      <c r="J19" s="14">
        <v>450.54561999999999</v>
      </c>
      <c r="K19" s="14">
        <v>469.96884600000004</v>
      </c>
      <c r="L19" s="14">
        <v>536.46240699999998</v>
      </c>
      <c r="M19" s="14">
        <v>650.34758099999999</v>
      </c>
      <c r="N19" s="14">
        <v>796.04531099999997</v>
      </c>
      <c r="O19" s="26">
        <v>794.35229700000002</v>
      </c>
      <c r="P19" s="26">
        <v>646.22375699999998</v>
      </c>
      <c r="Q19" s="26">
        <v>1032.8675679999999</v>
      </c>
      <c r="R19" s="14">
        <v>1188.196811</v>
      </c>
      <c r="S19" s="14">
        <v>1432.315613</v>
      </c>
      <c r="T19" s="14">
        <v>1590.6183389999999</v>
      </c>
      <c r="U19" s="14">
        <v>1787.127526</v>
      </c>
      <c r="V19" s="14">
        <v>1965.0249669999998</v>
      </c>
      <c r="W19" s="14">
        <v>2222.6730200000002</v>
      </c>
      <c r="X19" s="14">
        <v>2360.6266620000001</v>
      </c>
      <c r="Y19" s="14">
        <v>2399.0540759999999</v>
      </c>
      <c r="Z19" s="14">
        <v>2443.9605139999999</v>
      </c>
      <c r="AA19" s="14">
        <v>2150.3366889999998</v>
      </c>
      <c r="AB19" s="14">
        <v>2349.3596269999998</v>
      </c>
      <c r="AC19" s="14">
        <v>2676.1415040000002</v>
      </c>
      <c r="AD19" s="14">
        <f t="shared" si="0"/>
        <v>32201.417831999999</v>
      </c>
    </row>
    <row r="20" spans="1:30">
      <c r="A20" s="65">
        <v>851220</v>
      </c>
      <c r="B20" s="14">
        <v>73.090999999999994</v>
      </c>
      <c r="C20" s="14">
        <v>121.616272</v>
      </c>
      <c r="D20" s="14">
        <v>82.555399999999992</v>
      </c>
      <c r="E20" s="14">
        <v>147.219168</v>
      </c>
      <c r="F20" s="14">
        <v>214.32662400000001</v>
      </c>
      <c r="G20" s="14">
        <v>276.41997700000002</v>
      </c>
      <c r="H20" s="14">
        <v>282.189458</v>
      </c>
      <c r="I20" s="14">
        <v>295.09039300000001</v>
      </c>
      <c r="J20" s="14">
        <v>364.18052799999998</v>
      </c>
      <c r="K20" s="14">
        <v>444.19630599999999</v>
      </c>
      <c r="L20" s="14">
        <v>486.97010899999998</v>
      </c>
      <c r="M20" s="14">
        <v>476.19140899999996</v>
      </c>
      <c r="N20" s="14">
        <v>608.29382799999996</v>
      </c>
      <c r="O20" s="26">
        <v>476.25334700000002</v>
      </c>
      <c r="P20" s="26">
        <v>298.26045600000003</v>
      </c>
      <c r="Q20" s="26">
        <v>454.702786</v>
      </c>
      <c r="R20" s="14">
        <v>512.02103699999998</v>
      </c>
      <c r="S20" s="14">
        <v>659.30028300000004</v>
      </c>
      <c r="T20" s="14">
        <v>958.02372400000002</v>
      </c>
      <c r="U20" s="14">
        <v>1055.4404769999999</v>
      </c>
      <c r="V20" s="14">
        <v>1120.2151740000002</v>
      </c>
      <c r="W20" s="14">
        <v>1271.1582409999999</v>
      </c>
      <c r="X20" s="14">
        <v>1552.5119950000001</v>
      </c>
      <c r="Y20" s="14">
        <v>1944.9634310000001</v>
      </c>
      <c r="Z20" s="14">
        <v>2049.8539930000002</v>
      </c>
      <c r="AA20" s="14">
        <v>1902.687328</v>
      </c>
      <c r="AB20" s="14">
        <v>2114.622198</v>
      </c>
      <c r="AC20" s="14">
        <v>2563.1049400000002</v>
      </c>
      <c r="AD20" s="14">
        <f t="shared" si="0"/>
        <v>22805.459882000003</v>
      </c>
    </row>
    <row r="21" spans="1:30">
      <c r="A21" s="65">
        <v>842139</v>
      </c>
      <c r="B21" s="14">
        <v>292.19001600000001</v>
      </c>
      <c r="C21" s="14">
        <v>216.74766399999999</v>
      </c>
      <c r="D21" s="14">
        <v>134.051456</v>
      </c>
      <c r="E21" s="14">
        <v>221.47814399999999</v>
      </c>
      <c r="F21" s="14">
        <v>250.31440000000001</v>
      </c>
      <c r="G21" s="14">
        <v>251.60861600000001</v>
      </c>
      <c r="H21" s="14">
        <v>335.122072</v>
      </c>
      <c r="I21" s="14">
        <v>382.29020100000002</v>
      </c>
      <c r="J21" s="14">
        <v>381.88422700000001</v>
      </c>
      <c r="K21" s="14">
        <v>338.48537599999997</v>
      </c>
      <c r="L21" s="14">
        <v>330.82304499999998</v>
      </c>
      <c r="M21" s="14">
        <v>522.57180800000003</v>
      </c>
      <c r="N21" s="14">
        <v>911.80678599999999</v>
      </c>
      <c r="O21" s="26">
        <v>1089.865982</v>
      </c>
      <c r="P21" s="26">
        <v>601.08940099999995</v>
      </c>
      <c r="Q21" s="26">
        <v>838.27840000000003</v>
      </c>
      <c r="R21" s="14">
        <v>964.18673699999999</v>
      </c>
      <c r="S21" s="14">
        <v>1107.901263</v>
      </c>
      <c r="T21" s="14">
        <v>1316.6827900000001</v>
      </c>
      <c r="U21" s="14">
        <v>1420.2343619999999</v>
      </c>
      <c r="V21" s="14">
        <v>1461.252221</v>
      </c>
      <c r="W21" s="14">
        <v>1387.987944</v>
      </c>
      <c r="X21" s="14">
        <v>1459.6357320000002</v>
      </c>
      <c r="Y21" s="14">
        <v>1603.2160390000001</v>
      </c>
      <c r="Z21" s="14">
        <v>1636.4401839999998</v>
      </c>
      <c r="AA21" s="14">
        <v>1806.9279770000001</v>
      </c>
      <c r="AB21" s="14">
        <v>2209.0106770000002</v>
      </c>
      <c r="AC21" s="14">
        <v>2290.4487599999998</v>
      </c>
      <c r="AD21" s="14">
        <f t="shared" si="0"/>
        <v>25762.532279999999</v>
      </c>
    </row>
    <row r="22" spans="1:30">
      <c r="A22" s="65">
        <v>870880</v>
      </c>
      <c r="B22" s="14">
        <v>8.2729999999999997</v>
      </c>
      <c r="C22" s="14">
        <v>9.2822469999999999</v>
      </c>
      <c r="D22" s="14">
        <v>9.1336290000000009</v>
      </c>
      <c r="E22" s="14">
        <v>8.7334789999999991</v>
      </c>
      <c r="F22" s="14">
        <v>9.4659019999999998</v>
      </c>
      <c r="G22" s="14">
        <v>13.486929</v>
      </c>
      <c r="H22" s="14">
        <v>27.403435000000002</v>
      </c>
      <c r="I22" s="14">
        <v>113.909948</v>
      </c>
      <c r="J22" s="14">
        <v>103.027389</v>
      </c>
      <c r="K22" s="14">
        <v>193.13437100000002</v>
      </c>
      <c r="L22" s="14">
        <v>231.30704600000001</v>
      </c>
      <c r="M22" s="14">
        <v>293.94635899999997</v>
      </c>
      <c r="N22" s="14">
        <v>357.37501199999997</v>
      </c>
      <c r="O22" s="26">
        <v>493.046582</v>
      </c>
      <c r="P22" s="26">
        <v>384.400779</v>
      </c>
      <c r="Q22" s="26">
        <v>558.745992</v>
      </c>
      <c r="R22" s="14">
        <v>724.64064199999996</v>
      </c>
      <c r="S22" s="14">
        <v>876.13798400000007</v>
      </c>
      <c r="T22" s="14">
        <v>973.15986499999997</v>
      </c>
      <c r="U22" s="14">
        <v>1096.7184970000001</v>
      </c>
      <c r="V22" s="14">
        <v>1175.0854019999999</v>
      </c>
      <c r="W22" s="14">
        <v>1281.9528619999999</v>
      </c>
      <c r="X22" s="14">
        <v>1292.913783</v>
      </c>
      <c r="Y22" s="14">
        <v>1431.3445979999999</v>
      </c>
      <c r="Z22" s="14">
        <v>1562.4687429999999</v>
      </c>
      <c r="AA22" s="14">
        <v>1455.162744</v>
      </c>
      <c r="AB22" s="14">
        <v>1838.0031320000001</v>
      </c>
      <c r="AC22" s="14">
        <v>2204.5908599999998</v>
      </c>
      <c r="AD22" s="14">
        <f t="shared" si="0"/>
        <v>18726.851210999997</v>
      </c>
    </row>
    <row r="23" spans="1:30">
      <c r="A23" s="65">
        <v>840999</v>
      </c>
      <c r="B23" s="14">
        <v>267.71299200000004</v>
      </c>
      <c r="C23" s="14">
        <v>349.66652799999997</v>
      </c>
      <c r="D23" s="14">
        <v>339.70889599999998</v>
      </c>
      <c r="E23" s="14">
        <v>462.76396799999998</v>
      </c>
      <c r="F23" s="14">
        <v>559.18099199999995</v>
      </c>
      <c r="G23" s="14">
        <v>694.37323400000002</v>
      </c>
      <c r="H23" s="14">
        <v>563.75047499999994</v>
      </c>
      <c r="I23" s="14">
        <v>557.44569999999999</v>
      </c>
      <c r="J23" s="14">
        <v>609.07455799999991</v>
      </c>
      <c r="K23" s="14">
        <v>686.60913700000003</v>
      </c>
      <c r="L23" s="14">
        <v>684.59885600000007</v>
      </c>
      <c r="M23" s="14">
        <v>880.26853500000004</v>
      </c>
      <c r="N23" s="14">
        <v>926.28289000000007</v>
      </c>
      <c r="O23" s="26">
        <v>1027.1105379999999</v>
      </c>
      <c r="P23" s="26">
        <v>601.80321200000003</v>
      </c>
      <c r="Q23" s="26">
        <v>1005.611263</v>
      </c>
      <c r="R23" s="14">
        <v>1250.077348</v>
      </c>
      <c r="S23" s="14">
        <v>1185.74874</v>
      </c>
      <c r="T23" s="14">
        <v>1108.27179</v>
      </c>
      <c r="U23" s="14">
        <v>1213.308374</v>
      </c>
      <c r="V23" s="14">
        <v>1116.709979</v>
      </c>
      <c r="W23" s="14">
        <v>989.65453200000002</v>
      </c>
      <c r="X23" s="14">
        <v>1223.4932670000001</v>
      </c>
      <c r="Y23" s="14">
        <v>1404.0608670000001</v>
      </c>
      <c r="Z23" s="14">
        <v>1295.2640449999999</v>
      </c>
      <c r="AA23" s="14">
        <v>1058.7177509999999</v>
      </c>
      <c r="AB23" s="14">
        <v>1371.428815</v>
      </c>
      <c r="AC23" s="14">
        <v>1701.2809090000001</v>
      </c>
      <c r="AD23" s="14">
        <f t="shared" si="0"/>
        <v>25133.978191000006</v>
      </c>
    </row>
    <row r="24" spans="1:30">
      <c r="A24" s="65">
        <v>870870</v>
      </c>
      <c r="B24" s="14">
        <v>93.65</v>
      </c>
      <c r="C24" s="14">
        <v>102.193944</v>
      </c>
      <c r="D24" s="14">
        <v>114.90476799999999</v>
      </c>
      <c r="E24" s="14">
        <v>128.68000800000002</v>
      </c>
      <c r="F24" s="14">
        <v>168.69176000000002</v>
      </c>
      <c r="G24" s="14">
        <v>217.00515799999999</v>
      </c>
      <c r="H24" s="14">
        <v>203.793577</v>
      </c>
      <c r="I24" s="14">
        <v>295.43155099999996</v>
      </c>
      <c r="J24" s="14">
        <v>328.45187300000003</v>
      </c>
      <c r="K24" s="14">
        <v>412.44454300000001</v>
      </c>
      <c r="L24" s="14">
        <v>434.772446</v>
      </c>
      <c r="M24" s="14">
        <v>477.10055499999999</v>
      </c>
      <c r="N24" s="14">
        <v>558.03248499999995</v>
      </c>
      <c r="O24" s="26">
        <v>481.737661</v>
      </c>
      <c r="P24" s="26">
        <v>406.52702600000003</v>
      </c>
      <c r="Q24" s="26">
        <v>634.401793</v>
      </c>
      <c r="R24" s="14">
        <v>654.83056999999997</v>
      </c>
      <c r="S24" s="14">
        <v>727.30406600000003</v>
      </c>
      <c r="T24" s="14">
        <v>894.18402400000002</v>
      </c>
      <c r="U24" s="14">
        <v>881.91952800000001</v>
      </c>
      <c r="V24" s="14">
        <v>1043.9063289999999</v>
      </c>
      <c r="W24" s="14">
        <v>1103.117356</v>
      </c>
      <c r="X24" s="14">
        <v>1056.1060689999999</v>
      </c>
      <c r="Y24" s="14">
        <v>1135.739503</v>
      </c>
      <c r="Z24" s="14">
        <v>1236.804007</v>
      </c>
      <c r="AA24" s="14">
        <v>1071.4206380000001</v>
      </c>
      <c r="AB24" s="14">
        <v>1436.1355840000001</v>
      </c>
      <c r="AC24" s="14">
        <v>1678.8644439999998</v>
      </c>
      <c r="AD24" s="14">
        <f t="shared" si="0"/>
        <v>17978.151266000001</v>
      </c>
    </row>
    <row r="25" spans="1:30">
      <c r="A25" s="65">
        <v>401110</v>
      </c>
      <c r="B25" s="14">
        <v>47.112000000000002</v>
      </c>
      <c r="C25" s="14">
        <v>39.105176</v>
      </c>
      <c r="D25" s="14">
        <v>56.827724000000003</v>
      </c>
      <c r="E25" s="14">
        <v>74.581928000000005</v>
      </c>
      <c r="F25" s="14">
        <v>108.799936</v>
      </c>
      <c r="G25" s="14">
        <v>136.404855</v>
      </c>
      <c r="H25" s="14">
        <v>72.399928000000003</v>
      </c>
      <c r="I25" s="14">
        <v>71.789304999999999</v>
      </c>
      <c r="J25" s="14">
        <v>134.404324</v>
      </c>
      <c r="K25" s="14">
        <v>150.65454</v>
      </c>
      <c r="L25" s="14">
        <v>162.04944699999999</v>
      </c>
      <c r="M25" s="14">
        <v>163.951356</v>
      </c>
      <c r="N25" s="14">
        <v>192.86260200000001</v>
      </c>
      <c r="O25" s="26">
        <v>269.51107100000002</v>
      </c>
      <c r="P25" s="26">
        <v>296.406769</v>
      </c>
      <c r="Q25" s="26">
        <v>447.48756400000002</v>
      </c>
      <c r="R25" s="14">
        <v>654.81106599999998</v>
      </c>
      <c r="S25" s="14">
        <v>788.88261799999998</v>
      </c>
      <c r="T25" s="14">
        <v>856.18908299999998</v>
      </c>
      <c r="U25" s="14">
        <v>787.58953000000008</v>
      </c>
      <c r="V25" s="14">
        <v>806.71705000000009</v>
      </c>
      <c r="W25" s="14">
        <v>814.65563600000007</v>
      </c>
      <c r="X25" s="14">
        <v>930.061059</v>
      </c>
      <c r="Y25" s="14">
        <v>905.918905</v>
      </c>
      <c r="Z25" s="14">
        <v>1027.1749910000001</v>
      </c>
      <c r="AA25" s="14">
        <v>996.90830400000004</v>
      </c>
      <c r="AB25" s="14">
        <v>1418.567935</v>
      </c>
      <c r="AC25" s="14">
        <v>1562.957658</v>
      </c>
      <c r="AD25" s="14">
        <f t="shared" si="0"/>
        <v>13974.782360000001</v>
      </c>
    </row>
    <row r="26" spans="1:30">
      <c r="A26" s="65">
        <v>853690</v>
      </c>
      <c r="B26" s="14">
        <v>352.75200000000001</v>
      </c>
      <c r="C26" s="14">
        <v>619.18630399999995</v>
      </c>
      <c r="D26" s="14">
        <v>768.14713600000005</v>
      </c>
      <c r="E26" s="14">
        <v>975.11046400000009</v>
      </c>
      <c r="F26" s="14">
        <v>1082.2963200000002</v>
      </c>
      <c r="G26" s="14">
        <v>1451.106749</v>
      </c>
      <c r="H26" s="14">
        <v>1073.5422430000001</v>
      </c>
      <c r="I26" s="14">
        <v>840.24302999999998</v>
      </c>
      <c r="J26" s="14">
        <v>921.69148199999995</v>
      </c>
      <c r="K26" s="14">
        <v>1009.209223</v>
      </c>
      <c r="L26" s="14">
        <v>1180.127254</v>
      </c>
      <c r="M26" s="14">
        <v>1220.7915759999998</v>
      </c>
      <c r="N26" s="14">
        <v>1175.0781910000001</v>
      </c>
      <c r="O26" s="26">
        <v>1259.6975120000002</v>
      </c>
      <c r="P26" s="26">
        <v>837.91924399999994</v>
      </c>
      <c r="Q26" s="26">
        <v>1192.339823</v>
      </c>
      <c r="R26" s="14">
        <v>1101.2301610000002</v>
      </c>
      <c r="S26" s="14">
        <v>1096.0914680000001</v>
      </c>
      <c r="T26" s="14">
        <v>1016.552081</v>
      </c>
      <c r="U26" s="14">
        <v>1001.0209960000001</v>
      </c>
      <c r="V26" s="14">
        <v>893.1092020000001</v>
      </c>
      <c r="W26" s="14">
        <v>847.27376800000002</v>
      </c>
      <c r="X26" s="14">
        <v>869.28234299999997</v>
      </c>
      <c r="Y26" s="14">
        <v>952.79677000000004</v>
      </c>
      <c r="Z26" s="14">
        <v>967.10700699999995</v>
      </c>
      <c r="AA26" s="14">
        <v>860.65877999999998</v>
      </c>
      <c r="AB26" s="14">
        <v>1102.0997379999999</v>
      </c>
      <c r="AC26" s="14">
        <v>1388.7841189999999</v>
      </c>
      <c r="AD26" s="14">
        <f t="shared" si="0"/>
        <v>28055.244984000001</v>
      </c>
    </row>
    <row r="27" spans="1:30">
      <c r="A27" s="65">
        <v>852721</v>
      </c>
      <c r="B27" s="14">
        <v>410.854016</v>
      </c>
      <c r="C27" s="14">
        <v>648.35891200000003</v>
      </c>
      <c r="D27" s="14">
        <v>1259.230464</v>
      </c>
      <c r="E27" s="14">
        <v>1166.8912639999999</v>
      </c>
      <c r="F27" s="14">
        <v>1263.823488</v>
      </c>
      <c r="G27" s="14">
        <v>1357.0352499999999</v>
      </c>
      <c r="H27" s="14">
        <v>1177.069847</v>
      </c>
      <c r="I27" s="14">
        <v>1521.5998189999998</v>
      </c>
      <c r="J27" s="14">
        <v>1181.7853459999999</v>
      </c>
      <c r="K27" s="14">
        <v>1375.8638619999999</v>
      </c>
      <c r="L27" s="14">
        <v>1258.910795</v>
      </c>
      <c r="M27" s="14">
        <v>1319.573764</v>
      </c>
      <c r="N27" s="14">
        <v>1030.5323980000001</v>
      </c>
      <c r="O27" s="26">
        <v>709.91147799999999</v>
      </c>
      <c r="P27" s="26">
        <v>413.14498400000002</v>
      </c>
      <c r="Q27" s="26">
        <v>580.06053700000007</v>
      </c>
      <c r="R27" s="14">
        <v>803.42594799999995</v>
      </c>
      <c r="S27" s="14">
        <v>1015.5365389999999</v>
      </c>
      <c r="T27" s="14">
        <v>1289.156371</v>
      </c>
      <c r="U27" s="14">
        <v>1544.5368819999999</v>
      </c>
      <c r="V27" s="14">
        <v>1502.7808910000001</v>
      </c>
      <c r="W27" s="14">
        <v>1450.4986780000002</v>
      </c>
      <c r="X27" s="14">
        <v>1524.8389159999999</v>
      </c>
      <c r="Y27" s="14">
        <v>1397.0008049999999</v>
      </c>
      <c r="Z27" s="14">
        <v>1683.7015190000002</v>
      </c>
      <c r="AA27" s="14">
        <v>1034.0450189999999</v>
      </c>
      <c r="AB27" s="14">
        <v>1315.562326</v>
      </c>
      <c r="AC27" s="14">
        <v>1287.6630460000001</v>
      </c>
      <c r="AD27" s="14">
        <f t="shared" si="0"/>
        <v>32523.393164000005</v>
      </c>
    </row>
    <row r="28" spans="1:30">
      <c r="A28" s="65">
        <v>840820</v>
      </c>
      <c r="B28" s="14">
        <v>13.475</v>
      </c>
      <c r="C28" s="14">
        <v>32.715336000000001</v>
      </c>
      <c r="D28" s="14">
        <v>47.149639999999998</v>
      </c>
      <c r="E28" s="14">
        <v>173.00622399999997</v>
      </c>
      <c r="F28" s="14">
        <v>239.866624</v>
      </c>
      <c r="G28" s="14">
        <v>259.52022499999998</v>
      </c>
      <c r="H28" s="14">
        <v>153.040964</v>
      </c>
      <c r="I28" s="14">
        <v>85.782071000000002</v>
      </c>
      <c r="J28" s="14">
        <v>56.142598</v>
      </c>
      <c r="K28" s="14">
        <v>74.661799000000002</v>
      </c>
      <c r="L28" s="14">
        <v>162.86204699999999</v>
      </c>
      <c r="M28" s="14">
        <v>133.30983799999998</v>
      </c>
      <c r="N28" s="14">
        <v>150.88350599999998</v>
      </c>
      <c r="O28" s="26">
        <v>197.67325500000001</v>
      </c>
      <c r="P28" s="26">
        <v>131.03965099999999</v>
      </c>
      <c r="Q28" s="26">
        <v>1036.8536770000001</v>
      </c>
      <c r="R28" s="14">
        <v>1198.886499</v>
      </c>
      <c r="S28" s="14">
        <v>1115.1925560000002</v>
      </c>
      <c r="T28" s="14">
        <v>1135.997325</v>
      </c>
      <c r="U28" s="14">
        <v>1131.261804</v>
      </c>
      <c r="V28" s="14">
        <v>1115.9343570000001</v>
      </c>
      <c r="W28" s="14">
        <v>1148.94244</v>
      </c>
      <c r="X28" s="14">
        <v>1377.97342</v>
      </c>
      <c r="Y28" s="14">
        <v>1380.255484</v>
      </c>
      <c r="Z28" s="14">
        <v>1417.6392089999999</v>
      </c>
      <c r="AA28" s="14">
        <v>1168.3739480000002</v>
      </c>
      <c r="AB28" s="14">
        <v>1278.9251079999999</v>
      </c>
      <c r="AC28" s="14">
        <v>1273.4363970000002</v>
      </c>
      <c r="AD28" s="14">
        <f t="shared" si="0"/>
        <v>17690.801002</v>
      </c>
    </row>
    <row r="29" spans="1:30">
      <c r="A29" s="65">
        <v>851290</v>
      </c>
      <c r="B29" s="14">
        <v>84.575999999999993</v>
      </c>
      <c r="C29" s="14">
        <v>142.87624</v>
      </c>
      <c r="D29" s="14">
        <v>157.676288</v>
      </c>
      <c r="E29" s="14">
        <v>167.877712</v>
      </c>
      <c r="F29" s="14">
        <v>308.27391999999998</v>
      </c>
      <c r="G29" s="14">
        <v>274.860905</v>
      </c>
      <c r="H29" s="14">
        <v>360.62372800000003</v>
      </c>
      <c r="I29" s="14">
        <v>542.40258200000005</v>
      </c>
      <c r="J29" s="14">
        <v>506.590146</v>
      </c>
      <c r="K29" s="14">
        <v>469.34488299999998</v>
      </c>
      <c r="L29" s="14">
        <v>439.16060999999996</v>
      </c>
      <c r="M29" s="14">
        <v>413.49900099999996</v>
      </c>
      <c r="N29" s="14">
        <v>456.82804700000003</v>
      </c>
      <c r="O29" s="26">
        <v>382.91045299999996</v>
      </c>
      <c r="P29" s="26">
        <v>282.21952000000005</v>
      </c>
      <c r="Q29" s="26">
        <v>277.316892</v>
      </c>
      <c r="R29" s="14">
        <v>306.45571699999999</v>
      </c>
      <c r="S29" s="14">
        <v>371.01815299999998</v>
      </c>
      <c r="T29" s="14">
        <v>431.74786999999998</v>
      </c>
      <c r="U29" s="14">
        <v>511.369732</v>
      </c>
      <c r="V29" s="14">
        <v>642.50271999999995</v>
      </c>
      <c r="W29" s="14">
        <v>703.97569599999997</v>
      </c>
      <c r="X29" s="14">
        <v>700.949794</v>
      </c>
      <c r="Y29" s="14">
        <v>773.087851</v>
      </c>
      <c r="Z29" s="14">
        <v>732.91411199999993</v>
      </c>
      <c r="AA29" s="14">
        <v>697.74906899999996</v>
      </c>
      <c r="AB29" s="14">
        <v>919.89752199999998</v>
      </c>
      <c r="AC29" s="14">
        <v>1116.2859040000001</v>
      </c>
      <c r="AD29" s="14">
        <f t="shared" si="0"/>
        <v>13174.991066999999</v>
      </c>
    </row>
    <row r="30" spans="1:30">
      <c r="A30" s="65">
        <v>841330</v>
      </c>
      <c r="B30" s="14">
        <v>27.472000000000001</v>
      </c>
      <c r="C30" s="14">
        <v>30.840132000000001</v>
      </c>
      <c r="D30" s="14">
        <v>67.105928000000006</v>
      </c>
      <c r="E30" s="14">
        <v>64.042255999999995</v>
      </c>
      <c r="F30" s="14">
        <v>76.487823999999989</v>
      </c>
      <c r="G30" s="14">
        <v>98.936526999999998</v>
      </c>
      <c r="H30" s="14">
        <v>98.568346999999989</v>
      </c>
      <c r="I30" s="14">
        <v>136.79953899999998</v>
      </c>
      <c r="J30" s="14">
        <v>217.34498099999999</v>
      </c>
      <c r="K30" s="14">
        <v>233.26858300000001</v>
      </c>
      <c r="L30" s="14">
        <v>239.62270599999999</v>
      </c>
      <c r="M30" s="14">
        <v>343.930746</v>
      </c>
      <c r="N30" s="14">
        <v>453.84804499999996</v>
      </c>
      <c r="O30" s="26">
        <v>497.81056900000004</v>
      </c>
      <c r="P30" s="26">
        <v>387.88953000000004</v>
      </c>
      <c r="Q30" s="26">
        <v>548.8135870000001</v>
      </c>
      <c r="R30" s="14">
        <v>624.65821600000004</v>
      </c>
      <c r="S30" s="14">
        <v>604.21692599999994</v>
      </c>
      <c r="T30" s="14">
        <v>607.55761499999994</v>
      </c>
      <c r="U30" s="14">
        <v>683.39009900000008</v>
      </c>
      <c r="V30" s="14">
        <v>709.04333299999996</v>
      </c>
      <c r="W30" s="14">
        <v>727.02794400000005</v>
      </c>
      <c r="X30" s="14">
        <v>888.42284100000006</v>
      </c>
      <c r="Y30" s="14">
        <v>966.03776900000003</v>
      </c>
      <c r="Z30" s="14">
        <v>1024.1187580000001</v>
      </c>
      <c r="AA30" s="14">
        <v>875.78567799999996</v>
      </c>
      <c r="AB30" s="14">
        <v>977.10834699999998</v>
      </c>
      <c r="AC30" s="14">
        <v>1091.1458319999999</v>
      </c>
      <c r="AD30" s="14">
        <f t="shared" si="0"/>
        <v>13301.294658000001</v>
      </c>
    </row>
    <row r="31" spans="1:30">
      <c r="A31" s="65">
        <v>841430</v>
      </c>
      <c r="B31" s="14">
        <v>10.269</v>
      </c>
      <c r="C31" s="14">
        <v>15.022906000000001</v>
      </c>
      <c r="D31" s="14">
        <v>34.763199999999998</v>
      </c>
      <c r="E31" s="14">
        <v>49.938611999999999</v>
      </c>
      <c r="F31" s="14">
        <v>80.354960000000005</v>
      </c>
      <c r="G31" s="14">
        <v>93.371149000000003</v>
      </c>
      <c r="H31" s="14">
        <v>155.315921</v>
      </c>
      <c r="I31" s="14">
        <v>215.661148</v>
      </c>
      <c r="J31" s="14">
        <v>216.272459</v>
      </c>
      <c r="K31" s="14">
        <v>217.78187</v>
      </c>
      <c r="L31" s="14">
        <v>241.038275</v>
      </c>
      <c r="M31" s="14">
        <v>309.858949</v>
      </c>
      <c r="N31" s="14">
        <v>433.90881199999995</v>
      </c>
      <c r="O31" s="26">
        <v>459.918407</v>
      </c>
      <c r="P31" s="26">
        <v>333.87874699999998</v>
      </c>
      <c r="Q31" s="26">
        <v>422.85668699999997</v>
      </c>
      <c r="R31" s="14">
        <v>422.47605900000002</v>
      </c>
      <c r="S31" s="14">
        <v>479.76482900000002</v>
      </c>
      <c r="T31" s="14">
        <v>576.09217899999999</v>
      </c>
      <c r="U31" s="14">
        <v>567.23683299999993</v>
      </c>
      <c r="V31" s="14">
        <v>715.15100199999995</v>
      </c>
      <c r="W31" s="14">
        <v>702.61406000000011</v>
      </c>
      <c r="X31" s="14">
        <v>713.78565800000001</v>
      </c>
      <c r="Y31" s="14">
        <v>700.20610799999997</v>
      </c>
      <c r="Z31" s="14">
        <v>760.39474499999994</v>
      </c>
      <c r="AA31" s="14">
        <v>656.27503100000001</v>
      </c>
      <c r="AB31" s="14">
        <v>729.93191999999999</v>
      </c>
      <c r="AC31" s="14">
        <v>957.91941199999997</v>
      </c>
      <c r="AD31" s="14">
        <f t="shared" si="0"/>
        <v>11272.058937999998</v>
      </c>
    </row>
    <row r="32" spans="1:30">
      <c r="A32" s="65">
        <v>850710</v>
      </c>
      <c r="B32" s="14">
        <v>24.321000000000002</v>
      </c>
      <c r="C32" s="14">
        <v>66.452604000000008</v>
      </c>
      <c r="D32" s="14">
        <v>113.910352</v>
      </c>
      <c r="E32" s="14">
        <v>131.40539999999999</v>
      </c>
      <c r="F32" s="14">
        <v>163.22073600000002</v>
      </c>
      <c r="G32" s="14">
        <v>190.53661799999998</v>
      </c>
      <c r="H32" s="14">
        <v>199.808064</v>
      </c>
      <c r="I32" s="14">
        <v>221.56064000000001</v>
      </c>
      <c r="J32" s="14">
        <v>265.21019799999999</v>
      </c>
      <c r="K32" s="14">
        <v>258.70405199999999</v>
      </c>
      <c r="L32" s="14">
        <v>282.12886800000001</v>
      </c>
      <c r="M32" s="14">
        <v>317.07196700000003</v>
      </c>
      <c r="N32" s="14">
        <v>358.72378399999997</v>
      </c>
      <c r="O32" s="26">
        <v>416.442003</v>
      </c>
      <c r="P32" s="26">
        <v>418.50142900000003</v>
      </c>
      <c r="Q32" s="26">
        <v>475.89447799999999</v>
      </c>
      <c r="R32" s="14">
        <v>475.58071100000001</v>
      </c>
      <c r="S32" s="14">
        <v>494.15658100000002</v>
      </c>
      <c r="T32" s="14">
        <v>502.43343599999997</v>
      </c>
      <c r="U32" s="14">
        <v>471.79020100000002</v>
      </c>
      <c r="V32" s="14">
        <v>498.27710400000001</v>
      </c>
      <c r="W32" s="14">
        <v>540.77583600000003</v>
      </c>
      <c r="X32" s="14">
        <v>744.36579599999993</v>
      </c>
      <c r="Y32" s="14">
        <v>755.89586299999996</v>
      </c>
      <c r="Z32" s="14">
        <v>804.70893799999999</v>
      </c>
      <c r="AA32" s="14">
        <v>883.54595600000005</v>
      </c>
      <c r="AB32" s="14">
        <v>905.03979200000003</v>
      </c>
      <c r="AC32" s="14">
        <v>942.30608400000006</v>
      </c>
      <c r="AD32" s="14">
        <f t="shared" si="0"/>
        <v>11922.768490999999</v>
      </c>
    </row>
    <row r="33" spans="1:30">
      <c r="A33" s="65">
        <v>851150</v>
      </c>
      <c r="B33" s="14">
        <v>20.029</v>
      </c>
      <c r="C33" s="14">
        <v>21.528313999999998</v>
      </c>
      <c r="D33" s="14">
        <v>37.925179999999997</v>
      </c>
      <c r="E33" s="14">
        <v>42.693815999999998</v>
      </c>
      <c r="F33" s="14">
        <v>76.114007999999998</v>
      </c>
      <c r="G33" s="14">
        <v>106.473563</v>
      </c>
      <c r="H33" s="14">
        <v>138.595439</v>
      </c>
      <c r="I33" s="14">
        <v>215.13079500000001</v>
      </c>
      <c r="J33" s="14">
        <v>293.42814899999996</v>
      </c>
      <c r="K33" s="14">
        <v>300.81359000000003</v>
      </c>
      <c r="L33" s="14">
        <v>315.12554599999999</v>
      </c>
      <c r="M33" s="14">
        <v>383.91828000000004</v>
      </c>
      <c r="N33" s="14">
        <v>484.21963199999999</v>
      </c>
      <c r="O33" s="26">
        <v>439.77789100000001</v>
      </c>
      <c r="P33" s="26">
        <v>376.37917300000004</v>
      </c>
      <c r="Q33" s="26">
        <v>503.86358000000001</v>
      </c>
      <c r="R33" s="14">
        <v>618.60071699999992</v>
      </c>
      <c r="S33" s="14">
        <v>719.19727499999999</v>
      </c>
      <c r="T33" s="14">
        <v>698.90293700000007</v>
      </c>
      <c r="U33" s="14">
        <v>634.31078300000001</v>
      </c>
      <c r="V33" s="14">
        <v>782.96209199999998</v>
      </c>
      <c r="W33" s="14">
        <v>797.63508999999999</v>
      </c>
      <c r="X33" s="14">
        <v>834.87817700000005</v>
      </c>
      <c r="Y33" s="14">
        <v>861.18145300000003</v>
      </c>
      <c r="Z33" s="14">
        <v>879.50840000000005</v>
      </c>
      <c r="AA33" s="14">
        <v>715.90211699999998</v>
      </c>
      <c r="AB33" s="14">
        <v>808.56613900000002</v>
      </c>
      <c r="AC33" s="14">
        <v>870.481627</v>
      </c>
      <c r="AD33" s="14">
        <f t="shared" si="0"/>
        <v>12978.142763</v>
      </c>
    </row>
    <row r="34" spans="1:30">
      <c r="A34" s="65" t="s">
        <v>221</v>
      </c>
      <c r="B34" s="14">
        <f>SUM(B9:B33)</f>
        <v>7977.6161200000015</v>
      </c>
      <c r="C34" s="14">
        <f t="shared" ref="C34:AC34" si="1">SUM(C9:C33)</f>
        <v>9555.9300539999967</v>
      </c>
      <c r="D34" s="14">
        <f t="shared" si="1"/>
        <v>11433.786969000003</v>
      </c>
      <c r="E34" s="14">
        <f t="shared" si="1"/>
        <v>12827.353707</v>
      </c>
      <c r="F34" s="14">
        <f t="shared" si="1"/>
        <v>15779.596353999996</v>
      </c>
      <c r="G34" s="14">
        <f t="shared" si="1"/>
        <v>19031.288893000001</v>
      </c>
      <c r="H34" s="14">
        <f t="shared" si="1"/>
        <v>19745.118118000002</v>
      </c>
      <c r="I34" s="14">
        <f t="shared" si="1"/>
        <v>20381.109191</v>
      </c>
      <c r="J34" s="14">
        <f t="shared" si="1"/>
        <v>20823.695494</v>
      </c>
      <c r="K34" s="14">
        <f t="shared" si="1"/>
        <v>24587.322037000005</v>
      </c>
      <c r="L34" s="14">
        <f t="shared" si="1"/>
        <v>27465.739427</v>
      </c>
      <c r="M34" s="14">
        <f t="shared" si="1"/>
        <v>31924.945694000009</v>
      </c>
      <c r="N34" s="14">
        <f t="shared" si="1"/>
        <v>34261.630535000011</v>
      </c>
      <c r="O34" s="14">
        <f t="shared" si="1"/>
        <v>35092.399158999993</v>
      </c>
      <c r="P34" s="14">
        <f t="shared" si="1"/>
        <v>29023.720020999997</v>
      </c>
      <c r="Q34" s="14">
        <f t="shared" si="1"/>
        <v>38387.172672000001</v>
      </c>
      <c r="R34" s="14">
        <f t="shared" si="1"/>
        <v>41866.334686000002</v>
      </c>
      <c r="S34" s="14">
        <f t="shared" si="1"/>
        <v>43205.328367000009</v>
      </c>
      <c r="T34" s="14">
        <f t="shared" si="1"/>
        <v>48185.458777999993</v>
      </c>
      <c r="U34" s="14">
        <f t="shared" si="1"/>
        <v>50020.370461999999</v>
      </c>
      <c r="V34" s="14">
        <f t="shared" si="1"/>
        <v>51710.294859999987</v>
      </c>
      <c r="W34" s="14">
        <f t="shared" si="1"/>
        <v>53285.632501000015</v>
      </c>
      <c r="X34" s="14">
        <f t="shared" si="1"/>
        <v>54219.743978999999</v>
      </c>
      <c r="Y34" s="14">
        <f t="shared" si="1"/>
        <v>59210.064633999995</v>
      </c>
      <c r="Z34" s="14">
        <f t="shared" si="1"/>
        <v>61181.422824999987</v>
      </c>
      <c r="AA34" s="14">
        <f t="shared" si="1"/>
        <v>52562.604166999983</v>
      </c>
      <c r="AB34" s="14">
        <f t="shared" si="1"/>
        <v>69874.815831999993</v>
      </c>
      <c r="AC34" s="14">
        <f t="shared" si="1"/>
        <v>82984.315714000011</v>
      </c>
      <c r="AD34" s="14">
        <f t="shared" si="0"/>
        <v>1026604.81125</v>
      </c>
    </row>
    <row r="35" spans="1:30">
      <c r="A35" s="65" t="s">
        <v>222</v>
      </c>
      <c r="B35" s="14">
        <f>B36-B34</f>
        <v>2306.5889919999963</v>
      </c>
      <c r="C35" s="14">
        <f t="shared" ref="C35:AC35" si="2">C36-C34</f>
        <v>3016.2464690000015</v>
      </c>
      <c r="D35" s="14">
        <f t="shared" si="2"/>
        <v>3668.7094419999958</v>
      </c>
      <c r="E35" s="14">
        <f t="shared" si="2"/>
        <v>4311.5346849999969</v>
      </c>
      <c r="F35" s="14">
        <f t="shared" si="2"/>
        <v>5646.87638900001</v>
      </c>
      <c r="G35" s="14">
        <f t="shared" si="2"/>
        <v>7067.9489529999919</v>
      </c>
      <c r="H35" s="14">
        <f t="shared" si="2"/>
        <v>6670.0763840000036</v>
      </c>
      <c r="I35" s="14">
        <f t="shared" si="2"/>
        <v>6924.0854690000015</v>
      </c>
      <c r="J35" s="14">
        <f t="shared" si="2"/>
        <v>6728.2322750000058</v>
      </c>
      <c r="K35" s="14">
        <f t="shared" si="2"/>
        <v>7557.0424470000034</v>
      </c>
      <c r="L35" s="14">
        <f t="shared" si="2"/>
        <v>8404.351637000007</v>
      </c>
      <c r="M35" s="14">
        <f t="shared" si="2"/>
        <v>9131.1156430000046</v>
      </c>
      <c r="N35" s="14">
        <f t="shared" si="2"/>
        <v>9166.3915649999981</v>
      </c>
      <c r="O35" s="14">
        <f t="shared" si="2"/>
        <v>8469.7501329999941</v>
      </c>
      <c r="P35" s="14">
        <f t="shared" si="2"/>
        <v>6140.4471220000087</v>
      </c>
      <c r="Q35" s="14">
        <f t="shared" si="2"/>
        <v>8710.4322949999842</v>
      </c>
      <c r="R35" s="14">
        <f t="shared" si="2"/>
        <v>9973.7142309999836</v>
      </c>
      <c r="S35" s="14">
        <f t="shared" si="2"/>
        <v>11495.293819999992</v>
      </c>
      <c r="T35" s="14">
        <f t="shared" si="2"/>
        <v>12364.855960000015</v>
      </c>
      <c r="U35" s="14">
        <f t="shared" si="2"/>
        <v>13648.355822000005</v>
      </c>
      <c r="V35" s="14">
        <f t="shared" si="2"/>
        <v>14040.938815000009</v>
      </c>
      <c r="W35" s="14">
        <f t="shared" si="2"/>
        <v>14456.509386999998</v>
      </c>
      <c r="X35" s="14">
        <f t="shared" si="2"/>
        <v>14786.555933999996</v>
      </c>
      <c r="Y35" s="14">
        <f t="shared" si="2"/>
        <v>15207.738633000001</v>
      </c>
      <c r="Z35" s="14">
        <f t="shared" si="2"/>
        <v>15291.58076099999</v>
      </c>
      <c r="AA35" s="14">
        <f t="shared" si="2"/>
        <v>13015.489889000019</v>
      </c>
      <c r="AB35" s="14">
        <f t="shared" si="2"/>
        <v>14756.854991999979</v>
      </c>
      <c r="AC35" s="14">
        <f t="shared" si="2"/>
        <v>11882.247398000007</v>
      </c>
      <c r="AD35" s="14">
        <f t="shared" si="0"/>
        <v>264839.96554200002</v>
      </c>
    </row>
    <row r="36" spans="1:30">
      <c r="A36" s="65" t="s">
        <v>207</v>
      </c>
      <c r="B36" s="14">
        <v>10284.205111999998</v>
      </c>
      <c r="C36" s="14">
        <v>12572.176522999998</v>
      </c>
      <c r="D36" s="14">
        <v>15102.496410999998</v>
      </c>
      <c r="E36" s="14">
        <v>17138.888391999997</v>
      </c>
      <c r="F36" s="14">
        <v>21426.472743000006</v>
      </c>
      <c r="G36" s="14">
        <v>26099.237845999993</v>
      </c>
      <c r="H36" s="14">
        <v>26415.194502000006</v>
      </c>
      <c r="I36" s="14">
        <v>27305.194660000001</v>
      </c>
      <c r="J36" s="14">
        <v>27551.927769000005</v>
      </c>
      <c r="K36" s="14">
        <v>32144.364484000009</v>
      </c>
      <c r="L36" s="14">
        <v>35870.091064000007</v>
      </c>
      <c r="M36" s="14">
        <v>41056.061337000014</v>
      </c>
      <c r="N36" s="14">
        <v>43428.022100000009</v>
      </c>
      <c r="O36" s="26">
        <v>43562.149291999987</v>
      </c>
      <c r="P36" s="26">
        <v>35164.167143000006</v>
      </c>
      <c r="Q36" s="26">
        <v>47097.604966999985</v>
      </c>
      <c r="R36" s="14">
        <v>51840.048916999986</v>
      </c>
      <c r="S36" s="14">
        <v>54700.622187000001</v>
      </c>
      <c r="T36" s="14">
        <v>60550.314738000008</v>
      </c>
      <c r="U36" s="14">
        <v>63668.726284000004</v>
      </c>
      <c r="V36" s="14">
        <v>65751.233674999996</v>
      </c>
      <c r="W36" s="14">
        <v>67742.141888000013</v>
      </c>
      <c r="X36" s="14">
        <v>69006.299912999995</v>
      </c>
      <c r="Y36" s="14">
        <v>74417.803266999996</v>
      </c>
      <c r="Z36" s="14">
        <v>76473.003585999977</v>
      </c>
      <c r="AA36" s="14">
        <v>65578.094056000002</v>
      </c>
      <c r="AB36" s="14">
        <v>84631.670823999972</v>
      </c>
      <c r="AC36" s="14">
        <v>94866.563112000018</v>
      </c>
      <c r="AD36" s="14">
        <f t="shared" si="0"/>
        <v>1291444.7767919998</v>
      </c>
    </row>
    <row r="37" spans="1:30">
      <c r="A37" s="6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 spans="1:30">
      <c r="A38" s="65"/>
      <c r="B38" s="135" t="s">
        <v>208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</row>
    <row r="39" spans="1:30">
      <c r="A39" s="6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</row>
    <row r="40" spans="1:30">
      <c r="A40" s="65">
        <v>852520</v>
      </c>
      <c r="B40" s="15">
        <f>IFERROR(B9/B$36*100,"--")</f>
        <v>3.6567824533291944</v>
      </c>
      <c r="C40" s="15">
        <f t="shared" ref="C40:AD49" si="3">IFERROR(C9/C$36*100,"--")</f>
        <v>1.6108254893614493</v>
      </c>
      <c r="D40" s="15">
        <f t="shared" si="3"/>
        <v>1.7715816558984645</v>
      </c>
      <c r="E40" s="15">
        <f t="shared" si="3"/>
        <v>2.8281066829646235</v>
      </c>
      <c r="F40" s="15">
        <f t="shared" si="3"/>
        <v>5.4318623786560023</v>
      </c>
      <c r="G40" s="15">
        <f t="shared" si="3"/>
        <v>9.7640957258472749</v>
      </c>
      <c r="H40" s="15">
        <f t="shared" si="3"/>
        <v>13.211800146827473</v>
      </c>
      <c r="I40" s="15">
        <f t="shared" si="3"/>
        <v>9.1550183257327493</v>
      </c>
      <c r="J40" s="15">
        <f t="shared" si="3"/>
        <v>8.1534361545748713</v>
      </c>
      <c r="K40" s="15">
        <f t="shared" si="3"/>
        <v>10.659195793730719</v>
      </c>
      <c r="L40" s="15">
        <f t="shared" si="3"/>
        <v>11.387150567062188</v>
      </c>
      <c r="M40" s="15">
        <f t="shared" si="3"/>
        <v>15.891924450434281</v>
      </c>
      <c r="N40" s="15">
        <f t="shared" si="3"/>
        <v>17.502583487448302</v>
      </c>
      <c r="O40" s="15">
        <f t="shared" si="3"/>
        <v>20.485297557709867</v>
      </c>
      <c r="P40" s="15">
        <f t="shared" si="3"/>
        <v>27.845187691155544</v>
      </c>
      <c r="Q40" s="15">
        <f t="shared" si="3"/>
        <v>20.986994680357334</v>
      </c>
      <c r="R40" s="15">
        <f t="shared" si="3"/>
        <v>14.012828908843527</v>
      </c>
      <c r="S40" s="15">
        <f t="shared" si="3"/>
        <v>8.190510273692583</v>
      </c>
      <c r="T40" s="15">
        <f t="shared" si="3"/>
        <v>8.327613068269498</v>
      </c>
      <c r="U40" s="15">
        <f t="shared" si="3"/>
        <v>4.0013756088602959</v>
      </c>
      <c r="V40" s="15">
        <f t="shared" si="3"/>
        <v>1.883862271121105</v>
      </c>
      <c r="W40" s="15">
        <f t="shared" si="3"/>
        <v>1.159594655714822</v>
      </c>
      <c r="X40" s="15">
        <f t="shared" si="3"/>
        <v>0.58068724233178415</v>
      </c>
      <c r="Y40" s="15">
        <f t="shared" si="3"/>
        <v>0.75256003189272425</v>
      </c>
      <c r="Z40" s="15">
        <f t="shared" si="3"/>
        <v>0.58679864914074331</v>
      </c>
      <c r="AA40" s="15">
        <f t="shared" si="3"/>
        <v>0.40925499721113756</v>
      </c>
      <c r="AB40" s="15">
        <f t="shared" si="3"/>
        <v>11.633418066948979</v>
      </c>
      <c r="AC40" s="15">
        <f t="shared" si="3"/>
        <v>11.31909983955317</v>
      </c>
      <c r="AD40" s="15">
        <f t="shared" si="3"/>
        <v>8.2958004961024567</v>
      </c>
    </row>
    <row r="41" spans="1:30">
      <c r="A41" s="65">
        <v>870829</v>
      </c>
      <c r="B41" s="15">
        <f t="shared" ref="B41:Q67" si="4">IFERROR(B10/B$36*100,"--")</f>
        <v>4.3668032979620728</v>
      </c>
      <c r="C41" s="15">
        <f t="shared" si="4"/>
        <v>7.1058667555745085</v>
      </c>
      <c r="D41" s="15">
        <f t="shared" si="4"/>
        <v>7.8378938142824648</v>
      </c>
      <c r="E41" s="15">
        <f t="shared" si="4"/>
        <v>7.9987720127747712</v>
      </c>
      <c r="F41" s="15">
        <f t="shared" si="4"/>
        <v>6.70980718685807</v>
      </c>
      <c r="G41" s="15">
        <f t="shared" si="4"/>
        <v>6.3199047142014404</v>
      </c>
      <c r="H41" s="15">
        <f t="shared" si="4"/>
        <v>6.4690368941656624</v>
      </c>
      <c r="I41" s="15">
        <f t="shared" si="4"/>
        <v>7.082225360703581</v>
      </c>
      <c r="J41" s="15">
        <f t="shared" si="4"/>
        <v>8.6332793006096509</v>
      </c>
      <c r="K41" s="15">
        <f t="shared" si="4"/>
        <v>8.3233699248642434</v>
      </c>
      <c r="L41" s="15">
        <f t="shared" si="4"/>
        <v>8.3324216592236979</v>
      </c>
      <c r="M41" s="15">
        <f t="shared" si="4"/>
        <v>8.3187601532591682</v>
      </c>
      <c r="N41" s="15">
        <f t="shared" si="4"/>
        <v>7.6381331743864962</v>
      </c>
      <c r="O41" s="15">
        <f t="shared" si="4"/>
        <v>6.5179695220443108</v>
      </c>
      <c r="P41" s="15">
        <f t="shared" si="4"/>
        <v>5.5962656558801456</v>
      </c>
      <c r="Q41" s="15">
        <f t="shared" si="4"/>
        <v>6.0277732720998571</v>
      </c>
      <c r="R41" s="15">
        <f t="shared" si="3"/>
        <v>7.1563091094681219</v>
      </c>
      <c r="S41" s="15">
        <f t="shared" si="3"/>
        <v>7.3455881256044036</v>
      </c>
      <c r="T41" s="15">
        <f t="shared" si="3"/>
        <v>7.2465746577635892</v>
      </c>
      <c r="U41" s="15">
        <f t="shared" si="3"/>
        <v>7.362553368965397</v>
      </c>
      <c r="V41" s="15">
        <f t="shared" si="3"/>
        <v>7.9082231775326459</v>
      </c>
      <c r="W41" s="15">
        <f t="shared" si="3"/>
        <v>7.8411979248931045</v>
      </c>
      <c r="X41" s="15">
        <f t="shared" si="3"/>
        <v>7.5010534668949305</v>
      </c>
      <c r="Y41" s="15">
        <f t="shared" si="3"/>
        <v>8.0911745921826839</v>
      </c>
      <c r="Z41" s="15">
        <f t="shared" si="3"/>
        <v>8.3101317118442815</v>
      </c>
      <c r="AA41" s="15">
        <f t="shared" si="3"/>
        <v>8.5326184536893273</v>
      </c>
      <c r="AB41" s="15">
        <f t="shared" si="3"/>
        <v>7.8082989968880661</v>
      </c>
      <c r="AC41" s="15">
        <f t="shared" si="3"/>
        <v>9.9816898097388691</v>
      </c>
      <c r="AD41" s="15">
        <f t="shared" si="3"/>
        <v>7.7114367937112194</v>
      </c>
    </row>
    <row r="42" spans="1:30">
      <c r="A42" s="65">
        <v>854430</v>
      </c>
      <c r="B42" s="15">
        <f t="shared" si="4"/>
        <v>19.19868359778393</v>
      </c>
      <c r="C42" s="15">
        <f t="shared" si="3"/>
        <v>19.268321245476358</v>
      </c>
      <c r="D42" s="15">
        <f t="shared" si="3"/>
        <v>19.179968669882975</v>
      </c>
      <c r="E42" s="15">
        <f t="shared" si="3"/>
        <v>17.086537685646658</v>
      </c>
      <c r="F42" s="15">
        <f t="shared" si="3"/>
        <v>16.570083310422174</v>
      </c>
      <c r="G42" s="15">
        <f t="shared" si="3"/>
        <v>13.983456545875111</v>
      </c>
      <c r="H42" s="15">
        <f t="shared" si="3"/>
        <v>15.809878597274011</v>
      </c>
      <c r="I42" s="15">
        <f t="shared" si="3"/>
        <v>16.28145154560125</v>
      </c>
      <c r="J42" s="15">
        <f t="shared" si="3"/>
        <v>16.463569460659322</v>
      </c>
      <c r="K42" s="15">
        <f t="shared" si="3"/>
        <v>14.197341220640942</v>
      </c>
      <c r="L42" s="15">
        <f t="shared" si="3"/>
        <v>14.211627129422554</v>
      </c>
      <c r="M42" s="15">
        <f t="shared" si="3"/>
        <v>11.848028691968629</v>
      </c>
      <c r="N42" s="15">
        <f t="shared" si="3"/>
        <v>11.805989789712296</v>
      </c>
      <c r="O42" s="15">
        <f t="shared" si="3"/>
        <v>10.668844213463794</v>
      </c>
      <c r="P42" s="15">
        <f t="shared" si="3"/>
        <v>8.4106607501117683</v>
      </c>
      <c r="Q42" s="15">
        <f t="shared" si="3"/>
        <v>8.3050170464945232</v>
      </c>
      <c r="R42" s="15">
        <f t="shared" si="3"/>
        <v>9.2723803399492883</v>
      </c>
      <c r="S42" s="15">
        <f t="shared" si="3"/>
        <v>9.8666969592215548</v>
      </c>
      <c r="T42" s="15">
        <f t="shared" si="3"/>
        <v>10.674561849872047</v>
      </c>
      <c r="U42" s="15">
        <f t="shared" si="3"/>
        <v>11.382021189924641</v>
      </c>
      <c r="V42" s="15">
        <f t="shared" si="3"/>
        <v>11.669943436996661</v>
      </c>
      <c r="W42" s="15">
        <f t="shared" si="3"/>
        <v>11.369180847180004</v>
      </c>
      <c r="X42" s="15">
        <f t="shared" si="3"/>
        <v>10.571699821896519</v>
      </c>
      <c r="Y42" s="15">
        <f t="shared" si="3"/>
        <v>10.733124805286923</v>
      </c>
      <c r="Z42" s="15">
        <f t="shared" si="3"/>
        <v>10.362100595524007</v>
      </c>
      <c r="AA42" s="15">
        <f t="shared" si="3"/>
        <v>10.158271134429993</v>
      </c>
      <c r="AB42" s="15">
        <f t="shared" si="3"/>
        <v>9.6141406624488024</v>
      </c>
      <c r="AC42" s="15">
        <f t="shared" si="3"/>
        <v>9.936968822060722</v>
      </c>
      <c r="AD42" s="15">
        <f t="shared" si="3"/>
        <v>11.496434427943997</v>
      </c>
    </row>
    <row r="43" spans="1:30">
      <c r="A43" s="65">
        <v>870899</v>
      </c>
      <c r="B43" s="15">
        <f t="shared" si="4"/>
        <v>5.4053960412686877</v>
      </c>
      <c r="C43" s="15">
        <f t="shared" si="3"/>
        <v>3.5172886985083585</v>
      </c>
      <c r="D43" s="15">
        <f t="shared" si="3"/>
        <v>3.5157684236446212</v>
      </c>
      <c r="E43" s="15">
        <f t="shared" si="3"/>
        <v>3.9688746226827063</v>
      </c>
      <c r="F43" s="15">
        <f t="shared" si="3"/>
        <v>4.5213962914941161</v>
      </c>
      <c r="G43" s="15">
        <f t="shared" si="3"/>
        <v>4.9583549628378689</v>
      </c>
      <c r="H43" s="15">
        <f t="shared" si="3"/>
        <v>5.1296761865501548</v>
      </c>
      <c r="I43" s="15">
        <f t="shared" si="3"/>
        <v>5.7576214693794094</v>
      </c>
      <c r="J43" s="15">
        <f t="shared" si="3"/>
        <v>6.4891701988695054</v>
      </c>
      <c r="K43" s="15">
        <f t="shared" si="3"/>
        <v>7.561511798467321</v>
      </c>
      <c r="L43" s="15">
        <f t="shared" si="3"/>
        <v>7.9380550412309914</v>
      </c>
      <c r="M43" s="15">
        <f t="shared" si="3"/>
        <v>7.9617411109383616</v>
      </c>
      <c r="N43" s="15">
        <f t="shared" si="3"/>
        <v>7.5349998981418018</v>
      </c>
      <c r="O43" s="15">
        <f t="shared" si="3"/>
        <v>5.738612080967938</v>
      </c>
      <c r="P43" s="15">
        <f t="shared" si="3"/>
        <v>6.1030429564068678</v>
      </c>
      <c r="Q43" s="15">
        <f t="shared" si="3"/>
        <v>7.6164012724498704</v>
      </c>
      <c r="R43" s="15">
        <f t="shared" si="3"/>
        <v>8.3318005234049775</v>
      </c>
      <c r="S43" s="15">
        <f t="shared" si="3"/>
        <v>9.318027064802461</v>
      </c>
      <c r="T43" s="15">
        <f t="shared" si="3"/>
        <v>8.8986488580851475</v>
      </c>
      <c r="U43" s="15">
        <f t="shared" si="3"/>
        <v>9.0011609348625932</v>
      </c>
      <c r="V43" s="15">
        <f t="shared" si="3"/>
        <v>9.0192317125371417</v>
      </c>
      <c r="W43" s="15">
        <f t="shared" si="3"/>
        <v>8.70472598541288</v>
      </c>
      <c r="X43" s="15">
        <f t="shared" si="3"/>
        <v>8.7722986113324453</v>
      </c>
      <c r="Y43" s="15">
        <f t="shared" si="3"/>
        <v>8.4742199153256834</v>
      </c>
      <c r="Z43" s="15">
        <f t="shared" si="3"/>
        <v>8.3881345078674805</v>
      </c>
      <c r="AA43" s="15">
        <f t="shared" si="3"/>
        <v>8.1316643610384087</v>
      </c>
      <c r="AB43" s="15">
        <f t="shared" si="3"/>
        <v>7.1041005364330081</v>
      </c>
      <c r="AC43" s="15">
        <f t="shared" si="3"/>
        <v>7.7685557199950601</v>
      </c>
      <c r="AD43" s="15">
        <f t="shared" si="3"/>
        <v>7.6728626884182738</v>
      </c>
    </row>
    <row r="44" spans="1:30">
      <c r="A44" s="65">
        <v>870840</v>
      </c>
      <c r="B44" s="15">
        <f t="shared" si="4"/>
        <v>0.11915359394866183</v>
      </c>
      <c r="C44" s="15">
        <f t="shared" si="3"/>
        <v>0.11667159598948945</v>
      </c>
      <c r="D44" s="15">
        <f t="shared" si="3"/>
        <v>0.17330697712290954</v>
      </c>
      <c r="E44" s="15">
        <f t="shared" si="3"/>
        <v>0.77674526465870231</v>
      </c>
      <c r="F44" s="15">
        <f t="shared" si="3"/>
        <v>0.84957147255826315</v>
      </c>
      <c r="G44" s="15">
        <f t="shared" si="3"/>
        <v>0.63273060682616555</v>
      </c>
      <c r="H44" s="15">
        <f t="shared" si="3"/>
        <v>0.55806274676053857</v>
      </c>
      <c r="I44" s="15">
        <f t="shared" si="3"/>
        <v>0.57028432112997796</v>
      </c>
      <c r="J44" s="15">
        <f t="shared" si="3"/>
        <v>0.60820135492857386</v>
      </c>
      <c r="K44" s="15">
        <f t="shared" si="3"/>
        <v>0.79619859066553245</v>
      </c>
      <c r="L44" s="15">
        <f t="shared" si="3"/>
        <v>0.9566437575743757</v>
      </c>
      <c r="M44" s="15">
        <f t="shared" si="3"/>
        <v>1.631673331986867</v>
      </c>
      <c r="N44" s="15">
        <f t="shared" si="3"/>
        <v>2.43460651181717</v>
      </c>
      <c r="O44" s="15">
        <f t="shared" si="3"/>
        <v>2.9888011936066352</v>
      </c>
      <c r="P44" s="15">
        <f t="shared" si="3"/>
        <v>1.6923194528679808</v>
      </c>
      <c r="Q44" s="15">
        <f t="shared" si="3"/>
        <v>1.5275219546813104</v>
      </c>
      <c r="R44" s="15">
        <f t="shared" si="3"/>
        <v>2.0875785471049428</v>
      </c>
      <c r="S44" s="15">
        <f t="shared" si="3"/>
        <v>2.5736478776919181</v>
      </c>
      <c r="T44" s="15">
        <f t="shared" si="3"/>
        <v>2.7598734857628209</v>
      </c>
      <c r="U44" s="15">
        <f t="shared" si="3"/>
        <v>3.3125112784453514</v>
      </c>
      <c r="V44" s="15">
        <f t="shared" si="3"/>
        <v>3.776388921116316</v>
      </c>
      <c r="W44" s="15">
        <f t="shared" si="3"/>
        <v>4.1486739179970336</v>
      </c>
      <c r="X44" s="15">
        <f t="shared" si="3"/>
        <v>4.5093118917013397</v>
      </c>
      <c r="Y44" s="15">
        <f t="shared" si="3"/>
        <v>5.5700874172916208</v>
      </c>
      <c r="Z44" s="15">
        <f t="shared" si="3"/>
        <v>5.9565679173008457</v>
      </c>
      <c r="AA44" s="15">
        <f t="shared" si="3"/>
        <v>6.2677700978775759</v>
      </c>
      <c r="AB44" s="15">
        <f t="shared" si="3"/>
        <v>5.1592576827182057</v>
      </c>
      <c r="AC44" s="15">
        <f t="shared" si="3"/>
        <v>5.5397689603189884</v>
      </c>
      <c r="AD44" s="15">
        <f t="shared" si="3"/>
        <v>3.3338245914741398</v>
      </c>
    </row>
    <row r="45" spans="1:30">
      <c r="A45" s="65">
        <v>870839</v>
      </c>
      <c r="B45" s="15">
        <f t="shared" si="4"/>
        <v>2.2990110117904856</v>
      </c>
      <c r="C45" s="15">
        <f t="shared" si="3"/>
        <v>1.6815117383473923</v>
      </c>
      <c r="D45" s="15">
        <f t="shared" si="3"/>
        <v>2.2272424826070703</v>
      </c>
      <c r="E45" s="15">
        <f t="shared" si="3"/>
        <v>2.2287455245831445</v>
      </c>
      <c r="F45" s="15">
        <f t="shared" si="3"/>
        <v>2.0865606642888017</v>
      </c>
      <c r="G45" s="15">
        <f t="shared" si="3"/>
        <v>3.018613384991029</v>
      </c>
      <c r="H45" s="15">
        <f t="shared" si="3"/>
        <v>1.7285239446767255</v>
      </c>
      <c r="I45" s="15">
        <f t="shared" si="3"/>
        <v>2.0303046724370066</v>
      </c>
      <c r="J45" s="15">
        <f t="shared" si="3"/>
        <v>1.962113455481163</v>
      </c>
      <c r="K45" s="15">
        <f t="shared" si="3"/>
        <v>1.9082544976284117</v>
      </c>
      <c r="L45" s="15">
        <f t="shared" si="3"/>
        <v>2.2905855620327951</v>
      </c>
      <c r="M45" s="15">
        <f t="shared" si="3"/>
        <v>2.0336396814751274</v>
      </c>
      <c r="N45" s="15">
        <f t="shared" si="3"/>
        <v>1.0448079651318034</v>
      </c>
      <c r="O45" s="15">
        <f t="shared" si="3"/>
        <v>2.283193327613557</v>
      </c>
      <c r="P45" s="15">
        <f t="shared" si="3"/>
        <v>2.4151111258981079</v>
      </c>
      <c r="Q45" s="15">
        <f t="shared" si="3"/>
        <v>2.4928783168966877</v>
      </c>
      <c r="R45" s="15">
        <f t="shared" si="3"/>
        <v>2.4412907827812269</v>
      </c>
      <c r="S45" s="15">
        <f t="shared" si="3"/>
        <v>2.5458764568329975</v>
      </c>
      <c r="T45" s="15">
        <f t="shared" si="3"/>
        <v>2.555637285612419</v>
      </c>
      <c r="U45" s="15">
        <f t="shared" si="3"/>
        <v>2.8354319198210018</v>
      </c>
      <c r="V45" s="15">
        <f t="shared" si="3"/>
        <v>3.0140044227846956</v>
      </c>
      <c r="W45" s="15">
        <f t="shared" si="3"/>
        <v>3.0459762054933148</v>
      </c>
      <c r="X45" s="15">
        <f t="shared" si="3"/>
        <v>3.3656079081592245</v>
      </c>
      <c r="Y45" s="15">
        <f t="shared" si="3"/>
        <v>3.7287460314358487</v>
      </c>
      <c r="Z45" s="15">
        <f t="shared" si="3"/>
        <v>3.9585258444774811</v>
      </c>
      <c r="AA45" s="15">
        <f t="shared" si="3"/>
        <v>4.2051585528623487</v>
      </c>
      <c r="AB45" s="15">
        <f t="shared" si="3"/>
        <v>4.0542792758227977</v>
      </c>
      <c r="AC45" s="15">
        <f t="shared" si="3"/>
        <v>4.3771601508295186</v>
      </c>
      <c r="AD45" s="15">
        <f t="shared" si="3"/>
        <v>2.9591856632020059</v>
      </c>
    </row>
    <row r="46" spans="1:30">
      <c r="A46" s="65">
        <v>841590</v>
      </c>
      <c r="B46" s="15">
        <f t="shared" si="4"/>
        <v>2.3162024230930185</v>
      </c>
      <c r="C46" s="15">
        <f t="shared" si="3"/>
        <v>3.2357939554520847</v>
      </c>
      <c r="D46" s="15">
        <f t="shared" si="3"/>
        <v>2.3886142673555115</v>
      </c>
      <c r="E46" s="15">
        <f t="shared" si="3"/>
        <v>2.4227111496555227</v>
      </c>
      <c r="F46" s="15">
        <f t="shared" si="3"/>
        <v>2.4843086325251624</v>
      </c>
      <c r="G46" s="15">
        <f t="shared" si="3"/>
        <v>1.9782368360581444</v>
      </c>
      <c r="H46" s="15">
        <f t="shared" si="3"/>
        <v>2.0005599124397468</v>
      </c>
      <c r="I46" s="15">
        <f t="shared" si="3"/>
        <v>2.021145678951918</v>
      </c>
      <c r="J46" s="15">
        <f t="shared" si="3"/>
        <v>2.1920800535763041</v>
      </c>
      <c r="K46" s="15">
        <f t="shared" si="3"/>
        <v>2.1606885566075196</v>
      </c>
      <c r="L46" s="15">
        <f t="shared" si="3"/>
        <v>2.0238268971906161</v>
      </c>
      <c r="M46" s="15">
        <f t="shared" si="3"/>
        <v>2.1019706905549427</v>
      </c>
      <c r="N46" s="15">
        <f t="shared" si="3"/>
        <v>1.7521316334597699</v>
      </c>
      <c r="O46" s="15">
        <f t="shared" si="3"/>
        <v>1.392166460692456</v>
      </c>
      <c r="P46" s="15">
        <f t="shared" si="3"/>
        <v>1.6268760317102553</v>
      </c>
      <c r="Q46" s="15">
        <f t="shared" si="3"/>
        <v>1.4837986782760053</v>
      </c>
      <c r="R46" s="15">
        <f t="shared" si="3"/>
        <v>1.7080360908178736</v>
      </c>
      <c r="S46" s="15">
        <f t="shared" si="3"/>
        <v>1.9218631634684444</v>
      </c>
      <c r="T46" s="15">
        <f t="shared" si="3"/>
        <v>2.0849881614367636</v>
      </c>
      <c r="U46" s="15">
        <f t="shared" si="3"/>
        <v>2.6942629971083334</v>
      </c>
      <c r="V46" s="15">
        <f t="shared" si="3"/>
        <v>2.5397286281412117</v>
      </c>
      <c r="W46" s="15">
        <f t="shared" si="3"/>
        <v>2.7410363789057044</v>
      </c>
      <c r="X46" s="15">
        <f t="shared" si="3"/>
        <v>2.9239865730286483</v>
      </c>
      <c r="Y46" s="15">
        <f t="shared" si="3"/>
        <v>2.9107346910366845</v>
      </c>
      <c r="Z46" s="15">
        <f t="shared" si="3"/>
        <v>2.9772758950673928</v>
      </c>
      <c r="AA46" s="15">
        <f t="shared" si="3"/>
        <v>3.4624616614521027</v>
      </c>
      <c r="AB46" s="15">
        <f t="shared" si="3"/>
        <v>3.1188370905368914</v>
      </c>
      <c r="AC46" s="15">
        <f t="shared" si="3"/>
        <v>3.6663637617963158</v>
      </c>
      <c r="AD46" s="15">
        <f t="shared" si="3"/>
        <v>2.5061780494709347</v>
      </c>
    </row>
    <row r="47" spans="1:30">
      <c r="A47" s="65">
        <v>840991</v>
      </c>
      <c r="B47" s="15">
        <f t="shared" si="4"/>
        <v>1.9060296626258115</v>
      </c>
      <c r="C47" s="15">
        <f t="shared" si="3"/>
        <v>1.5875247665737855</v>
      </c>
      <c r="D47" s="15">
        <f t="shared" si="3"/>
        <v>1.7723801464043933</v>
      </c>
      <c r="E47" s="15">
        <f t="shared" si="3"/>
        <v>2.3780152287486818</v>
      </c>
      <c r="F47" s="15">
        <f t="shared" si="3"/>
        <v>2.569397840714859</v>
      </c>
      <c r="G47" s="15">
        <f t="shared" si="3"/>
        <v>2.6268369369455504</v>
      </c>
      <c r="H47" s="15">
        <f t="shared" si="3"/>
        <v>2.5402447176726071</v>
      </c>
      <c r="I47" s="15">
        <f t="shared" si="3"/>
        <v>2.9436278518001227</v>
      </c>
      <c r="J47" s="15">
        <f t="shared" si="3"/>
        <v>3.3019424616218762</v>
      </c>
      <c r="K47" s="15">
        <f t="shared" si="3"/>
        <v>3.8364862668659612</v>
      </c>
      <c r="L47" s="15">
        <f t="shared" si="3"/>
        <v>3.9588964562880697</v>
      </c>
      <c r="M47" s="15">
        <f t="shared" si="3"/>
        <v>3.65435369867759</v>
      </c>
      <c r="N47" s="15">
        <f t="shared" si="3"/>
        <v>3.9557041258851151</v>
      </c>
      <c r="O47" s="15">
        <f t="shared" si="3"/>
        <v>3.6751915298495521</v>
      </c>
      <c r="P47" s="15">
        <f t="shared" si="3"/>
        <v>3.4981692442696506</v>
      </c>
      <c r="Q47" s="15">
        <f t="shared" si="3"/>
        <v>4.2105099110442428</v>
      </c>
      <c r="R47" s="15">
        <f t="shared" si="3"/>
        <v>4.3969710110603613</v>
      </c>
      <c r="S47" s="15">
        <f t="shared" si="3"/>
        <v>4.4944529654441094</v>
      </c>
      <c r="T47" s="15">
        <f t="shared" si="3"/>
        <v>4.0191777012724801</v>
      </c>
      <c r="U47" s="15">
        <f t="shared" si="3"/>
        <v>4.3659793139266192</v>
      </c>
      <c r="V47" s="15">
        <f t="shared" si="3"/>
        <v>4.4139245376676195</v>
      </c>
      <c r="W47" s="15">
        <f t="shared" si="3"/>
        <v>4.3762307573642678</v>
      </c>
      <c r="X47" s="15">
        <f t="shared" si="3"/>
        <v>4.1752826722089083</v>
      </c>
      <c r="Y47" s="15">
        <f t="shared" si="3"/>
        <v>4.077451530130773</v>
      </c>
      <c r="Z47" s="15">
        <f t="shared" si="3"/>
        <v>3.8748497640316035</v>
      </c>
      <c r="AA47" s="15">
        <f t="shared" si="3"/>
        <v>3.7438663052686998</v>
      </c>
      <c r="AB47" s="15">
        <f t="shared" si="3"/>
        <v>3.5678750408691102</v>
      </c>
      <c r="AC47" s="15">
        <f t="shared" si="3"/>
        <v>3.5636043112563938</v>
      </c>
      <c r="AD47" s="15">
        <f t="shared" si="3"/>
        <v>3.7887260575355248</v>
      </c>
    </row>
    <row r="48" spans="1:30">
      <c r="A48" s="65">
        <v>840734</v>
      </c>
      <c r="B48" s="15">
        <f t="shared" si="4"/>
        <v>20.115215765058736</v>
      </c>
      <c r="C48" s="15">
        <f t="shared" si="3"/>
        <v>17.31427983068577</v>
      </c>
      <c r="D48" s="15">
        <f t="shared" si="3"/>
        <v>14.013715391175275</v>
      </c>
      <c r="E48" s="15">
        <f t="shared" si="3"/>
        <v>11.114131117681652</v>
      </c>
      <c r="F48" s="15">
        <f t="shared" si="3"/>
        <v>9.0933916719285346</v>
      </c>
      <c r="G48" s="15">
        <f t="shared" si="3"/>
        <v>7.1914637242468711</v>
      </c>
      <c r="H48" s="15">
        <f t="shared" si="3"/>
        <v>6.771961682373985</v>
      </c>
      <c r="I48" s="15">
        <f t="shared" si="3"/>
        <v>6.2206532022577417</v>
      </c>
      <c r="J48" s="15">
        <f t="shared" si="3"/>
        <v>5.7723049556968355</v>
      </c>
      <c r="K48" s="15">
        <f t="shared" si="3"/>
        <v>6.1996789421422474</v>
      </c>
      <c r="L48" s="15">
        <f t="shared" si="3"/>
        <v>5.5529485733563169</v>
      </c>
      <c r="M48" s="15">
        <f t="shared" si="3"/>
        <v>4.2011206039522957</v>
      </c>
      <c r="N48" s="15">
        <f t="shared" si="3"/>
        <v>3.5823876353788622</v>
      </c>
      <c r="O48" s="15">
        <f t="shared" si="3"/>
        <v>3.5143157876306752</v>
      </c>
      <c r="P48" s="15">
        <f t="shared" si="3"/>
        <v>3.1211720116581283</v>
      </c>
      <c r="Q48" s="15">
        <f t="shared" si="3"/>
        <v>3.0133579552387184</v>
      </c>
      <c r="R48" s="15">
        <f t="shared" si="3"/>
        <v>4.3265410601580063</v>
      </c>
      <c r="S48" s="15">
        <f t="shared" si="3"/>
        <v>4.6012003380798037</v>
      </c>
      <c r="T48" s="15">
        <f t="shared" si="3"/>
        <v>5.3067887572571433</v>
      </c>
      <c r="U48" s="15">
        <f t="shared" si="3"/>
        <v>5.1855499013330943</v>
      </c>
      <c r="V48" s="15">
        <f t="shared" si="3"/>
        <v>4.8248662126718651</v>
      </c>
      <c r="W48" s="15">
        <f t="shared" si="3"/>
        <v>5.5575945136551859</v>
      </c>
      <c r="X48" s="15">
        <f t="shared" si="3"/>
        <v>4.8213385940045548</v>
      </c>
      <c r="Y48" s="15">
        <f t="shared" si="3"/>
        <v>4.8983900101448823</v>
      </c>
      <c r="Z48" s="15">
        <f t="shared" si="3"/>
        <v>5.3822727433103204</v>
      </c>
      <c r="AA48" s="15">
        <f t="shared" si="3"/>
        <v>4.5240982994511931</v>
      </c>
      <c r="AB48" s="15">
        <f t="shared" si="3"/>
        <v>2.9330291400746793</v>
      </c>
      <c r="AC48" s="15">
        <f t="shared" si="3"/>
        <v>3.4104326665448124</v>
      </c>
      <c r="AD48" s="15">
        <f t="shared" si="3"/>
        <v>5.1467428953568977</v>
      </c>
    </row>
    <row r="49" spans="1:30">
      <c r="A49" s="65">
        <v>870850</v>
      </c>
      <c r="B49" s="15">
        <f t="shared" si="4"/>
        <v>0.20194074091119707</v>
      </c>
      <c r="C49" s="15">
        <f t="shared" si="3"/>
        <v>0.26369330671861424</v>
      </c>
      <c r="D49" s="15">
        <f t="shared" si="3"/>
        <v>0.29426221195875385</v>
      </c>
      <c r="E49" s="15">
        <f t="shared" si="3"/>
        <v>0.24384900026251369</v>
      </c>
      <c r="F49" s="15">
        <f t="shared" si="3"/>
        <v>0.19921552423482805</v>
      </c>
      <c r="G49" s="15">
        <f t="shared" si="3"/>
        <v>0.40871418019721439</v>
      </c>
      <c r="H49" s="15">
        <f t="shared" si="3"/>
        <v>0.97037613325388294</v>
      </c>
      <c r="I49" s="15">
        <f t="shared" si="3"/>
        <v>0.46436627747520332</v>
      </c>
      <c r="J49" s="15">
        <f t="shared" si="3"/>
        <v>0.11764679506916571</v>
      </c>
      <c r="K49" s="15">
        <f t="shared" si="3"/>
        <v>0.20588533655080235</v>
      </c>
      <c r="L49" s="15">
        <f t="shared" si="3"/>
        <v>0.44215151480107201</v>
      </c>
      <c r="M49" s="15">
        <f t="shared" si="3"/>
        <v>0.85878019838754283</v>
      </c>
      <c r="N49" s="15">
        <f t="shared" si="3"/>
        <v>1.1600408230426866</v>
      </c>
      <c r="O49" s="15">
        <f t="shared" si="3"/>
        <v>2.6416977575790463</v>
      </c>
      <c r="P49" s="15">
        <f t="shared" si="3"/>
        <v>3.9840197929410683</v>
      </c>
      <c r="Q49" s="15">
        <f t="shared" si="3"/>
        <v>4.5873840496004785</v>
      </c>
      <c r="R49" s="15">
        <f t="shared" si="3"/>
        <v>4.8430919307575628</v>
      </c>
      <c r="S49" s="15">
        <f t="shared" si="3"/>
        <v>4.9597166348955408</v>
      </c>
      <c r="T49" s="15">
        <f t="shared" si="3"/>
        <v>4.6574514900583459</v>
      </c>
      <c r="U49" s="15">
        <f t="shared" ref="C49:AD58" si="5">IFERROR(U18/U$36*100,"--")</f>
        <v>5.1973342457638783</v>
      </c>
      <c r="V49" s="15">
        <f t="shared" si="5"/>
        <v>5.9474609683055499</v>
      </c>
      <c r="W49" s="15">
        <f t="shared" si="5"/>
        <v>6.1111625564548886</v>
      </c>
      <c r="X49" s="15">
        <f t="shared" si="5"/>
        <v>5.9476446269028349</v>
      </c>
      <c r="Y49" s="15">
        <f t="shared" si="5"/>
        <v>5.3194147102100864</v>
      </c>
      <c r="Z49" s="15">
        <f t="shared" si="5"/>
        <v>4.6792511320362165</v>
      </c>
      <c r="AA49" s="15">
        <f t="shared" si="5"/>
        <v>4.2841575734129629</v>
      </c>
      <c r="AB49" s="15">
        <f t="shared" si="5"/>
        <v>3.023527791766524</v>
      </c>
      <c r="AC49" s="15">
        <f t="shared" si="5"/>
        <v>3.0283823475382063</v>
      </c>
      <c r="AD49" s="15">
        <f t="shared" si="5"/>
        <v>3.54518620623714</v>
      </c>
    </row>
    <row r="50" spans="1:30">
      <c r="A50" s="65">
        <v>870894</v>
      </c>
      <c r="B50" s="15">
        <f t="shared" si="4"/>
        <v>1.2054699283986823</v>
      </c>
      <c r="C50" s="15">
        <f t="shared" si="5"/>
        <v>1.0929825535667117</v>
      </c>
      <c r="D50" s="15">
        <f t="shared" si="5"/>
        <v>1.1917540193481331</v>
      </c>
      <c r="E50" s="15">
        <f t="shared" si="5"/>
        <v>1.5411186651013467</v>
      </c>
      <c r="F50" s="15">
        <f t="shared" si="5"/>
        <v>1.6552825854916773</v>
      </c>
      <c r="G50" s="15">
        <f t="shared" si="5"/>
        <v>1.2652804420900412</v>
      </c>
      <c r="H50" s="15">
        <f t="shared" si="5"/>
        <v>1.2315518705545359</v>
      </c>
      <c r="I50" s="15">
        <f t="shared" si="5"/>
        <v>1.9902994494894397</v>
      </c>
      <c r="J50" s="15">
        <f t="shared" si="5"/>
        <v>1.6352598764683552</v>
      </c>
      <c r="K50" s="15">
        <f t="shared" si="5"/>
        <v>1.4620567354315839</v>
      </c>
      <c r="L50" s="15">
        <f t="shared" si="5"/>
        <v>1.4955702399607376</v>
      </c>
      <c r="M50" s="15">
        <f t="shared" si="5"/>
        <v>1.5840476651224751</v>
      </c>
      <c r="N50" s="15">
        <f t="shared" si="5"/>
        <v>1.8330222573042299</v>
      </c>
      <c r="O50" s="15">
        <f t="shared" si="5"/>
        <v>1.8234919762002644</v>
      </c>
      <c r="P50" s="15">
        <f t="shared" si="5"/>
        <v>1.8377337201590491</v>
      </c>
      <c r="Q50" s="15">
        <f t="shared" si="5"/>
        <v>2.193036288625934</v>
      </c>
      <c r="R50" s="15">
        <f t="shared" si="5"/>
        <v>2.2920441547082584</v>
      </c>
      <c r="S50" s="15">
        <f t="shared" si="5"/>
        <v>2.6184631101698876</v>
      </c>
      <c r="T50" s="15">
        <f t="shared" si="5"/>
        <v>2.6269365334970982</v>
      </c>
      <c r="U50" s="15">
        <f t="shared" si="5"/>
        <v>2.806915781585388</v>
      </c>
      <c r="V50" s="15">
        <f t="shared" si="5"/>
        <v>2.9885750535311151</v>
      </c>
      <c r="W50" s="15">
        <f t="shared" si="5"/>
        <v>3.2810787466313185</v>
      </c>
      <c r="X50" s="15">
        <f t="shared" si="5"/>
        <v>3.4208857234428893</v>
      </c>
      <c r="Y50" s="15">
        <f t="shared" si="5"/>
        <v>3.2237636300450192</v>
      </c>
      <c r="Z50" s="15">
        <f t="shared" si="5"/>
        <v>3.1958474224849454</v>
      </c>
      <c r="AA50" s="15">
        <f t="shared" si="5"/>
        <v>3.2790472488629105</v>
      </c>
      <c r="AB50" s="15">
        <f t="shared" si="5"/>
        <v>2.7759816202680536</v>
      </c>
      <c r="AC50" s="15">
        <f t="shared" si="5"/>
        <v>2.8209533646122837</v>
      </c>
      <c r="AD50" s="15">
        <f t="shared" si="5"/>
        <v>2.4934413310331087</v>
      </c>
    </row>
    <row r="51" spans="1:30">
      <c r="A51" s="65">
        <v>851220</v>
      </c>
      <c r="B51" s="15">
        <f t="shared" si="4"/>
        <v>0.71071122370667872</v>
      </c>
      <c r="C51" s="15">
        <f t="shared" si="5"/>
        <v>0.96734461035852259</v>
      </c>
      <c r="D51" s="15">
        <f t="shared" si="5"/>
        <v>0.54663413089686441</v>
      </c>
      <c r="E51" s="15">
        <f t="shared" si="5"/>
        <v>0.85897734224535949</v>
      </c>
      <c r="F51" s="15">
        <f t="shared" si="5"/>
        <v>1.0002888789524174</v>
      </c>
      <c r="G51" s="15">
        <f t="shared" si="5"/>
        <v>1.0591112990771283</v>
      </c>
      <c r="H51" s="15">
        <f t="shared" si="5"/>
        <v>1.0682846116413576</v>
      </c>
      <c r="I51" s="15">
        <f t="shared" si="5"/>
        <v>1.0807115520486827</v>
      </c>
      <c r="J51" s="15">
        <f t="shared" si="5"/>
        <v>1.3217969031181802</v>
      </c>
      <c r="K51" s="15">
        <f t="shared" si="5"/>
        <v>1.3818792598033802</v>
      </c>
      <c r="L51" s="15">
        <f t="shared" si="5"/>
        <v>1.3575937349340426</v>
      </c>
      <c r="M51" s="15">
        <f t="shared" si="5"/>
        <v>1.1598565315150018</v>
      </c>
      <c r="N51" s="15">
        <f t="shared" si="5"/>
        <v>1.4006942950321466</v>
      </c>
      <c r="O51" s="15">
        <f t="shared" si="5"/>
        <v>1.0932732997346897</v>
      </c>
      <c r="P51" s="15">
        <f t="shared" si="5"/>
        <v>0.84819428478735792</v>
      </c>
      <c r="Q51" s="15">
        <f t="shared" si="5"/>
        <v>0.96544778936975217</v>
      </c>
      <c r="R51" s="15">
        <f t="shared" si="5"/>
        <v>0.98769396961755596</v>
      </c>
      <c r="S51" s="15">
        <f t="shared" si="5"/>
        <v>1.2052884531113937</v>
      </c>
      <c r="T51" s="15">
        <f t="shared" si="5"/>
        <v>1.5821944578576501</v>
      </c>
      <c r="U51" s="15">
        <f t="shared" si="5"/>
        <v>1.657706284702656</v>
      </c>
      <c r="V51" s="15">
        <f t="shared" si="5"/>
        <v>1.703717347019041</v>
      </c>
      <c r="W51" s="15">
        <f t="shared" si="5"/>
        <v>1.8764659716571135</v>
      </c>
      <c r="X51" s="15">
        <f t="shared" si="5"/>
        <v>2.2498119692801044</v>
      </c>
      <c r="Y51" s="15">
        <f t="shared" si="5"/>
        <v>2.6135727549250021</v>
      </c>
      <c r="Z51" s="15">
        <f t="shared" si="5"/>
        <v>2.6804936341944203</v>
      </c>
      <c r="AA51" s="15">
        <f t="shared" si="5"/>
        <v>2.9014068728121498</v>
      </c>
      <c r="AB51" s="15">
        <f t="shared" si="5"/>
        <v>2.4986180438261325</v>
      </c>
      <c r="AC51" s="15">
        <f t="shared" si="5"/>
        <v>2.7018001452988063</v>
      </c>
      <c r="AD51" s="15">
        <f t="shared" si="5"/>
        <v>1.7658873450748451</v>
      </c>
    </row>
    <row r="52" spans="1:30">
      <c r="A52" s="65">
        <v>842139</v>
      </c>
      <c r="B52" s="15">
        <f t="shared" si="4"/>
        <v>2.8411531354918398</v>
      </c>
      <c r="C52" s="15">
        <f t="shared" si="5"/>
        <v>1.7240265725149015</v>
      </c>
      <c r="D52" s="15">
        <f t="shared" si="5"/>
        <v>0.88761124222060916</v>
      </c>
      <c r="E52" s="15">
        <f t="shared" si="5"/>
        <v>1.2922550105605475</v>
      </c>
      <c r="F52" s="15">
        <f t="shared" si="5"/>
        <v>1.1682482833380838</v>
      </c>
      <c r="G52" s="15">
        <f t="shared" si="5"/>
        <v>0.96404583721804693</v>
      </c>
      <c r="H52" s="15">
        <f t="shared" si="5"/>
        <v>1.2686716048016473</v>
      </c>
      <c r="I52" s="15">
        <f t="shared" si="5"/>
        <v>1.4000640015946328</v>
      </c>
      <c r="J52" s="15">
        <f t="shared" si="5"/>
        <v>1.3860526573740377</v>
      </c>
      <c r="K52" s="15">
        <f t="shared" si="5"/>
        <v>1.053016232965136</v>
      </c>
      <c r="L52" s="15">
        <f t="shared" si="5"/>
        <v>0.92228102908838461</v>
      </c>
      <c r="M52" s="15">
        <f t="shared" si="5"/>
        <v>1.2728249885213772</v>
      </c>
      <c r="N52" s="15">
        <f t="shared" si="5"/>
        <v>2.0995816569781103</v>
      </c>
      <c r="O52" s="15">
        <f t="shared" si="5"/>
        <v>2.5018645767327863</v>
      </c>
      <c r="P52" s="15">
        <f t="shared" si="5"/>
        <v>1.7093804569736737</v>
      </c>
      <c r="Q52" s="15">
        <f t="shared" si="5"/>
        <v>1.7798747953051093</v>
      </c>
      <c r="R52" s="15">
        <f t="shared" si="5"/>
        <v>1.8599263641586046</v>
      </c>
      <c r="S52" s="15">
        <f t="shared" si="5"/>
        <v>2.0253906056361104</v>
      </c>
      <c r="T52" s="15">
        <f t="shared" si="5"/>
        <v>2.1745267480396424</v>
      </c>
      <c r="U52" s="15">
        <f t="shared" si="5"/>
        <v>2.2306624380467714</v>
      </c>
      <c r="V52" s="15">
        <f t="shared" si="5"/>
        <v>2.222395138960866</v>
      </c>
      <c r="W52" s="15">
        <f t="shared" si="5"/>
        <v>2.0489283410831614</v>
      </c>
      <c r="X52" s="15">
        <f t="shared" si="5"/>
        <v>2.115220978142927</v>
      </c>
      <c r="Y52" s="15">
        <f t="shared" si="5"/>
        <v>2.1543447516824701</v>
      </c>
      <c r="Z52" s="15">
        <f t="shared" si="5"/>
        <v>2.1398926513455074</v>
      </c>
      <c r="AA52" s="15">
        <f t="shared" si="5"/>
        <v>2.7553834904945318</v>
      </c>
      <c r="AB52" s="15">
        <f t="shared" si="5"/>
        <v>2.6101465981852807</v>
      </c>
      <c r="AC52" s="15">
        <f t="shared" si="5"/>
        <v>2.414389944005753</v>
      </c>
      <c r="AD52" s="15">
        <f t="shared" si="5"/>
        <v>1.9948613167955314</v>
      </c>
    </row>
    <row r="53" spans="1:30">
      <c r="A53" s="65">
        <v>870880</v>
      </c>
      <c r="B53" s="15">
        <f t="shared" si="4"/>
        <v>8.0443747571183236E-2</v>
      </c>
      <c r="C53" s="15">
        <f t="shared" si="5"/>
        <v>7.383166298229045E-2</v>
      </c>
      <c r="D53" s="15">
        <f t="shared" si="5"/>
        <v>6.047761079650027E-2</v>
      </c>
      <c r="E53" s="15">
        <f t="shared" si="5"/>
        <v>5.0957091266645792E-2</v>
      </c>
      <c r="F53" s="15">
        <f t="shared" si="5"/>
        <v>4.417853611996167E-2</v>
      </c>
      <c r="G53" s="15">
        <f t="shared" si="5"/>
        <v>5.1675566465121996E-2</v>
      </c>
      <c r="H53" s="15">
        <f t="shared" si="5"/>
        <v>0.10374118198495633</v>
      </c>
      <c r="I53" s="15">
        <f t="shared" si="5"/>
        <v>0.4171731768199744</v>
      </c>
      <c r="J53" s="15">
        <f t="shared" si="5"/>
        <v>0.37393894853310794</v>
      </c>
      <c r="K53" s="15">
        <f t="shared" si="5"/>
        <v>0.60083431139580767</v>
      </c>
      <c r="L53" s="15">
        <f t="shared" si="5"/>
        <v>0.64484655360171284</v>
      </c>
      <c r="M53" s="15">
        <f t="shared" si="5"/>
        <v>0.71596336674188821</v>
      </c>
      <c r="N53" s="15">
        <f t="shared" si="5"/>
        <v>0.82291339720028356</v>
      </c>
      <c r="O53" s="15">
        <f t="shared" si="5"/>
        <v>1.1318233604477959</v>
      </c>
      <c r="P53" s="15">
        <f t="shared" si="5"/>
        <v>1.0931604819098386</v>
      </c>
      <c r="Q53" s="15">
        <f t="shared" si="5"/>
        <v>1.1863575491609353</v>
      </c>
      <c r="R53" s="15">
        <f t="shared" si="5"/>
        <v>1.3978394255765592</v>
      </c>
      <c r="S53" s="15">
        <f t="shared" si="5"/>
        <v>1.6016965602417235</v>
      </c>
      <c r="T53" s="15">
        <f t="shared" si="5"/>
        <v>1.6071920834942695</v>
      </c>
      <c r="U53" s="15">
        <f t="shared" si="5"/>
        <v>1.7225387737583908</v>
      </c>
      <c r="V53" s="15">
        <f t="shared" si="5"/>
        <v>1.787168599464305</v>
      </c>
      <c r="W53" s="15">
        <f t="shared" si="5"/>
        <v>1.8924008398191612</v>
      </c>
      <c r="X53" s="15">
        <f t="shared" si="5"/>
        <v>1.8736170242862564</v>
      </c>
      <c r="Y53" s="15">
        <f t="shared" si="5"/>
        <v>1.9233900157796229</v>
      </c>
      <c r="Z53" s="15">
        <f t="shared" si="5"/>
        <v>2.0431638221753374</v>
      </c>
      <c r="AA53" s="15">
        <f t="shared" si="5"/>
        <v>2.2189768777930214</v>
      </c>
      <c r="AB53" s="15">
        <f t="shared" si="5"/>
        <v>2.1717675122145601</v>
      </c>
      <c r="AC53" s="15">
        <f t="shared" si="5"/>
        <v>2.3238860855507615</v>
      </c>
      <c r="AD53" s="15">
        <f t="shared" si="5"/>
        <v>1.4500698401923342</v>
      </c>
    </row>
    <row r="54" spans="1:30">
      <c r="A54" s="65">
        <v>840999</v>
      </c>
      <c r="B54" s="15">
        <f t="shared" si="4"/>
        <v>2.6031471473436723</v>
      </c>
      <c r="C54" s="15">
        <f t="shared" si="5"/>
        <v>2.7812728158907669</v>
      </c>
      <c r="D54" s="15">
        <f t="shared" si="5"/>
        <v>2.2493559127918141</v>
      </c>
      <c r="E54" s="15">
        <f t="shared" si="5"/>
        <v>2.7000815771459634</v>
      </c>
      <c r="F54" s="15">
        <f t="shared" si="5"/>
        <v>2.6097668930724192</v>
      </c>
      <c r="G54" s="15">
        <f t="shared" si="5"/>
        <v>2.6605115371459811</v>
      </c>
      <c r="H54" s="15">
        <f t="shared" si="5"/>
        <v>2.1341901342324623</v>
      </c>
      <c r="I54" s="15">
        <f t="shared" si="5"/>
        <v>2.041537176135261</v>
      </c>
      <c r="J54" s="15">
        <f t="shared" si="5"/>
        <v>2.2106422574368785</v>
      </c>
      <c r="K54" s="15">
        <f t="shared" si="5"/>
        <v>2.1360171464636131</v>
      </c>
      <c r="L54" s="15">
        <f t="shared" si="5"/>
        <v>1.9085506495607369</v>
      </c>
      <c r="M54" s="15">
        <f t="shared" si="5"/>
        <v>2.1440647405860527</v>
      </c>
      <c r="N54" s="15">
        <f t="shared" si="5"/>
        <v>2.1329152128252229</v>
      </c>
      <c r="O54" s="15">
        <f t="shared" si="5"/>
        <v>2.3578050089200366</v>
      </c>
      <c r="P54" s="15">
        <f t="shared" si="5"/>
        <v>1.7114103955674056</v>
      </c>
      <c r="Q54" s="15">
        <f t="shared" si="5"/>
        <v>2.1351643331005992</v>
      </c>
      <c r="R54" s="15">
        <f t="shared" si="5"/>
        <v>2.4114123619008785</v>
      </c>
      <c r="S54" s="15">
        <f t="shared" si="5"/>
        <v>2.1677061294593498</v>
      </c>
      <c r="T54" s="15">
        <f t="shared" si="5"/>
        <v>1.8303320053668914</v>
      </c>
      <c r="U54" s="15">
        <f t="shared" si="5"/>
        <v>1.905658311095985</v>
      </c>
      <c r="V54" s="15">
        <f t="shared" si="5"/>
        <v>1.6983863519880946</v>
      </c>
      <c r="W54" s="15">
        <f t="shared" si="5"/>
        <v>1.460914143571403</v>
      </c>
      <c r="X54" s="15">
        <f t="shared" si="5"/>
        <v>1.7730167659221328</v>
      </c>
      <c r="Y54" s="15">
        <f t="shared" si="5"/>
        <v>1.8867271074401899</v>
      </c>
      <c r="Z54" s="15">
        <f t="shared" si="5"/>
        <v>1.693753330276053</v>
      </c>
      <c r="AA54" s="15">
        <f t="shared" si="5"/>
        <v>1.6144381233402645</v>
      </c>
      <c r="AB54" s="15">
        <f t="shared" si="5"/>
        <v>1.620467611766786</v>
      </c>
      <c r="AC54" s="15">
        <f t="shared" si="5"/>
        <v>1.7933409340353752</v>
      </c>
      <c r="AD54" s="15">
        <f t="shared" si="5"/>
        <v>1.9461907038281423</v>
      </c>
    </row>
    <row r="55" spans="1:30">
      <c r="A55" s="65">
        <v>870870</v>
      </c>
      <c r="B55" s="15">
        <f t="shared" si="4"/>
        <v>0.91061972199218066</v>
      </c>
      <c r="C55" s="15">
        <f t="shared" si="5"/>
        <v>0.81285801080698061</v>
      </c>
      <c r="D55" s="15">
        <f t="shared" si="5"/>
        <v>0.7608329435940695</v>
      </c>
      <c r="E55" s="15">
        <f t="shared" si="5"/>
        <v>0.75080719972518528</v>
      </c>
      <c r="F55" s="15">
        <f t="shared" si="5"/>
        <v>0.78730532096147909</v>
      </c>
      <c r="G55" s="15">
        <f t="shared" si="5"/>
        <v>0.83146166673697919</v>
      </c>
      <c r="H55" s="15">
        <f t="shared" si="5"/>
        <v>0.77150133035957746</v>
      </c>
      <c r="I55" s="15">
        <f t="shared" si="5"/>
        <v>1.0819609773109742</v>
      </c>
      <c r="J55" s="15">
        <f t="shared" si="5"/>
        <v>1.1921193890815762</v>
      </c>
      <c r="K55" s="15">
        <f t="shared" si="5"/>
        <v>1.2831006293662952</v>
      </c>
      <c r="L55" s="15">
        <f t="shared" si="5"/>
        <v>1.2120751107775887</v>
      </c>
      <c r="M55" s="15">
        <f t="shared" si="5"/>
        <v>1.1620709329222323</v>
      </c>
      <c r="N55" s="15">
        <f t="shared" si="5"/>
        <v>1.2849594755087865</v>
      </c>
      <c r="O55" s="15">
        <f t="shared" si="5"/>
        <v>1.1058629310755086</v>
      </c>
      <c r="P55" s="15">
        <f t="shared" si="5"/>
        <v>1.1560831921506942</v>
      </c>
      <c r="Q55" s="15">
        <f t="shared" si="5"/>
        <v>1.3469937451055274</v>
      </c>
      <c r="R55" s="15">
        <f t="shared" si="5"/>
        <v>1.263175061907128</v>
      </c>
      <c r="S55" s="15">
        <f t="shared" si="5"/>
        <v>1.3296083973480819</v>
      </c>
      <c r="T55" s="15">
        <f t="shared" si="5"/>
        <v>1.4767619753408652</v>
      </c>
      <c r="U55" s="15">
        <f t="shared" si="5"/>
        <v>1.3851691080894561</v>
      </c>
      <c r="V55" s="15">
        <f t="shared" si="5"/>
        <v>1.5876604447604685</v>
      </c>
      <c r="W55" s="15">
        <f t="shared" si="5"/>
        <v>1.6284063734267731</v>
      </c>
      <c r="X55" s="15">
        <f t="shared" si="5"/>
        <v>1.5304487710998711</v>
      </c>
      <c r="Y55" s="15">
        <f t="shared" si="5"/>
        <v>1.5261663918311803</v>
      </c>
      <c r="Z55" s="15">
        <f t="shared" si="5"/>
        <v>1.6173080028288878</v>
      </c>
      <c r="AA55" s="15">
        <f t="shared" si="5"/>
        <v>1.6338087488255868</v>
      </c>
      <c r="AB55" s="15">
        <f t="shared" si="5"/>
        <v>1.6969245319362627</v>
      </c>
      <c r="AC55" s="15">
        <f t="shared" si="5"/>
        <v>1.7697114651638879</v>
      </c>
      <c r="AD55" s="15">
        <f t="shared" si="5"/>
        <v>1.3920960144078667</v>
      </c>
    </row>
    <row r="56" spans="1:30">
      <c r="A56" s="65">
        <v>401110</v>
      </c>
      <c r="B56" s="15">
        <f t="shared" si="4"/>
        <v>0.45810054823807378</v>
      </c>
      <c r="C56" s="15">
        <f t="shared" si="5"/>
        <v>0.31104539399728892</v>
      </c>
      <c r="D56" s="15">
        <f t="shared" si="5"/>
        <v>0.37628033441285358</v>
      </c>
      <c r="E56" s="15">
        <f t="shared" si="5"/>
        <v>0.43516199122233024</v>
      </c>
      <c r="F56" s="15">
        <f t="shared" si="5"/>
        <v>0.50778276623036223</v>
      </c>
      <c r="G56" s="15">
        <f t="shared" si="5"/>
        <v>0.52263922726351031</v>
      </c>
      <c r="H56" s="15">
        <f t="shared" si="5"/>
        <v>0.27408440242421195</v>
      </c>
      <c r="I56" s="15">
        <f t="shared" si="5"/>
        <v>0.2629144596620136</v>
      </c>
      <c r="J56" s="15">
        <f t="shared" si="5"/>
        <v>0.48782185089503882</v>
      </c>
      <c r="K56" s="15">
        <f t="shared" si="5"/>
        <v>0.46868103450914056</v>
      </c>
      <c r="L56" s="15">
        <f t="shared" si="5"/>
        <v>0.45176759298120733</v>
      </c>
      <c r="M56" s="15">
        <f t="shared" si="5"/>
        <v>0.39933532506744834</v>
      </c>
      <c r="N56" s="15">
        <f t="shared" si="5"/>
        <v>0.44409713515366378</v>
      </c>
      <c r="O56" s="15">
        <f t="shared" si="5"/>
        <v>0.61868175785691693</v>
      </c>
      <c r="P56" s="15">
        <f t="shared" si="5"/>
        <v>0.84292276223867435</v>
      </c>
      <c r="Q56" s="15">
        <f t="shared" si="5"/>
        <v>0.95012806768739599</v>
      </c>
      <c r="R56" s="15">
        <f t="shared" si="5"/>
        <v>1.26313743848584</v>
      </c>
      <c r="S56" s="15">
        <f t="shared" si="5"/>
        <v>1.4421821662340866</v>
      </c>
      <c r="T56" s="15">
        <f t="shared" si="5"/>
        <v>1.4140126053922475</v>
      </c>
      <c r="U56" s="15">
        <f t="shared" si="5"/>
        <v>1.2370116004628193</v>
      </c>
      <c r="V56" s="15">
        <f t="shared" si="5"/>
        <v>1.2269230627481456</v>
      </c>
      <c r="W56" s="15">
        <f t="shared" si="5"/>
        <v>1.2025832270654995</v>
      </c>
      <c r="X56" s="15">
        <f t="shared" si="5"/>
        <v>1.3477915207344526</v>
      </c>
      <c r="Y56" s="15">
        <f t="shared" si="5"/>
        <v>1.2173416376585291</v>
      </c>
      <c r="Z56" s="15">
        <f t="shared" si="5"/>
        <v>1.3431864093645285</v>
      </c>
      <c r="AA56" s="15">
        <f t="shared" si="5"/>
        <v>1.5201849311886015</v>
      </c>
      <c r="AB56" s="15">
        <f t="shared" si="5"/>
        <v>1.676166760254626</v>
      </c>
      <c r="AC56" s="15">
        <f t="shared" si="5"/>
        <v>1.6475327098703501</v>
      </c>
      <c r="AD56" s="15">
        <f t="shared" si="5"/>
        <v>1.0821045244159735</v>
      </c>
    </row>
    <row r="57" spans="1:30">
      <c r="A57" s="65">
        <v>853690</v>
      </c>
      <c r="B57" s="15">
        <f t="shared" si="4"/>
        <v>3.4300366062166119</v>
      </c>
      <c r="C57" s="15">
        <f t="shared" si="5"/>
        <v>4.9250525783442338</v>
      </c>
      <c r="D57" s="15">
        <f t="shared" si="5"/>
        <v>5.0862262442950508</v>
      </c>
      <c r="E57" s="15">
        <f t="shared" si="5"/>
        <v>5.6894615432302906</v>
      </c>
      <c r="F57" s="15">
        <f t="shared" si="5"/>
        <v>5.0512108688238699</v>
      </c>
      <c r="G57" s="15">
        <f t="shared" si="5"/>
        <v>5.5599583312062073</v>
      </c>
      <c r="H57" s="15">
        <f t="shared" si="5"/>
        <v>4.0641087951054748</v>
      </c>
      <c r="I57" s="15">
        <f t="shared" si="5"/>
        <v>3.07722776000162</v>
      </c>
      <c r="J57" s="15">
        <f t="shared" si="5"/>
        <v>3.3452885392543723</v>
      </c>
      <c r="K57" s="15">
        <f t="shared" si="5"/>
        <v>3.1396147946939132</v>
      </c>
      <c r="L57" s="15">
        <f t="shared" si="5"/>
        <v>3.2900035070844886</v>
      </c>
      <c r="M57" s="15">
        <f t="shared" si="5"/>
        <v>2.9734746496489031</v>
      </c>
      <c r="N57" s="15">
        <f t="shared" si="5"/>
        <v>2.7058063761094009</v>
      </c>
      <c r="O57" s="15">
        <f t="shared" si="5"/>
        <v>2.8917248861073492</v>
      </c>
      <c r="P57" s="15">
        <f t="shared" si="5"/>
        <v>2.3828781173530542</v>
      </c>
      <c r="Q57" s="15">
        <f t="shared" si="5"/>
        <v>2.5316357887740581</v>
      </c>
      <c r="R57" s="15">
        <f t="shared" si="5"/>
        <v>2.124284571496367</v>
      </c>
      <c r="S57" s="15">
        <f t="shared" si="5"/>
        <v>2.0038007323808724</v>
      </c>
      <c r="T57" s="15">
        <f t="shared" si="5"/>
        <v>1.6788551560773883</v>
      </c>
      <c r="U57" s="15">
        <f t="shared" si="5"/>
        <v>1.5722334251432282</v>
      </c>
      <c r="V57" s="15">
        <f t="shared" si="5"/>
        <v>1.3583155054010478</v>
      </c>
      <c r="W57" s="15">
        <f t="shared" si="5"/>
        <v>1.2507336561646094</v>
      </c>
      <c r="X57" s="15">
        <f t="shared" si="5"/>
        <v>1.2597144667891942</v>
      </c>
      <c r="Y57" s="15">
        <f t="shared" si="5"/>
        <v>1.2803344470966271</v>
      </c>
      <c r="Z57" s="15">
        <f t="shared" si="5"/>
        <v>1.2646384497143639</v>
      </c>
      <c r="AA57" s="15">
        <f t="shared" si="5"/>
        <v>1.3124181060599989</v>
      </c>
      <c r="AB57" s="15">
        <f t="shared" si="5"/>
        <v>1.3022308637766666</v>
      </c>
      <c r="AC57" s="15">
        <f t="shared" si="5"/>
        <v>1.4639342603361665</v>
      </c>
      <c r="AD57" s="15">
        <f t="shared" si="5"/>
        <v>2.1723921524302683</v>
      </c>
    </row>
    <row r="58" spans="1:30">
      <c r="A58" s="65">
        <v>852721</v>
      </c>
      <c r="B58" s="15">
        <f t="shared" si="4"/>
        <v>3.9950002117382906</v>
      </c>
      <c r="C58" s="15">
        <f t="shared" si="5"/>
        <v>5.1570936091604231</v>
      </c>
      <c r="D58" s="15">
        <f t="shared" si="5"/>
        <v>8.3378961314159401</v>
      </c>
      <c r="E58" s="15">
        <f t="shared" si="5"/>
        <v>6.808441932235672</v>
      </c>
      <c r="F58" s="15">
        <f t="shared" si="5"/>
        <v>5.8984206274123636</v>
      </c>
      <c r="G58" s="15">
        <f t="shared" si="5"/>
        <v>5.199520606721399</v>
      </c>
      <c r="H58" s="15">
        <f t="shared" si="5"/>
        <v>4.4560332384108658</v>
      </c>
      <c r="I58" s="15">
        <f t="shared" si="5"/>
        <v>5.5725653596201088</v>
      </c>
      <c r="J58" s="15">
        <f t="shared" si="5"/>
        <v>4.2893018445325746</v>
      </c>
      <c r="K58" s="15">
        <f t="shared" si="5"/>
        <v>4.2802646251875407</v>
      </c>
      <c r="L58" s="15">
        <f t="shared" si="5"/>
        <v>3.5096392500198306</v>
      </c>
      <c r="M58" s="15">
        <f t="shared" si="5"/>
        <v>3.2140778268245391</v>
      </c>
      <c r="N58" s="15">
        <f t="shared" si="5"/>
        <v>2.3729664584471135</v>
      </c>
      <c r="O58" s="15">
        <f t="shared" si="5"/>
        <v>1.629652093705056</v>
      </c>
      <c r="P58" s="15">
        <f t="shared" si="5"/>
        <v>1.1749033677376408</v>
      </c>
      <c r="Q58" s="15">
        <f t="shared" si="5"/>
        <v>1.2316136614726647</v>
      </c>
      <c r="R58" s="15">
        <f t="shared" si="5"/>
        <v>1.54981711010024</v>
      </c>
      <c r="S58" s="15">
        <f t="shared" si="5"/>
        <v>1.8565356268312239</v>
      </c>
      <c r="T58" s="15">
        <f t="shared" si="5"/>
        <v>2.129066341897897</v>
      </c>
      <c r="U58" s="15">
        <f t="shared" si="5"/>
        <v>2.4258956824586941</v>
      </c>
      <c r="V58" s="15">
        <f t="shared" si="5"/>
        <v>2.2855554291620677</v>
      </c>
      <c r="W58" s="15">
        <f t="shared" si="5"/>
        <v>2.1412058101117477</v>
      </c>
      <c r="X58" s="15">
        <f t="shared" ref="C58:AD67" si="6">IFERROR(X27/X$36*100,"--")</f>
        <v>2.2097097191451325</v>
      </c>
      <c r="Y58" s="15">
        <f t="shared" si="6"/>
        <v>1.8772400469653332</v>
      </c>
      <c r="Z58" s="15">
        <f t="shared" si="6"/>
        <v>2.201693983559236</v>
      </c>
      <c r="AA58" s="15">
        <f t="shared" si="6"/>
        <v>1.5768146877171874</v>
      </c>
      <c r="AB58" s="15">
        <f t="shared" si="6"/>
        <v>1.5544562847351122</v>
      </c>
      <c r="AC58" s="15">
        <f t="shared" si="6"/>
        <v>1.3573413052602925</v>
      </c>
      <c r="AD58" s="15">
        <f t="shared" si="6"/>
        <v>2.5183727363696806</v>
      </c>
    </row>
    <row r="59" spans="1:30">
      <c r="A59" s="65">
        <v>840820</v>
      </c>
      <c r="B59" s="15">
        <f t="shared" si="4"/>
        <v>0.1310261692882502</v>
      </c>
      <c r="C59" s="15">
        <f t="shared" si="6"/>
        <v>0.26022014517652831</v>
      </c>
      <c r="D59" s="15">
        <f t="shared" si="6"/>
        <v>0.31219765737310995</v>
      </c>
      <c r="E59" s="15">
        <f t="shared" si="6"/>
        <v>1.0094366684875253</v>
      </c>
      <c r="F59" s="15">
        <f t="shared" si="6"/>
        <v>1.1194872197448553</v>
      </c>
      <c r="G59" s="15">
        <f t="shared" si="6"/>
        <v>0.99435940057450534</v>
      </c>
      <c r="H59" s="15">
        <f t="shared" si="6"/>
        <v>0.5793671668342727</v>
      </c>
      <c r="I59" s="15">
        <f t="shared" si="6"/>
        <v>0.31416026169432187</v>
      </c>
      <c r="J59" s="15">
        <f t="shared" si="6"/>
        <v>0.20377012625290317</v>
      </c>
      <c r="K59" s="15">
        <f t="shared" si="6"/>
        <v>0.23227026011717616</v>
      </c>
      <c r="L59" s="15">
        <f t="shared" si="6"/>
        <v>0.45403299007359321</v>
      </c>
      <c r="M59" s="15">
        <f t="shared" si="6"/>
        <v>0.3247019652122845</v>
      </c>
      <c r="N59" s="15">
        <f t="shared" si="6"/>
        <v>0.34743352034906499</v>
      </c>
      <c r="O59" s="15">
        <f t="shared" si="6"/>
        <v>0.45377296164838654</v>
      </c>
      <c r="P59" s="15">
        <f t="shared" si="6"/>
        <v>0.37265108673584935</v>
      </c>
      <c r="Q59" s="15">
        <f t="shared" si="6"/>
        <v>2.2014997954280169</v>
      </c>
      <c r="R59" s="15">
        <f t="shared" si="6"/>
        <v>2.3126646753738833</v>
      </c>
      <c r="S59" s="15">
        <f t="shared" si="6"/>
        <v>2.0387200573104884</v>
      </c>
      <c r="T59" s="15">
        <f t="shared" si="6"/>
        <v>1.876121255381475</v>
      </c>
      <c r="U59" s="15">
        <f t="shared" si="6"/>
        <v>1.7767935217580861</v>
      </c>
      <c r="V59" s="15">
        <f t="shared" si="6"/>
        <v>1.6972067208897128</v>
      </c>
      <c r="W59" s="15">
        <f t="shared" si="6"/>
        <v>1.6960527198853246</v>
      </c>
      <c r="X59" s="15">
        <f t="shared" si="6"/>
        <v>1.996880606172605</v>
      </c>
      <c r="Y59" s="15">
        <f t="shared" si="6"/>
        <v>1.8547382795590577</v>
      </c>
      <c r="Z59" s="15">
        <f t="shared" si="6"/>
        <v>1.8537773364763317</v>
      </c>
      <c r="AA59" s="15">
        <f t="shared" si="6"/>
        <v>1.7816527985736741</v>
      </c>
      <c r="AB59" s="15">
        <f t="shared" si="6"/>
        <v>1.5111660865819991</v>
      </c>
      <c r="AC59" s="15">
        <f t="shared" si="6"/>
        <v>1.3423448212164846</v>
      </c>
      <c r="AD59" s="15">
        <f t="shared" si="6"/>
        <v>1.3698457200736569</v>
      </c>
    </row>
    <row r="60" spans="1:30">
      <c r="A60" s="65">
        <v>851290</v>
      </c>
      <c r="B60" s="15">
        <f t="shared" si="4"/>
        <v>0.82238733163065314</v>
      </c>
      <c r="C60" s="15">
        <f t="shared" si="6"/>
        <v>1.1364479311805478</v>
      </c>
      <c r="D60" s="15">
        <f t="shared" si="6"/>
        <v>1.0440412214576358</v>
      </c>
      <c r="E60" s="15">
        <f t="shared" si="6"/>
        <v>0.97951342094252225</v>
      </c>
      <c r="F60" s="15">
        <f t="shared" si="6"/>
        <v>1.4387525361621296</v>
      </c>
      <c r="G60" s="15">
        <f t="shared" si="6"/>
        <v>1.0531376687006422</v>
      </c>
      <c r="H60" s="15">
        <f t="shared" si="6"/>
        <v>1.365213222157784</v>
      </c>
      <c r="I60" s="15">
        <f t="shared" si="6"/>
        <v>1.986444662833984</v>
      </c>
      <c r="J60" s="15">
        <f t="shared" si="6"/>
        <v>1.8386740494071303</v>
      </c>
      <c r="K60" s="15">
        <f t="shared" si="6"/>
        <v>1.4601156082386335</v>
      </c>
      <c r="L60" s="15">
        <f t="shared" si="6"/>
        <v>1.2243086007683737</v>
      </c>
      <c r="M60" s="15">
        <f t="shared" si="6"/>
        <v>1.0071570129581615</v>
      </c>
      <c r="N60" s="15">
        <f t="shared" si="6"/>
        <v>1.051919992920884</v>
      </c>
      <c r="O60" s="15">
        <f t="shared" si="6"/>
        <v>0.87899807338092006</v>
      </c>
      <c r="P60" s="15">
        <f t="shared" si="6"/>
        <v>0.80257700645180907</v>
      </c>
      <c r="Q60" s="15">
        <f t="shared" si="6"/>
        <v>0.5888131513148247</v>
      </c>
      <c r="R60" s="15">
        <f t="shared" si="6"/>
        <v>0.59115630367297645</v>
      </c>
      <c r="S60" s="15">
        <f t="shared" si="6"/>
        <v>0.67827044403925463</v>
      </c>
      <c r="T60" s="15">
        <f t="shared" si="6"/>
        <v>0.71303984441396262</v>
      </c>
      <c r="U60" s="15">
        <f t="shared" si="6"/>
        <v>0.80317254929679283</v>
      </c>
      <c r="V60" s="15">
        <f t="shared" si="6"/>
        <v>0.977172113873649</v>
      </c>
      <c r="W60" s="15">
        <f t="shared" si="6"/>
        <v>1.0391990515503668</v>
      </c>
      <c r="X60" s="15">
        <f t="shared" si="6"/>
        <v>1.0157765231344464</v>
      </c>
      <c r="Y60" s="15">
        <f t="shared" si="6"/>
        <v>1.0388479867193552</v>
      </c>
      <c r="Z60" s="15">
        <f t="shared" si="6"/>
        <v>0.95839587518722169</v>
      </c>
      <c r="AA60" s="15">
        <f t="shared" si="6"/>
        <v>1.0639971762585254</v>
      </c>
      <c r="AB60" s="15">
        <f t="shared" si="6"/>
        <v>1.0869424094356106</v>
      </c>
      <c r="AC60" s="15">
        <f t="shared" si="6"/>
        <v>1.1766905718742087</v>
      </c>
      <c r="AD60" s="15">
        <f t="shared" si="6"/>
        <v>1.0201745598233942</v>
      </c>
    </row>
    <row r="61" spans="1:30">
      <c r="A61" s="65">
        <v>841330</v>
      </c>
      <c r="B61" s="15">
        <f t="shared" si="4"/>
        <v>0.26712808331627536</v>
      </c>
      <c r="C61" s="15">
        <f t="shared" si="6"/>
        <v>0.24530463713725256</v>
      </c>
      <c r="D61" s="15">
        <f t="shared" si="6"/>
        <v>0.44433665914413317</v>
      </c>
      <c r="E61" s="15">
        <f t="shared" si="6"/>
        <v>0.37366633433410601</v>
      </c>
      <c r="F61" s="15">
        <f t="shared" si="6"/>
        <v>0.3569781406274089</v>
      </c>
      <c r="G61" s="15">
        <f t="shared" si="6"/>
        <v>0.37907822283463022</v>
      </c>
      <c r="H61" s="15">
        <f t="shared" si="6"/>
        <v>0.37315018442335135</v>
      </c>
      <c r="I61" s="15">
        <f t="shared" si="6"/>
        <v>0.50100188152256875</v>
      </c>
      <c r="J61" s="15">
        <f t="shared" si="6"/>
        <v>0.7888558028398478</v>
      </c>
      <c r="K61" s="15">
        <f t="shared" si="6"/>
        <v>0.72569044914890268</v>
      </c>
      <c r="L61" s="15">
        <f t="shared" si="6"/>
        <v>0.66802926586514988</v>
      </c>
      <c r="M61" s="15">
        <f t="shared" si="6"/>
        <v>0.83771003549735823</v>
      </c>
      <c r="N61" s="15">
        <f t="shared" si="6"/>
        <v>1.0450580594136702</v>
      </c>
      <c r="O61" s="15">
        <f t="shared" si="6"/>
        <v>1.1427594301262378</v>
      </c>
      <c r="P61" s="15">
        <f t="shared" si="6"/>
        <v>1.1030818060402028</v>
      </c>
      <c r="Q61" s="15">
        <f t="shared" si="6"/>
        <v>1.1652685680822601</v>
      </c>
      <c r="R61" s="15">
        <f t="shared" si="6"/>
        <v>1.204972273463953</v>
      </c>
      <c r="S61" s="15">
        <f t="shared" si="6"/>
        <v>1.1045887630572444</v>
      </c>
      <c r="T61" s="15">
        <f t="shared" si="6"/>
        <v>1.0033929924706246</v>
      </c>
      <c r="U61" s="15">
        <f t="shared" si="6"/>
        <v>1.0733528670758667</v>
      </c>
      <c r="V61" s="15">
        <f t="shared" si="6"/>
        <v>1.0783726682676573</v>
      </c>
      <c r="W61" s="15">
        <f t="shared" si="6"/>
        <v>1.0732284568179373</v>
      </c>
      <c r="X61" s="15">
        <f t="shared" si="6"/>
        <v>1.2874517864601973</v>
      </c>
      <c r="Y61" s="15">
        <f t="shared" si="6"/>
        <v>1.2981272311062453</v>
      </c>
      <c r="Z61" s="15">
        <f t="shared" si="6"/>
        <v>1.3391899232103484</v>
      </c>
      <c r="AA61" s="15">
        <f t="shared" si="6"/>
        <v>1.3354851046023515</v>
      </c>
      <c r="AB61" s="15">
        <f t="shared" si="6"/>
        <v>1.1545421914592642</v>
      </c>
      <c r="AC61" s="15">
        <f t="shared" si="6"/>
        <v>1.1501901156804708</v>
      </c>
      <c r="AD61" s="15">
        <f t="shared" si="6"/>
        <v>1.0299545824205465</v>
      </c>
    </row>
    <row r="62" spans="1:30">
      <c r="A62" s="65">
        <v>841430</v>
      </c>
      <c r="B62" s="15">
        <f t="shared" si="4"/>
        <v>9.985215082901977E-2</v>
      </c>
      <c r="C62" s="15">
        <f t="shared" si="6"/>
        <v>0.11949327924656919</v>
      </c>
      <c r="D62" s="15">
        <f t="shared" si="6"/>
        <v>0.23018181268813281</v>
      </c>
      <c r="E62" s="15">
        <f t="shared" si="6"/>
        <v>0.29137602659989364</v>
      </c>
      <c r="F62" s="15">
        <f t="shared" si="6"/>
        <v>0.37502654293041232</v>
      </c>
      <c r="G62" s="15">
        <f t="shared" si="6"/>
        <v>0.35775431279235687</v>
      </c>
      <c r="H62" s="15">
        <f t="shared" si="6"/>
        <v>0.58797947139189299</v>
      </c>
      <c r="I62" s="15">
        <f t="shared" si="6"/>
        <v>0.78981728819508079</v>
      </c>
      <c r="J62" s="15">
        <f t="shared" si="6"/>
        <v>0.78496307341273786</v>
      </c>
      <c r="K62" s="15">
        <f t="shared" si="6"/>
        <v>0.67751182359944251</v>
      </c>
      <c r="L62" s="15">
        <f t="shared" si="6"/>
        <v>0.6719756427992768</v>
      </c>
      <c r="M62" s="15">
        <f t="shared" si="6"/>
        <v>0.75472156585257466</v>
      </c>
      <c r="N62" s="15">
        <f t="shared" si="6"/>
        <v>0.9991447710900927</v>
      </c>
      <c r="O62" s="15">
        <f t="shared" si="6"/>
        <v>1.0557752876634627</v>
      </c>
      <c r="P62" s="15">
        <f t="shared" si="6"/>
        <v>0.94948572403900622</v>
      </c>
      <c r="Q62" s="15">
        <f t="shared" si="6"/>
        <v>0.8978305527346544</v>
      </c>
      <c r="R62" s="15">
        <f t="shared" si="6"/>
        <v>0.81496076455563837</v>
      </c>
      <c r="S62" s="15">
        <f t="shared" si="6"/>
        <v>0.87707380614405439</v>
      </c>
      <c r="T62" s="15">
        <f t="shared" si="6"/>
        <v>0.95142722460277751</v>
      </c>
      <c r="U62" s="15">
        <f t="shared" si="6"/>
        <v>0.89091908399390563</v>
      </c>
      <c r="V62" s="15">
        <f t="shared" si="6"/>
        <v>1.0876617243942532</v>
      </c>
      <c r="W62" s="15">
        <f t="shared" si="6"/>
        <v>1.0371890235795196</v>
      </c>
      <c r="X62" s="15">
        <f t="shared" si="6"/>
        <v>1.0343775262547166</v>
      </c>
      <c r="Y62" s="15">
        <f t="shared" si="6"/>
        <v>0.94091208993063757</v>
      </c>
      <c r="Z62" s="15">
        <f t="shared" si="6"/>
        <v>0.99433095254964787</v>
      </c>
      <c r="AA62" s="15">
        <f t="shared" si="6"/>
        <v>1.0007534382435361</v>
      </c>
      <c r="AB62" s="15">
        <f t="shared" si="6"/>
        <v>0.86248080995348242</v>
      </c>
      <c r="AC62" s="15">
        <f t="shared" si="6"/>
        <v>1.0097545231706926</v>
      </c>
      <c r="AD62" s="15">
        <f t="shared" si="6"/>
        <v>0.87282546962637009</v>
      </c>
    </row>
    <row r="63" spans="1:30">
      <c r="A63" s="65">
        <v>850710</v>
      </c>
      <c r="B63" s="15">
        <f t="shared" si="4"/>
        <v>0.23648886554801735</v>
      </c>
      <c r="C63" s="15">
        <f t="shared" si="6"/>
        <v>0.52856881128282907</v>
      </c>
      <c r="D63" s="15">
        <f t="shared" si="6"/>
        <v>0.75424849574559527</v>
      </c>
      <c r="E63" s="15">
        <f t="shared" si="6"/>
        <v>0.76670900115865581</v>
      </c>
      <c r="F63" s="15">
        <f t="shared" si="6"/>
        <v>0.76177137486768076</v>
      </c>
      <c r="G63" s="15">
        <f t="shared" si="6"/>
        <v>0.73004667463575723</v>
      </c>
      <c r="H63" s="15">
        <f t="shared" si="6"/>
        <v>0.75641337407101694</v>
      </c>
      <c r="I63" s="15">
        <f t="shared" si="6"/>
        <v>0.81142303784623515</v>
      </c>
      <c r="J63" s="15">
        <f t="shared" si="6"/>
        <v>0.96258309118536778</v>
      </c>
      <c r="K63" s="15">
        <f t="shared" si="6"/>
        <v>0.80481930861868811</v>
      </c>
      <c r="L63" s="15">
        <f t="shared" si="6"/>
        <v>0.78652955604885699</v>
      </c>
      <c r="M63" s="15">
        <f t="shared" si="6"/>
        <v>0.77229027011963403</v>
      </c>
      <c r="N63" s="15">
        <f t="shared" si="6"/>
        <v>0.82601916148513677</v>
      </c>
      <c r="O63" s="15">
        <f t="shared" si="6"/>
        <v>0.95597212205614912</v>
      </c>
      <c r="P63" s="15">
        <f t="shared" si="6"/>
        <v>1.1901360475796439</v>
      </c>
      <c r="Q63" s="15">
        <f t="shared" si="6"/>
        <v>1.0104430540224845</v>
      </c>
      <c r="R63" s="15">
        <f t="shared" si="6"/>
        <v>0.91740019721324395</v>
      </c>
      <c r="S63" s="15">
        <f t="shared" si="6"/>
        <v>0.90338383960363777</v>
      </c>
      <c r="T63" s="15">
        <f t="shared" si="6"/>
        <v>0.82977840523871649</v>
      </c>
      <c r="U63" s="15">
        <f t="shared" si="6"/>
        <v>0.74100775771065053</v>
      </c>
      <c r="V63" s="15">
        <f t="shared" si="6"/>
        <v>0.75782168052225529</v>
      </c>
      <c r="W63" s="15">
        <f t="shared" si="6"/>
        <v>0.7982857065459783</v>
      </c>
      <c r="X63" s="15">
        <f t="shared" si="6"/>
        <v>1.0786925207386318</v>
      </c>
      <c r="Y63" s="15">
        <f t="shared" si="6"/>
        <v>1.0157460040683519</v>
      </c>
      <c r="Z63" s="15">
        <f t="shared" si="6"/>
        <v>1.0522784515649901</v>
      </c>
      <c r="AA63" s="15">
        <f t="shared" si="6"/>
        <v>1.3473187483086984</v>
      </c>
      <c r="AB63" s="15">
        <f t="shared" si="6"/>
        <v>1.0693866529967497</v>
      </c>
      <c r="AC63" s="15">
        <f t="shared" si="6"/>
        <v>0.9932963238981346</v>
      </c>
      <c r="AD63" s="15">
        <f t="shared" si="6"/>
        <v>0.92321163903087122</v>
      </c>
    </row>
    <row r="64" spans="1:30">
      <c r="A64" s="65">
        <v>851150</v>
      </c>
      <c r="B64" s="15">
        <f t="shared" si="4"/>
        <v>0.19475496435431269</v>
      </c>
      <c r="C64" s="15">
        <f t="shared" si="6"/>
        <v>0.17123776428540688</v>
      </c>
      <c r="D64" s="15">
        <f t="shared" si="6"/>
        <v>0.25111861620690046</v>
      </c>
      <c r="E64" s="15">
        <f t="shared" si="6"/>
        <v>0.24910493039868561</v>
      </c>
      <c r="F64" s="15">
        <f t="shared" si="6"/>
        <v>0.35523349509249635</v>
      </c>
      <c r="G64" s="15">
        <f t="shared" si="6"/>
        <v>0.40795659868787432</v>
      </c>
      <c r="H64" s="15">
        <f t="shared" si="6"/>
        <v>0.52468074384046792</v>
      </c>
      <c r="I64" s="15">
        <f t="shared" si="6"/>
        <v>0.78787497279830776</v>
      </c>
      <c r="J64" s="15">
        <f t="shared" si="6"/>
        <v>1.0650004292264081</v>
      </c>
      <c r="K64" s="15">
        <f t="shared" si="6"/>
        <v>0.93582061686032481</v>
      </c>
      <c r="L64" s="15">
        <f t="shared" si="6"/>
        <v>0.8785189461541868</v>
      </c>
      <c r="M64" s="15">
        <f t="shared" si="6"/>
        <v>0.93510742993266671</v>
      </c>
      <c r="N64" s="15">
        <f t="shared" si="6"/>
        <v>1.1149935193571707</v>
      </c>
      <c r="O64" s="15">
        <f t="shared" si="6"/>
        <v>1.0095413062659959</v>
      </c>
      <c r="P64" s="15">
        <f t="shared" si="6"/>
        <v>1.0703486064930856</v>
      </c>
      <c r="Q64" s="15">
        <f t="shared" si="6"/>
        <v>1.0698284559332552</v>
      </c>
      <c r="R64" s="15">
        <f t="shared" si="6"/>
        <v>1.1932872941351358</v>
      </c>
      <c r="S64" s="15">
        <f t="shared" si="6"/>
        <v>1.3147881070554301</v>
      </c>
      <c r="T64" s="15">
        <f t="shared" si="6"/>
        <v>1.1542515344868791</v>
      </c>
      <c r="U64" s="15">
        <f t="shared" si="6"/>
        <v>0.99626742990051431</v>
      </c>
      <c r="V64" s="15">
        <f t="shared" si="6"/>
        <v>1.1907945269439084</v>
      </c>
      <c r="W64" s="15">
        <f t="shared" si="6"/>
        <v>1.1774577357160518</v>
      </c>
      <c r="X64" s="15">
        <f t="shared" si="6"/>
        <v>1.2098579087019252</v>
      </c>
      <c r="Y64" s="15">
        <f t="shared" si="6"/>
        <v>1.1572250391619452</v>
      </c>
      <c r="Z64" s="15">
        <f t="shared" si="6"/>
        <v>1.1500900432280299</v>
      </c>
      <c r="AA64" s="15">
        <f t="shared" si="6"/>
        <v>1.09167874929189</v>
      </c>
      <c r="AB64" s="15">
        <f t="shared" si="6"/>
        <v>0.95539427631234441</v>
      </c>
      <c r="AC64" s="15">
        <f t="shared" si="6"/>
        <v>0.91758528868839095</v>
      </c>
      <c r="AD64" s="15">
        <f t="shared" si="6"/>
        <v>1.0049320726851536</v>
      </c>
    </row>
    <row r="65" spans="1:30">
      <c r="A65" s="65" t="s">
        <v>221</v>
      </c>
      <c r="B65" s="15">
        <f t="shared" si="4"/>
        <v>77.571538423435555</v>
      </c>
      <c r="C65" s="15">
        <f t="shared" si="6"/>
        <v>76.008557758619048</v>
      </c>
      <c r="D65" s="15">
        <f t="shared" si="6"/>
        <v>75.707927072719798</v>
      </c>
      <c r="E65" s="15">
        <f t="shared" si="6"/>
        <v>74.843557024313697</v>
      </c>
      <c r="F65" s="15">
        <f t="shared" si="6"/>
        <v>73.645329043508411</v>
      </c>
      <c r="G65" s="15">
        <f t="shared" si="6"/>
        <v>72.918945010176856</v>
      </c>
      <c r="H65" s="15">
        <f t="shared" si="6"/>
        <v>74.749092294228674</v>
      </c>
      <c r="I65" s="15">
        <f t="shared" si="6"/>
        <v>74.641874723042164</v>
      </c>
      <c r="J65" s="15">
        <f t="shared" si="6"/>
        <v>75.579813030105782</v>
      </c>
      <c r="K65" s="15">
        <f t="shared" si="6"/>
        <v>76.490303764563293</v>
      </c>
      <c r="L65" s="15">
        <f t="shared" si="6"/>
        <v>76.570029827900839</v>
      </c>
      <c r="M65" s="15">
        <f t="shared" si="6"/>
        <v>77.759396918157421</v>
      </c>
      <c r="N65" s="15">
        <f t="shared" si="6"/>
        <v>78.892910333579309</v>
      </c>
      <c r="O65" s="15">
        <f t="shared" si="6"/>
        <v>80.55708850307937</v>
      </c>
      <c r="P65" s="15">
        <f t="shared" si="6"/>
        <v>82.537771769116503</v>
      </c>
      <c r="Q65" s="15">
        <f t="shared" si="6"/>
        <v>81.5055727332565</v>
      </c>
      <c r="R65" s="15">
        <f t="shared" si="6"/>
        <v>80.760600270712146</v>
      </c>
      <c r="S65" s="15">
        <f t="shared" si="6"/>
        <v>78.985076658356661</v>
      </c>
      <c r="T65" s="15">
        <f t="shared" si="6"/>
        <v>79.579204478948625</v>
      </c>
      <c r="U65" s="15">
        <f t="shared" si="6"/>
        <v>78.563485374090419</v>
      </c>
      <c r="V65" s="15">
        <f t="shared" si="6"/>
        <v>78.645360656801373</v>
      </c>
      <c r="W65" s="15">
        <f t="shared" si="6"/>
        <v>78.659503546697195</v>
      </c>
      <c r="X65" s="15">
        <f t="shared" si="6"/>
        <v>78.572165218766671</v>
      </c>
      <c r="Y65" s="15">
        <f t="shared" si="6"/>
        <v>79.564381148907472</v>
      </c>
      <c r="Z65" s="15">
        <f t="shared" si="6"/>
        <v>80.003949048760205</v>
      </c>
      <c r="AA65" s="15">
        <f t="shared" si="6"/>
        <v>80.15268653906665</v>
      </c>
      <c r="AB65" s="15">
        <f t="shared" si="6"/>
        <v>82.563436538209984</v>
      </c>
      <c r="AC65" s="15">
        <f t="shared" si="6"/>
        <v>87.474778248294129</v>
      </c>
      <c r="AD65" s="15">
        <f t="shared" si="6"/>
        <v>79.492737877660332</v>
      </c>
    </row>
    <row r="66" spans="1:30">
      <c r="A66" s="65" t="s">
        <v>222</v>
      </c>
      <c r="B66" s="15">
        <f t="shared" si="4"/>
        <v>22.428461576564448</v>
      </c>
      <c r="C66" s="15">
        <f t="shared" si="6"/>
        <v>23.991442241380959</v>
      </c>
      <c r="D66" s="15">
        <f t="shared" si="6"/>
        <v>24.292072927280209</v>
      </c>
      <c r="E66" s="15">
        <f t="shared" si="6"/>
        <v>25.156442975686293</v>
      </c>
      <c r="F66" s="15">
        <f t="shared" si="6"/>
        <v>26.354670956491592</v>
      </c>
      <c r="G66" s="15">
        <f t="shared" si="6"/>
        <v>27.081054989823144</v>
      </c>
      <c r="H66" s="15">
        <f t="shared" si="6"/>
        <v>25.250907705771329</v>
      </c>
      <c r="I66" s="15">
        <f t="shared" si="6"/>
        <v>25.358125276957839</v>
      </c>
      <c r="J66" s="15">
        <f t="shared" si="6"/>
        <v>24.420186969894218</v>
      </c>
      <c r="K66" s="15">
        <f t="shared" si="6"/>
        <v>23.509696235436707</v>
      </c>
      <c r="L66" s="15">
        <f t="shared" si="6"/>
        <v>23.429970172099157</v>
      </c>
      <c r="M66" s="15">
        <f t="shared" si="6"/>
        <v>22.240603081842579</v>
      </c>
      <c r="N66" s="15">
        <f t="shared" si="6"/>
        <v>21.107089666420695</v>
      </c>
      <c r="O66" s="15">
        <f t="shared" si="6"/>
        <v>19.44291149692063</v>
      </c>
      <c r="P66" s="15">
        <f t="shared" si="6"/>
        <v>17.462228230883508</v>
      </c>
      <c r="Q66" s="15">
        <f t="shared" si="6"/>
        <v>18.494427266743497</v>
      </c>
      <c r="R66" s="15">
        <f t="shared" si="6"/>
        <v>19.239399729287847</v>
      </c>
      <c r="S66" s="15">
        <f t="shared" si="6"/>
        <v>21.014923341643328</v>
      </c>
      <c r="T66" s="15">
        <f t="shared" si="6"/>
        <v>20.420795521051375</v>
      </c>
      <c r="U66" s="15">
        <f t="shared" si="6"/>
        <v>21.436514625909592</v>
      </c>
      <c r="V66" s="15">
        <f t="shared" si="6"/>
        <v>21.35463934319862</v>
      </c>
      <c r="W66" s="15">
        <f t="shared" si="6"/>
        <v>21.340496453302809</v>
      </c>
      <c r="X66" s="15">
        <f t="shared" si="6"/>
        <v>21.427834781233326</v>
      </c>
      <c r="Y66" s="15">
        <f t="shared" si="6"/>
        <v>20.435618851092528</v>
      </c>
      <c r="Z66" s="15">
        <f t="shared" si="6"/>
        <v>19.996050951239795</v>
      </c>
      <c r="AA66" s="15">
        <f t="shared" si="6"/>
        <v>19.847313460933346</v>
      </c>
      <c r="AB66" s="15">
        <f t="shared" si="6"/>
        <v>17.436563461790016</v>
      </c>
      <c r="AC66" s="15">
        <f t="shared" si="6"/>
        <v>12.525221751705873</v>
      </c>
      <c r="AD66" s="15">
        <f t="shared" si="6"/>
        <v>20.507262122339682</v>
      </c>
    </row>
    <row r="67" spans="1:30">
      <c r="A67" s="65" t="s">
        <v>207</v>
      </c>
      <c r="B67" s="15">
        <f t="shared" si="4"/>
        <v>100</v>
      </c>
      <c r="C67" s="15">
        <f t="shared" si="6"/>
        <v>100</v>
      </c>
      <c r="D67" s="15">
        <f t="shared" si="6"/>
        <v>100</v>
      </c>
      <c r="E67" s="15">
        <f t="shared" si="6"/>
        <v>100</v>
      </c>
      <c r="F67" s="15">
        <f t="shared" si="6"/>
        <v>100</v>
      </c>
      <c r="G67" s="15">
        <f t="shared" si="6"/>
        <v>100</v>
      </c>
      <c r="H67" s="15">
        <f t="shared" si="6"/>
        <v>100</v>
      </c>
      <c r="I67" s="15">
        <f t="shared" si="6"/>
        <v>100</v>
      </c>
      <c r="J67" s="15">
        <f t="shared" si="6"/>
        <v>100</v>
      </c>
      <c r="K67" s="15">
        <f t="shared" si="6"/>
        <v>100</v>
      </c>
      <c r="L67" s="15">
        <f t="shared" si="6"/>
        <v>100</v>
      </c>
      <c r="M67" s="15">
        <f t="shared" si="6"/>
        <v>100</v>
      </c>
      <c r="N67" s="15">
        <f t="shared" si="6"/>
        <v>100</v>
      </c>
      <c r="O67" s="15">
        <f t="shared" si="6"/>
        <v>100</v>
      </c>
      <c r="P67" s="15">
        <f t="shared" si="6"/>
        <v>100</v>
      </c>
      <c r="Q67" s="15">
        <f t="shared" si="6"/>
        <v>100</v>
      </c>
      <c r="R67" s="15">
        <f t="shared" si="6"/>
        <v>100</v>
      </c>
      <c r="S67" s="15">
        <f t="shared" si="6"/>
        <v>100</v>
      </c>
      <c r="T67" s="15">
        <f t="shared" si="6"/>
        <v>100</v>
      </c>
      <c r="U67" s="15">
        <f t="shared" si="6"/>
        <v>100</v>
      </c>
      <c r="V67" s="15">
        <f t="shared" si="6"/>
        <v>100</v>
      </c>
      <c r="W67" s="15">
        <f t="shared" si="6"/>
        <v>100</v>
      </c>
      <c r="X67" s="15">
        <f t="shared" si="6"/>
        <v>100</v>
      </c>
      <c r="Y67" s="15">
        <f t="shared" si="6"/>
        <v>100</v>
      </c>
      <c r="Z67" s="15">
        <f t="shared" si="6"/>
        <v>100</v>
      </c>
      <c r="AA67" s="15">
        <f t="shared" ref="AA67:AD67" si="7">IFERROR(AA36/AA$36*100,"--")</f>
        <v>100</v>
      </c>
      <c r="AB67" s="15">
        <f t="shared" si="7"/>
        <v>100</v>
      </c>
      <c r="AC67" s="15">
        <f t="shared" si="7"/>
        <v>100</v>
      </c>
      <c r="AD67" s="15">
        <f t="shared" si="7"/>
        <v>100</v>
      </c>
    </row>
    <row r="68" spans="1:30">
      <c r="A68" s="65"/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</row>
    <row r="69" spans="1:30">
      <c r="A69" s="65"/>
      <c r="B69" s="135" t="s">
        <v>209</v>
      </c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</row>
    <row r="70" spans="1:30">
      <c r="A70" s="65">
        <v>852520</v>
      </c>
      <c r="B70" s="23" t="s">
        <v>210</v>
      </c>
      <c r="C70" s="24">
        <f>IFERROR(((C9/B9)*100-100),"--")</f>
        <v>-46.149578220079114</v>
      </c>
      <c r="D70" s="24">
        <f t="shared" ref="D70:AC80" si="8">IFERROR(((D9/C9)*100-100),"--")</f>
        <v>32.114642063723352</v>
      </c>
      <c r="E70" s="24">
        <f t="shared" si="8"/>
        <v>81.162590794702083</v>
      </c>
      <c r="F70" s="24">
        <f t="shared" si="8"/>
        <v>140.11594590212331</v>
      </c>
      <c r="G70" s="24">
        <f t="shared" si="8"/>
        <v>118.95779597614174</v>
      </c>
      <c r="H70" s="24">
        <f t="shared" si="8"/>
        <v>36.948082154377857</v>
      </c>
      <c r="I70" s="24">
        <f t="shared" si="8"/>
        <v>-28.371033240871995</v>
      </c>
      <c r="J70" s="24">
        <f t="shared" si="8"/>
        <v>-10.135498179686152</v>
      </c>
      <c r="K70" s="24">
        <f t="shared" si="8"/>
        <v>52.523449040121818</v>
      </c>
      <c r="L70" s="24">
        <f t="shared" si="8"/>
        <v>19.211529172317825</v>
      </c>
      <c r="M70" s="24">
        <f t="shared" si="8"/>
        <v>59.737260833618308</v>
      </c>
      <c r="N70" s="24">
        <f t="shared" si="8"/>
        <v>16.497990125292404</v>
      </c>
      <c r="O70" s="24">
        <f t="shared" si="8"/>
        <v>17.403046778886576</v>
      </c>
      <c r="P70" s="24">
        <f t="shared" si="8"/>
        <v>9.7233123203647693</v>
      </c>
      <c r="Q70" s="24">
        <f t="shared" si="8"/>
        <v>0.94820241301081865</v>
      </c>
      <c r="R70" s="24">
        <f t="shared" si="8"/>
        <v>-26.507647911537006</v>
      </c>
      <c r="S70" s="24">
        <f t="shared" si="8"/>
        <v>-38.324595931121493</v>
      </c>
      <c r="T70" s="24">
        <f t="shared" si="8"/>
        <v>12.546946671899462</v>
      </c>
      <c r="U70" s="24">
        <f t="shared" si="8"/>
        <v>-49.47590544448407</v>
      </c>
      <c r="V70" s="24">
        <f t="shared" si="8"/>
        <v>-51.379706966310202</v>
      </c>
      <c r="W70" s="24">
        <f t="shared" si="8"/>
        <v>-36.582068133086665</v>
      </c>
      <c r="X70" s="24">
        <f t="shared" si="8"/>
        <v>-48.988758105809758</v>
      </c>
      <c r="Y70" s="24">
        <f t="shared" si="8"/>
        <v>39.761312136399226</v>
      </c>
      <c r="Z70" s="24">
        <f t="shared" si="8"/>
        <v>-19.872930768684583</v>
      </c>
      <c r="AA70" s="24">
        <f t="shared" si="8"/>
        <v>-40.192516665992493</v>
      </c>
      <c r="AB70" s="24">
        <f t="shared" si="8"/>
        <v>3568.4910938407866</v>
      </c>
      <c r="AC70" s="24">
        <f t="shared" si="8"/>
        <v>9.0648501860689947</v>
      </c>
      <c r="AD70" s="24">
        <f>IFERROR((POWER(AC9/B9,1/28)*100-100),"--")</f>
        <v>12.71654956096431</v>
      </c>
    </row>
    <row r="71" spans="1:30">
      <c r="A71" s="65">
        <v>870829</v>
      </c>
      <c r="B71" s="23" t="s">
        <v>210</v>
      </c>
      <c r="C71" s="24">
        <f t="shared" ref="C71:R97" si="9">IFERROR(((C10/B10)*100-100),"--")</f>
        <v>98.926742260668874</v>
      </c>
      <c r="D71" s="24">
        <f t="shared" si="9"/>
        <v>32.501436550736571</v>
      </c>
      <c r="E71" s="24">
        <f t="shared" si="9"/>
        <v>15.813144194172125</v>
      </c>
      <c r="F71" s="24">
        <f t="shared" si="9"/>
        <v>4.8708418108747367</v>
      </c>
      <c r="G71" s="24">
        <f t="shared" si="9"/>
        <v>14.730168767043097</v>
      </c>
      <c r="H71" s="24">
        <f t="shared" si="9"/>
        <v>3.5988859497509083</v>
      </c>
      <c r="I71" s="24">
        <f t="shared" si="9"/>
        <v>13.167462565987734</v>
      </c>
      <c r="J71" s="24">
        <f t="shared" si="9"/>
        <v>23.002167175292158</v>
      </c>
      <c r="K71" s="24">
        <f t="shared" si="9"/>
        <v>12.480246206362168</v>
      </c>
      <c r="L71" s="24">
        <f t="shared" si="9"/>
        <v>11.711961534364178</v>
      </c>
      <c r="M71" s="24">
        <f t="shared" si="9"/>
        <v>14.269984384618439</v>
      </c>
      <c r="N71" s="24">
        <f t="shared" si="9"/>
        <v>-2.8771562605616907</v>
      </c>
      <c r="O71" s="24">
        <f t="shared" si="9"/>
        <v>-14.401856010086391</v>
      </c>
      <c r="P71" s="24">
        <f t="shared" si="9"/>
        <v>-30.693010679666088</v>
      </c>
      <c r="Q71" s="24">
        <f t="shared" si="9"/>
        <v>44.263702181477669</v>
      </c>
      <c r="R71" s="24">
        <f t="shared" si="9"/>
        <v>30.676881764404612</v>
      </c>
      <c r="S71" s="24">
        <f t="shared" si="8"/>
        <v>8.3089500262869365</v>
      </c>
      <c r="T71" s="24">
        <f t="shared" si="8"/>
        <v>9.2019355865834456</v>
      </c>
      <c r="U71" s="24">
        <f t="shared" si="8"/>
        <v>6.833004359204466</v>
      </c>
      <c r="V71" s="24">
        <f t="shared" si="8"/>
        <v>10.92468528420352</v>
      </c>
      <c r="W71" s="24">
        <f t="shared" si="8"/>
        <v>2.1547387917627816</v>
      </c>
      <c r="X71" s="24">
        <f t="shared" si="8"/>
        <v>-2.5527333260491218</v>
      </c>
      <c r="Y71" s="24">
        <f t="shared" si="8"/>
        <v>16.326166443866001</v>
      </c>
      <c r="Z71" s="24">
        <f t="shared" si="8"/>
        <v>5.542563091864011</v>
      </c>
      <c r="AA71" s="24">
        <f t="shared" si="8"/>
        <v>-11.950871627965057</v>
      </c>
      <c r="AB71" s="24">
        <f t="shared" si="8"/>
        <v>18.099547505570726</v>
      </c>
      <c r="AC71" s="24">
        <f t="shared" si="8"/>
        <v>43.293960598033351</v>
      </c>
      <c r="AD71" s="24">
        <f t="shared" ref="AD71:AD97" si="10">IFERROR((POWER(AC10/B10,1/28)*100-100),"--")</f>
        <v>11.502627842413006</v>
      </c>
    </row>
    <row r="72" spans="1:30">
      <c r="A72" s="65">
        <v>854430</v>
      </c>
      <c r="B72" s="23" t="s">
        <v>210</v>
      </c>
      <c r="C72" s="24">
        <f t="shared" si="9"/>
        <v>22.690847798252861</v>
      </c>
      <c r="D72" s="24">
        <f t="shared" si="8"/>
        <v>19.575522169447709</v>
      </c>
      <c r="E72" s="24">
        <f t="shared" si="8"/>
        <v>1.0974228583068992</v>
      </c>
      <c r="F72" s="24">
        <f t="shared" si="8"/>
        <v>21.237969796740686</v>
      </c>
      <c r="G72" s="24">
        <f t="shared" si="8"/>
        <v>2.7938157751879089</v>
      </c>
      <c r="H72" s="24">
        <f t="shared" si="8"/>
        <v>14.430023081398929</v>
      </c>
      <c r="I72" s="24">
        <f t="shared" si="8"/>
        <v>6.4525453522779657</v>
      </c>
      <c r="J72" s="24">
        <f t="shared" si="8"/>
        <v>2.032280474125983</v>
      </c>
      <c r="K72" s="24">
        <f t="shared" si="8"/>
        <v>0.60877768305684299</v>
      </c>
      <c r="L72" s="24">
        <f t="shared" si="8"/>
        <v>11.702892561622292</v>
      </c>
      <c r="M72" s="24">
        <f t="shared" si="8"/>
        <v>-4.578311509876329</v>
      </c>
      <c r="N72" s="24">
        <f t="shared" si="8"/>
        <v>5.4020536407142004</v>
      </c>
      <c r="O72" s="24">
        <f t="shared" si="8"/>
        <v>-9.3528364247761715</v>
      </c>
      <c r="P72" s="24">
        <f t="shared" si="8"/>
        <v>-36.363867303090615</v>
      </c>
      <c r="Q72" s="24">
        <f t="shared" si="8"/>
        <v>32.254025398072173</v>
      </c>
      <c r="R72" s="24">
        <f t="shared" si="8"/>
        <v>22.89021080860887</v>
      </c>
      <c r="S72" s="24">
        <f t="shared" si="8"/>
        <v>12.281295731557918</v>
      </c>
      <c r="T72" s="24">
        <f t="shared" si="8"/>
        <v>19.757413315609</v>
      </c>
      <c r="U72" s="24">
        <f t="shared" si="8"/>
        <v>12.118967234552144</v>
      </c>
      <c r="V72" s="24">
        <f t="shared" si="8"/>
        <v>5.8832115260314595</v>
      </c>
      <c r="W72" s="24">
        <f t="shared" si="8"/>
        <v>0.37266194330534574</v>
      </c>
      <c r="X72" s="24">
        <f t="shared" si="8"/>
        <v>-5.2791764237823458</v>
      </c>
      <c r="Y72" s="24">
        <f t="shared" si="8"/>
        <v>9.4887407616503623</v>
      </c>
      <c r="Z72" s="24">
        <f t="shared" si="8"/>
        <v>-0.79057631030741504</v>
      </c>
      <c r="AA72" s="24">
        <f t="shared" si="8"/>
        <v>-15.933563485920715</v>
      </c>
      <c r="AB72" s="24">
        <f t="shared" si="8"/>
        <v>22.141935066197433</v>
      </c>
      <c r="AC72" s="24">
        <f t="shared" si="8"/>
        <v>15.857381114415304</v>
      </c>
      <c r="AD72" s="24">
        <f t="shared" si="10"/>
        <v>5.7419508043432472</v>
      </c>
    </row>
    <row r="73" spans="1:30">
      <c r="A73" s="65">
        <v>870899</v>
      </c>
      <c r="B73" s="23" t="s">
        <v>210</v>
      </c>
      <c r="C73" s="24">
        <f t="shared" si="9"/>
        <v>-20.453653472629227</v>
      </c>
      <c r="D73" s="24">
        <f t="shared" si="8"/>
        <v>20.074425009165125</v>
      </c>
      <c r="E73" s="24">
        <f t="shared" si="8"/>
        <v>28.109409065090063</v>
      </c>
      <c r="F73" s="24">
        <f t="shared" si="8"/>
        <v>42.420736112772005</v>
      </c>
      <c r="G73" s="24">
        <f t="shared" si="8"/>
        <v>33.580228759319567</v>
      </c>
      <c r="H73" s="24">
        <f t="shared" si="8"/>
        <v>4.7076287273064565</v>
      </c>
      <c r="I73" s="24">
        <f t="shared" si="8"/>
        <v>16.023141996571425</v>
      </c>
      <c r="J73" s="24">
        <f t="shared" si="8"/>
        <v>13.724168504539762</v>
      </c>
      <c r="K73" s="24">
        <f t="shared" si="8"/>
        <v>35.947843145554316</v>
      </c>
      <c r="L73" s="24">
        <f t="shared" si="8"/>
        <v>17.147522172235014</v>
      </c>
      <c r="M73" s="24">
        <f t="shared" si="8"/>
        <v>14.799170514887663</v>
      </c>
      <c r="N73" s="24">
        <f t="shared" si="8"/>
        <v>0.10781116795281775</v>
      </c>
      <c r="O73" s="24">
        <f t="shared" si="8"/>
        <v>-23.605363920416181</v>
      </c>
      <c r="P73" s="24">
        <f t="shared" si="8"/>
        <v>-14.151918312386144</v>
      </c>
      <c r="Q73" s="24">
        <f t="shared" si="8"/>
        <v>67.148266621666124</v>
      </c>
      <c r="R73" s="24">
        <f t="shared" si="8"/>
        <v>20.408078738361098</v>
      </c>
      <c r="S73" s="24">
        <f t="shared" si="8"/>
        <v>18.008140585509594</v>
      </c>
      <c r="T73" s="24">
        <f t="shared" si="8"/>
        <v>5.7119881947933493</v>
      </c>
      <c r="U73" s="24">
        <f t="shared" si="8"/>
        <v>6.3614412700062815</v>
      </c>
      <c r="V73" s="24">
        <f t="shared" si="8"/>
        <v>3.4781752991847696</v>
      </c>
      <c r="W73" s="24">
        <f t="shared" si="8"/>
        <v>-0.56470227133540618</v>
      </c>
      <c r="X73" s="24">
        <f t="shared" si="8"/>
        <v>2.6568938369265567</v>
      </c>
      <c r="Y73" s="24">
        <f t="shared" si="8"/>
        <v>4.1776191846055468</v>
      </c>
      <c r="Z73" s="24">
        <f t="shared" si="8"/>
        <v>1.7177998474026595</v>
      </c>
      <c r="AA73" s="24">
        <f t="shared" si="8"/>
        <v>-16.868675337317114</v>
      </c>
      <c r="AB73" s="24">
        <f t="shared" si="8"/>
        <v>12.746684329456755</v>
      </c>
      <c r="AC73" s="24">
        <f t="shared" si="8"/>
        <v>22.57769154114682</v>
      </c>
      <c r="AD73" s="24">
        <f t="shared" si="10"/>
        <v>9.6699601898841934</v>
      </c>
    </row>
    <row r="74" spans="1:30">
      <c r="A74" s="65">
        <v>870840</v>
      </c>
      <c r="B74" s="23" t="s">
        <v>210</v>
      </c>
      <c r="C74" s="24">
        <f t="shared" si="9"/>
        <v>19.700987432675035</v>
      </c>
      <c r="D74" s="24">
        <f t="shared" si="8"/>
        <v>78.438752947796672</v>
      </c>
      <c r="E74" s="24">
        <f t="shared" si="8"/>
        <v>408.62356382442198</v>
      </c>
      <c r="F74" s="24">
        <f t="shared" si="8"/>
        <v>36.738036311960229</v>
      </c>
      <c r="G74" s="24">
        <f t="shared" si="8"/>
        <v>-9.2814574484215058</v>
      </c>
      <c r="H74" s="24">
        <f t="shared" si="8"/>
        <v>-10.733156743105795</v>
      </c>
      <c r="I74" s="24">
        <f t="shared" si="8"/>
        <v>5.6330606669571921</v>
      </c>
      <c r="J74" s="24">
        <f t="shared" si="8"/>
        <v>7.6124863859008656</v>
      </c>
      <c r="K74" s="24">
        <f t="shared" si="8"/>
        <v>52.73088696304481</v>
      </c>
      <c r="L74" s="24">
        <f t="shared" si="8"/>
        <v>34.077675734612342</v>
      </c>
      <c r="M74" s="24">
        <f t="shared" si="8"/>
        <v>95.221559549584214</v>
      </c>
      <c r="N74" s="24">
        <f t="shared" si="8"/>
        <v>57.829554418627026</v>
      </c>
      <c r="O74" s="24">
        <f t="shared" si="8"/>
        <v>23.142367115291989</v>
      </c>
      <c r="P74" s="24">
        <f t="shared" si="8"/>
        <v>-54.293669545479418</v>
      </c>
      <c r="Q74" s="24">
        <f t="shared" si="8"/>
        <v>20.893681028683204</v>
      </c>
      <c r="R74" s="24">
        <f t="shared" si="8"/>
        <v>50.425666421604689</v>
      </c>
      <c r="S74" s="24">
        <f t="shared" si="8"/>
        <v>30.08678049251705</v>
      </c>
      <c r="T74" s="24">
        <f t="shared" si="8"/>
        <v>18.703680762494358</v>
      </c>
      <c r="U74" s="24">
        <f t="shared" si="8"/>
        <v>26.205403079600259</v>
      </c>
      <c r="V74" s="24">
        <f t="shared" si="8"/>
        <v>17.73269711547276</v>
      </c>
      <c r="W74" s="24">
        <f t="shared" si="8"/>
        <v>13.184668839768904</v>
      </c>
      <c r="X74" s="24">
        <f t="shared" si="8"/>
        <v>10.721201774648662</v>
      </c>
      <c r="Y74" s="24">
        <f t="shared" si="8"/>
        <v>33.210924040536526</v>
      </c>
      <c r="Z74" s="24">
        <f t="shared" si="8"/>
        <v>9.8918257966178516</v>
      </c>
      <c r="AA74" s="24">
        <f t="shared" si="8"/>
        <v>-9.7665417292548682</v>
      </c>
      <c r="AB74" s="24">
        <f t="shared" si="8"/>
        <v>6.2302701810517505</v>
      </c>
      <c r="AC74" s="24">
        <f t="shared" si="8"/>
        <v>20.360694506043359</v>
      </c>
      <c r="AD74" s="24">
        <f t="shared" si="10"/>
        <v>24.168569142938964</v>
      </c>
    </row>
    <row r="75" spans="1:30">
      <c r="A75" s="65">
        <v>870839</v>
      </c>
      <c r="B75" s="23" t="s">
        <v>210</v>
      </c>
      <c r="C75" s="24">
        <f t="shared" si="9"/>
        <v>-10.587427053103752</v>
      </c>
      <c r="D75" s="24">
        <f t="shared" si="8"/>
        <v>59.113075152747399</v>
      </c>
      <c r="E75" s="24">
        <f t="shared" si="8"/>
        <v>13.560394301956563</v>
      </c>
      <c r="F75" s="24">
        <f t="shared" si="8"/>
        <v>17.041145539427859</v>
      </c>
      <c r="G75" s="24">
        <f t="shared" si="8"/>
        <v>76.219360177654863</v>
      </c>
      <c r="H75" s="24">
        <f t="shared" si="8"/>
        <v>-42.044601778443017</v>
      </c>
      <c r="I75" s="24">
        <f t="shared" si="8"/>
        <v>21.416379387818949</v>
      </c>
      <c r="J75" s="24">
        <f t="shared" si="8"/>
        <v>-2.4854061703094743</v>
      </c>
      <c r="K75" s="24">
        <f t="shared" si="8"/>
        <v>13.465813532747475</v>
      </c>
      <c r="L75" s="24">
        <f t="shared" si="8"/>
        <v>33.948501556043851</v>
      </c>
      <c r="M75" s="24">
        <f t="shared" si="8"/>
        <v>1.6183860162541492</v>
      </c>
      <c r="N75" s="24">
        <f t="shared" si="8"/>
        <v>-45.655545472303558</v>
      </c>
      <c r="O75" s="24">
        <f t="shared" si="8"/>
        <v>119.20247866311743</v>
      </c>
      <c r="P75" s="24">
        <f t="shared" si="8"/>
        <v>-14.614236003707688</v>
      </c>
      <c r="Q75" s="24">
        <f t="shared" si="8"/>
        <v>38.2491432215852</v>
      </c>
      <c r="R75" s="24">
        <f t="shared" si="8"/>
        <v>7.791623049971804</v>
      </c>
      <c r="S75" s="24">
        <f t="shared" si="8"/>
        <v>10.038503900280759</v>
      </c>
      <c r="T75" s="24">
        <f t="shared" si="8"/>
        <v>11.118412826976567</v>
      </c>
      <c r="U75" s="24">
        <f t="shared" si="8"/>
        <v>16.662093411932162</v>
      </c>
      <c r="V75" s="24">
        <f t="shared" si="8"/>
        <v>9.7747369843963696</v>
      </c>
      <c r="W75" s="24">
        <f t="shared" si="8"/>
        <v>4.1208343278293</v>
      </c>
      <c r="X75" s="24">
        <f t="shared" si="8"/>
        <v>12.555528173744875</v>
      </c>
      <c r="Y75" s="24">
        <f t="shared" si="8"/>
        <v>19.477847359908779</v>
      </c>
      <c r="Z75" s="24">
        <f t="shared" si="8"/>
        <v>9.0942805710101169</v>
      </c>
      <c r="AA75" s="24">
        <f t="shared" si="8"/>
        <v>-8.9039527774268521</v>
      </c>
      <c r="AB75" s="24">
        <f t="shared" si="8"/>
        <v>24.424358642704576</v>
      </c>
      <c r="AC75" s="24">
        <f t="shared" si="8"/>
        <v>21.020523548884768</v>
      </c>
      <c r="AD75" s="24">
        <f t="shared" si="10"/>
        <v>10.77704584258214</v>
      </c>
    </row>
    <row r="76" spans="1:30">
      <c r="A76" s="65">
        <v>841590</v>
      </c>
      <c r="B76" s="23" t="s">
        <v>210</v>
      </c>
      <c r="C76" s="24">
        <f t="shared" si="9"/>
        <v>70.782783733780548</v>
      </c>
      <c r="D76" s="24">
        <f t="shared" si="8"/>
        <v>-11.324543350153121</v>
      </c>
      <c r="E76" s="24">
        <f t="shared" si="8"/>
        <v>15.103763930128778</v>
      </c>
      <c r="F76" s="24">
        <f t="shared" si="8"/>
        <v>28.195252625944988</v>
      </c>
      <c r="G76" s="24">
        <f t="shared" si="8"/>
        <v>-3.0048813928345766</v>
      </c>
      <c r="H76" s="24">
        <f t="shared" si="8"/>
        <v>2.3526909845105592</v>
      </c>
      <c r="I76" s="24">
        <f t="shared" si="8"/>
        <v>4.4329436203330914</v>
      </c>
      <c r="J76" s="24">
        <f t="shared" si="8"/>
        <v>9.4373346030927792</v>
      </c>
      <c r="K76" s="24">
        <f t="shared" si="8"/>
        <v>14.997556966959195</v>
      </c>
      <c r="L76" s="24">
        <f t="shared" si="8"/>
        <v>4.5222685321163283</v>
      </c>
      <c r="M76" s="24">
        <f t="shared" si="8"/>
        <v>18.877071220987958</v>
      </c>
      <c r="N76" s="24">
        <f t="shared" si="8"/>
        <v>-11.827563660170696</v>
      </c>
      <c r="O76" s="24">
        <f t="shared" si="8"/>
        <v>-20.299015668235683</v>
      </c>
      <c r="P76" s="24">
        <f t="shared" si="8"/>
        <v>-5.6690233885950931</v>
      </c>
      <c r="Q76" s="24">
        <f t="shared" si="8"/>
        <v>22.157182131123747</v>
      </c>
      <c r="R76" s="24">
        <f t="shared" si="8"/>
        <v>26.703509149902956</v>
      </c>
      <c r="S76" s="24">
        <f t="shared" si="8"/>
        <v>18.727762447192674</v>
      </c>
      <c r="T76" s="24">
        <f t="shared" si="8"/>
        <v>20.089564375243938</v>
      </c>
      <c r="U76" s="24">
        <f t="shared" si="8"/>
        <v>35.877062689930597</v>
      </c>
      <c r="V76" s="24">
        <f t="shared" si="8"/>
        <v>-2.6524396761072779</v>
      </c>
      <c r="W76" s="24">
        <f t="shared" si="8"/>
        <v>11.194294437136747</v>
      </c>
      <c r="X76" s="24">
        <f t="shared" si="8"/>
        <v>8.6651769866168564</v>
      </c>
      <c r="Y76" s="24">
        <f t="shared" si="8"/>
        <v>7.3532885199415006</v>
      </c>
      <c r="Z76" s="24">
        <f t="shared" si="8"/>
        <v>5.1109016139134127</v>
      </c>
      <c r="AA76" s="24">
        <f t="shared" si="8"/>
        <v>-0.27213209426869867</v>
      </c>
      <c r="AB76" s="24">
        <f t="shared" si="8"/>
        <v>16.247023525702446</v>
      </c>
      <c r="AC76" s="24">
        <f t="shared" si="8"/>
        <v>31.771992641976198</v>
      </c>
      <c r="AD76" s="24">
        <f t="shared" si="10"/>
        <v>10.048915495022428</v>
      </c>
    </row>
    <row r="77" spans="1:30">
      <c r="A77" s="65">
        <v>840991</v>
      </c>
      <c r="B77" s="23" t="s">
        <v>210</v>
      </c>
      <c r="C77" s="24">
        <f t="shared" si="9"/>
        <v>1.8194143454749394</v>
      </c>
      <c r="D77" s="24">
        <f t="shared" si="8"/>
        <v>34.114161356552444</v>
      </c>
      <c r="E77" s="24">
        <f t="shared" si="8"/>
        <v>52.262047102970712</v>
      </c>
      <c r="F77" s="24">
        <f t="shared" si="8"/>
        <v>35.0780415655328</v>
      </c>
      <c r="G77" s="24">
        <f t="shared" si="8"/>
        <v>24.531409046353119</v>
      </c>
      <c r="H77" s="24">
        <f t="shared" si="8"/>
        <v>-2.125753820368331</v>
      </c>
      <c r="I77" s="24">
        <f t="shared" si="8"/>
        <v>19.783999740582317</v>
      </c>
      <c r="J77" s="24">
        <f t="shared" si="8"/>
        <v>13.186156300253657</v>
      </c>
      <c r="K77" s="24">
        <f t="shared" si="8"/>
        <v>35.555455120016717</v>
      </c>
      <c r="L77" s="24">
        <f t="shared" si="8"/>
        <v>15.151110468667014</v>
      </c>
      <c r="M77" s="24">
        <f t="shared" si="8"/>
        <v>5.6528558892398877</v>
      </c>
      <c r="N77" s="24">
        <f t="shared" si="8"/>
        <v>14.500131975973417</v>
      </c>
      <c r="O77" s="24">
        <f t="shared" si="8"/>
        <v>-6.8043963842304862</v>
      </c>
      <c r="P77" s="24">
        <f t="shared" si="8"/>
        <v>-23.1662771250558</v>
      </c>
      <c r="Q77" s="24">
        <f t="shared" si="8"/>
        <v>61.210143226487332</v>
      </c>
      <c r="R77" s="24">
        <f t="shared" si="8"/>
        <v>14.943783508763715</v>
      </c>
      <c r="S77" s="24">
        <f t="shared" si="8"/>
        <v>7.8574382576681643</v>
      </c>
      <c r="T77" s="24">
        <f t="shared" si="8"/>
        <v>-1.0115538484332944</v>
      </c>
      <c r="U77" s="24">
        <f t="shared" si="8"/>
        <v>14.223173530942418</v>
      </c>
      <c r="V77" s="24">
        <f t="shared" si="8"/>
        <v>4.4049222737109233</v>
      </c>
      <c r="W77" s="24">
        <f t="shared" si="8"/>
        <v>2.1481083554055971</v>
      </c>
      <c r="X77" s="24">
        <f t="shared" si="8"/>
        <v>-2.8113641918567964</v>
      </c>
      <c r="Y77" s="24">
        <f t="shared" si="8"/>
        <v>5.3151931616318535</v>
      </c>
      <c r="Z77" s="24">
        <f t="shared" si="8"/>
        <v>-2.3443525739937883</v>
      </c>
      <c r="AA77" s="24">
        <f t="shared" si="8"/>
        <v>-17.145499183368301</v>
      </c>
      <c r="AB77" s="24">
        <f t="shared" si="8"/>
        <v>22.988195235240198</v>
      </c>
      <c r="AC77" s="24">
        <f t="shared" si="8"/>
        <v>11.959278790558187</v>
      </c>
      <c r="AD77" s="24">
        <f t="shared" si="10"/>
        <v>10.70517882086672</v>
      </c>
    </row>
    <row r="78" spans="1:30">
      <c r="A78" s="65">
        <v>840734</v>
      </c>
      <c r="B78" s="23" t="s">
        <v>210</v>
      </c>
      <c r="C78" s="24">
        <f t="shared" si="9"/>
        <v>5.2251315321259852</v>
      </c>
      <c r="D78" s="24">
        <f t="shared" si="8"/>
        <v>-2.772944873688914</v>
      </c>
      <c r="E78" s="24">
        <f t="shared" si="8"/>
        <v>-9.9971768186084233</v>
      </c>
      <c r="F78" s="24">
        <f t="shared" si="8"/>
        <v>2.2865224196053191</v>
      </c>
      <c r="G78" s="24">
        <f t="shared" si="8"/>
        <v>-3.668452040823496</v>
      </c>
      <c r="H78" s="24">
        <f t="shared" si="8"/>
        <v>-4.6933541323752621</v>
      </c>
      <c r="I78" s="24">
        <f t="shared" si="8"/>
        <v>-5.0460660292526427</v>
      </c>
      <c r="J78" s="24">
        <f t="shared" si="8"/>
        <v>-6.3689290123104882</v>
      </c>
      <c r="K78" s="24">
        <f t="shared" si="8"/>
        <v>25.306264983403764</v>
      </c>
      <c r="L78" s="24">
        <f t="shared" si="8"/>
        <v>-5.0163700542569245E-2</v>
      </c>
      <c r="M78" s="24">
        <f t="shared" si="8"/>
        <v>-13.406298918304344</v>
      </c>
      <c r="N78" s="24">
        <f t="shared" si="8"/>
        <v>-9.801317364968682</v>
      </c>
      <c r="O78" s="24">
        <f t="shared" si="8"/>
        <v>-1.5972002428801204</v>
      </c>
      <c r="P78" s="24">
        <f t="shared" si="8"/>
        <v>-28.308452175768835</v>
      </c>
      <c r="Q78" s="24">
        <f t="shared" si="8"/>
        <v>29.309820113723788</v>
      </c>
      <c r="R78" s="24">
        <f t="shared" si="8"/>
        <v>58.036238858528719</v>
      </c>
      <c r="S78" s="24">
        <f t="shared" si="8"/>
        <v>12.216618302784127</v>
      </c>
      <c r="T78" s="24">
        <f t="shared" si="8"/>
        <v>27.668805808189219</v>
      </c>
      <c r="U78" s="24">
        <f t="shared" si="8"/>
        <v>2.7478574020795747</v>
      </c>
      <c r="V78" s="24">
        <f t="shared" si="8"/>
        <v>-3.9122107123795757</v>
      </c>
      <c r="W78" s="24">
        <f t="shared" si="8"/>
        <v>18.674278511028007</v>
      </c>
      <c r="X78" s="24">
        <f t="shared" si="8"/>
        <v>-11.628832560760316</v>
      </c>
      <c r="Y78" s="24">
        <f t="shared" si="8"/>
        <v>9.5655020415416487</v>
      </c>
      <c r="Z78" s="24">
        <f t="shared" si="8"/>
        <v>12.912921110453169</v>
      </c>
      <c r="AA78" s="24">
        <f t="shared" si="8"/>
        <v>-27.919635631925004</v>
      </c>
      <c r="AB78" s="24">
        <f t="shared" si="8"/>
        <v>-16.332176857051365</v>
      </c>
      <c r="AC78" s="24">
        <f t="shared" si="8"/>
        <v>30.338690617568517</v>
      </c>
      <c r="AD78" s="24">
        <f t="shared" si="10"/>
        <v>1.6100550079418525</v>
      </c>
    </row>
    <row r="79" spans="1:30">
      <c r="A79" s="65">
        <v>870850</v>
      </c>
      <c r="B79" s="23" t="s">
        <v>210</v>
      </c>
      <c r="C79" s="24">
        <f t="shared" si="9"/>
        <v>59.630142526964534</v>
      </c>
      <c r="D79" s="24">
        <f t="shared" si="8"/>
        <v>34.052111746662092</v>
      </c>
      <c r="E79" s="24">
        <f t="shared" si="8"/>
        <v>-5.9583168132807458</v>
      </c>
      <c r="F79" s="24">
        <f t="shared" si="8"/>
        <v>2.1339741805614949</v>
      </c>
      <c r="G79" s="24">
        <f t="shared" si="8"/>
        <v>149.90426582165196</v>
      </c>
      <c r="H79" s="24">
        <f t="shared" si="8"/>
        <v>140.29591524752027</v>
      </c>
      <c r="I79" s="24">
        <f t="shared" si="8"/>
        <v>-50.533403375706285</v>
      </c>
      <c r="J79" s="24">
        <f t="shared" si="8"/>
        <v>-74.436157019194496</v>
      </c>
      <c r="K79" s="24">
        <f t="shared" si="8"/>
        <v>104.17293351383171</v>
      </c>
      <c r="L79" s="24">
        <f t="shared" si="8"/>
        <v>139.64773901110772</v>
      </c>
      <c r="M79" s="24">
        <f t="shared" si="8"/>
        <v>122.30831608729048</v>
      </c>
      <c r="N79" s="24">
        <f t="shared" si="8"/>
        <v>42.884137439780744</v>
      </c>
      <c r="O79" s="24">
        <f t="shared" si="8"/>
        <v>128.42787710580464</v>
      </c>
      <c r="P79" s="24">
        <f t="shared" si="8"/>
        <v>21.738906499774941</v>
      </c>
      <c r="Q79" s="24">
        <f t="shared" si="8"/>
        <v>54.220497528051681</v>
      </c>
      <c r="R79" s="24">
        <f t="shared" si="8"/>
        <v>16.204833453509465</v>
      </c>
      <c r="S79" s="24">
        <f t="shared" si="8"/>
        <v>8.0590176764852259</v>
      </c>
      <c r="T79" s="24">
        <f t="shared" si="8"/>
        <v>3.9478747335411271</v>
      </c>
      <c r="U79" s="24">
        <f t="shared" si="8"/>
        <v>17.338913963131873</v>
      </c>
      <c r="V79" s="24">
        <f t="shared" si="8"/>
        <v>18.175839732735824</v>
      </c>
      <c r="W79" s="24">
        <f t="shared" si="8"/>
        <v>5.8637451200115294</v>
      </c>
      <c r="X79" s="24">
        <f t="shared" si="8"/>
        <v>-0.8595256395898474</v>
      </c>
      <c r="Y79" s="24">
        <f t="shared" si="8"/>
        <v>-3.5489537219992258</v>
      </c>
      <c r="Z79" s="24">
        <f t="shared" si="8"/>
        <v>-9.6051254819348486</v>
      </c>
      <c r="AA79" s="24">
        <f t="shared" si="8"/>
        <v>-21.487334086067293</v>
      </c>
      <c r="AB79" s="24">
        <f t="shared" si="8"/>
        <v>-8.9200772614501318</v>
      </c>
      <c r="AC79" s="24">
        <f t="shared" si="8"/>
        <v>12.273430618743063</v>
      </c>
      <c r="AD79" s="24">
        <f t="shared" si="10"/>
        <v>19.250925171857176</v>
      </c>
    </row>
    <row r="80" spans="1:30">
      <c r="A80" s="65">
        <v>870894</v>
      </c>
      <c r="B80" s="23" t="s">
        <v>210</v>
      </c>
      <c r="C80" s="24">
        <f t="shared" si="9"/>
        <v>10.840018391101296</v>
      </c>
      <c r="D80" s="24">
        <f t="shared" si="8"/>
        <v>30.98201480607591</v>
      </c>
      <c r="E80" s="24">
        <f t="shared" si="8"/>
        <v>46.751775574053511</v>
      </c>
      <c r="F80" s="24">
        <f t="shared" si="8"/>
        <v>34.277763067883456</v>
      </c>
      <c r="G80" s="24">
        <f t="shared" si="8"/>
        <v>-6.8909723157053975</v>
      </c>
      <c r="H80" s="24">
        <f t="shared" si="8"/>
        <v>-1.4873729028736449</v>
      </c>
      <c r="I80" s="24">
        <f t="shared" si="8"/>
        <v>67.054115326381691</v>
      </c>
      <c r="J80" s="24">
        <f t="shared" si="8"/>
        <v>-17.096078835681041</v>
      </c>
      <c r="K80" s="24">
        <f t="shared" si="8"/>
        <v>4.3110453498582615</v>
      </c>
      <c r="L80" s="24">
        <f t="shared" si="8"/>
        <v>14.148504005305895</v>
      </c>
      <c r="M80" s="24">
        <f t="shared" si="8"/>
        <v>21.228919774056038</v>
      </c>
      <c r="N80" s="24">
        <f t="shared" ref="D80:AC90" si="11">IFERROR(((N19/M19)*100-100),"--")</f>
        <v>22.403055574677381</v>
      </c>
      <c r="O80" s="24">
        <f t="shared" si="11"/>
        <v>-0.21267809465182097</v>
      </c>
      <c r="P80" s="24">
        <f t="shared" si="11"/>
        <v>-18.647713433879588</v>
      </c>
      <c r="Q80" s="24">
        <f t="shared" si="11"/>
        <v>59.831259190305502</v>
      </c>
      <c r="R80" s="24">
        <f t="shared" si="11"/>
        <v>15.038640752441566</v>
      </c>
      <c r="S80" s="24">
        <f t="shared" si="11"/>
        <v>20.545317050173438</v>
      </c>
      <c r="T80" s="24">
        <f t="shared" si="11"/>
        <v>11.052223725218852</v>
      </c>
      <c r="U80" s="24">
        <f t="shared" si="11"/>
        <v>12.354263884794818</v>
      </c>
      <c r="V80" s="24">
        <f t="shared" si="11"/>
        <v>9.9543786557960487</v>
      </c>
      <c r="W80" s="24">
        <f t="shared" si="11"/>
        <v>13.111693608318433</v>
      </c>
      <c r="X80" s="24">
        <f t="shared" si="11"/>
        <v>6.2066548142110349</v>
      </c>
      <c r="Y80" s="24">
        <f t="shared" si="11"/>
        <v>1.6278480040313923</v>
      </c>
      <c r="Z80" s="24">
        <f t="shared" si="11"/>
        <v>1.8718393407318956</v>
      </c>
      <c r="AA80" s="24">
        <f t="shared" si="11"/>
        <v>-12.014262232061583</v>
      </c>
      <c r="AB80" s="24">
        <f t="shared" si="11"/>
        <v>9.2554314409505167</v>
      </c>
      <c r="AC80" s="24">
        <f t="shared" si="11"/>
        <v>13.909402087465097</v>
      </c>
      <c r="AD80" s="24">
        <f t="shared" si="10"/>
        <v>11.596186964003309</v>
      </c>
    </row>
    <row r="81" spans="1:30">
      <c r="A81" s="65">
        <v>851220</v>
      </c>
      <c r="B81" s="23" t="s">
        <v>210</v>
      </c>
      <c r="C81" s="24">
        <f t="shared" si="9"/>
        <v>66.390214937543618</v>
      </c>
      <c r="D81" s="24">
        <f t="shared" si="11"/>
        <v>-32.11812971869422</v>
      </c>
      <c r="E81" s="24">
        <f t="shared" si="11"/>
        <v>78.327726593293733</v>
      </c>
      <c r="F81" s="24">
        <f t="shared" si="11"/>
        <v>45.583368600480071</v>
      </c>
      <c r="G81" s="24">
        <f t="shared" si="11"/>
        <v>28.971367085033734</v>
      </c>
      <c r="H81" s="24">
        <f t="shared" si="11"/>
        <v>2.087215642883848</v>
      </c>
      <c r="I81" s="24">
        <f t="shared" si="11"/>
        <v>4.5717281897894395</v>
      </c>
      <c r="J81" s="24">
        <f t="shared" si="11"/>
        <v>23.413210541218788</v>
      </c>
      <c r="K81" s="24">
        <f t="shared" si="11"/>
        <v>21.971459715166318</v>
      </c>
      <c r="L81" s="24">
        <f t="shared" si="11"/>
        <v>9.6294819254980411</v>
      </c>
      <c r="M81" s="24">
        <f t="shared" si="11"/>
        <v>-2.2134212759247589</v>
      </c>
      <c r="N81" s="24">
        <f t="shared" si="11"/>
        <v>27.741453647266454</v>
      </c>
      <c r="O81" s="24">
        <f t="shared" si="11"/>
        <v>-21.706694186612722</v>
      </c>
      <c r="P81" s="24">
        <f t="shared" si="11"/>
        <v>-37.373572725778658</v>
      </c>
      <c r="Q81" s="24">
        <f t="shared" si="11"/>
        <v>52.451582787092605</v>
      </c>
      <c r="R81" s="24">
        <f t="shared" si="11"/>
        <v>12.605652035745379</v>
      </c>
      <c r="S81" s="24">
        <f t="shared" si="11"/>
        <v>28.764295870132401</v>
      </c>
      <c r="T81" s="24">
        <f t="shared" si="11"/>
        <v>45.309163169280765</v>
      </c>
      <c r="U81" s="24">
        <f t="shared" si="11"/>
        <v>10.168511547215076</v>
      </c>
      <c r="V81" s="24">
        <f t="shared" si="11"/>
        <v>6.1372193327393347</v>
      </c>
      <c r="W81" s="24">
        <f t="shared" si="11"/>
        <v>13.474470843045339</v>
      </c>
      <c r="X81" s="24">
        <f t="shared" si="11"/>
        <v>22.133652988684062</v>
      </c>
      <c r="Y81" s="24">
        <f t="shared" si="11"/>
        <v>25.278480118924946</v>
      </c>
      <c r="Z81" s="24">
        <f t="shared" si="11"/>
        <v>5.3929323466030752</v>
      </c>
      <c r="AA81" s="24">
        <f t="shared" si="11"/>
        <v>-7.1793730432780194</v>
      </c>
      <c r="AB81" s="24">
        <f t="shared" si="11"/>
        <v>11.138712434836791</v>
      </c>
      <c r="AC81" s="24">
        <f t="shared" si="11"/>
        <v>21.208646273749181</v>
      </c>
      <c r="AD81" s="24">
        <f t="shared" si="10"/>
        <v>13.546849508901929</v>
      </c>
    </row>
    <row r="82" spans="1:30">
      <c r="A82" s="65">
        <v>842139</v>
      </c>
      <c r="B82" s="23" t="s">
        <v>210</v>
      </c>
      <c r="C82" s="24">
        <f t="shared" si="9"/>
        <v>-25.819620065320791</v>
      </c>
      <c r="D82" s="24">
        <f t="shared" si="11"/>
        <v>-38.153217651286887</v>
      </c>
      <c r="E82" s="24">
        <f t="shared" si="11"/>
        <v>65.218753013768065</v>
      </c>
      <c r="F82" s="24">
        <f t="shared" si="11"/>
        <v>13.019910443172236</v>
      </c>
      <c r="G82" s="24">
        <f t="shared" si="11"/>
        <v>0.5170361753059467</v>
      </c>
      <c r="H82" s="24">
        <f t="shared" si="11"/>
        <v>33.191810887747977</v>
      </c>
      <c r="I82" s="24">
        <f t="shared" si="11"/>
        <v>14.074909694399366</v>
      </c>
      <c r="J82" s="24">
        <f t="shared" si="11"/>
        <v>-0.10619524092902566</v>
      </c>
      <c r="K82" s="24">
        <f t="shared" si="11"/>
        <v>-11.364399975597848</v>
      </c>
      <c r="L82" s="24">
        <f t="shared" si="11"/>
        <v>-2.2637110916130041</v>
      </c>
      <c r="M82" s="24">
        <f t="shared" si="11"/>
        <v>57.961126317545393</v>
      </c>
      <c r="N82" s="24">
        <f t="shared" si="11"/>
        <v>74.484496109671483</v>
      </c>
      <c r="O82" s="24">
        <f t="shared" si="11"/>
        <v>19.528171837931467</v>
      </c>
      <c r="P82" s="24">
        <f t="shared" si="11"/>
        <v>-44.847402256106029</v>
      </c>
      <c r="Q82" s="24">
        <f t="shared" si="11"/>
        <v>39.459853826302975</v>
      </c>
      <c r="R82" s="24">
        <f t="shared" si="11"/>
        <v>15.019871321985633</v>
      </c>
      <c r="S82" s="24">
        <f t="shared" si="11"/>
        <v>14.905258544331133</v>
      </c>
      <c r="T82" s="24">
        <f t="shared" si="11"/>
        <v>18.844777415873409</v>
      </c>
      <c r="U82" s="24">
        <f t="shared" si="11"/>
        <v>7.8645800481678521</v>
      </c>
      <c r="V82" s="24">
        <f t="shared" si="11"/>
        <v>2.8881049563001682</v>
      </c>
      <c r="W82" s="24">
        <f t="shared" si="11"/>
        <v>-5.0138008994684071</v>
      </c>
      <c r="X82" s="24">
        <f t="shared" si="11"/>
        <v>5.1619892168170054</v>
      </c>
      <c r="Y82" s="24">
        <f t="shared" si="11"/>
        <v>9.8367218513666757</v>
      </c>
      <c r="Z82" s="24">
        <f t="shared" si="11"/>
        <v>2.072343601347896</v>
      </c>
      <c r="AA82" s="24">
        <f t="shared" si="11"/>
        <v>10.418211106456198</v>
      </c>
      <c r="AB82" s="24">
        <f t="shared" si="11"/>
        <v>22.252281503082855</v>
      </c>
      <c r="AC82" s="24">
        <f t="shared" si="11"/>
        <v>3.6866314793280424</v>
      </c>
      <c r="AD82" s="24">
        <f t="shared" si="10"/>
        <v>7.631076997268238</v>
      </c>
    </row>
    <row r="83" spans="1:30">
      <c r="A83" s="65">
        <v>870880</v>
      </c>
      <c r="B83" s="23" t="s">
        <v>210</v>
      </c>
      <c r="C83" s="24">
        <f t="shared" si="9"/>
        <v>12.199286836697681</v>
      </c>
      <c r="D83" s="24">
        <f t="shared" si="11"/>
        <v>-1.6010993889733669</v>
      </c>
      <c r="E83" s="24">
        <f t="shared" si="11"/>
        <v>-4.3810625546538091</v>
      </c>
      <c r="F83" s="24">
        <f t="shared" si="11"/>
        <v>8.3863830210160444</v>
      </c>
      <c r="G83" s="24">
        <f t="shared" si="11"/>
        <v>42.479068555748825</v>
      </c>
      <c r="H83" s="24">
        <f t="shared" si="11"/>
        <v>103.18513577108624</v>
      </c>
      <c r="I83" s="24">
        <f t="shared" si="11"/>
        <v>315.67762581588761</v>
      </c>
      <c r="J83" s="24">
        <f t="shared" si="11"/>
        <v>-9.5536510999021829</v>
      </c>
      <c r="K83" s="24">
        <f t="shared" si="11"/>
        <v>87.459250277613108</v>
      </c>
      <c r="L83" s="24">
        <f t="shared" si="11"/>
        <v>19.764827359496763</v>
      </c>
      <c r="M83" s="24">
        <f t="shared" si="11"/>
        <v>27.080590100138991</v>
      </c>
      <c r="N83" s="24">
        <f t="shared" si="11"/>
        <v>21.578308782521788</v>
      </c>
      <c r="O83" s="24">
        <f t="shared" si="11"/>
        <v>37.963362139040669</v>
      </c>
      <c r="P83" s="24">
        <f t="shared" si="11"/>
        <v>-22.035606161042196</v>
      </c>
      <c r="Q83" s="24">
        <f t="shared" si="11"/>
        <v>45.355062352774269</v>
      </c>
      <c r="R83" s="24">
        <f t="shared" si="11"/>
        <v>29.690530648137525</v>
      </c>
      <c r="S83" s="24">
        <f t="shared" si="11"/>
        <v>20.906547772682089</v>
      </c>
      <c r="T83" s="24">
        <f t="shared" si="11"/>
        <v>11.073812889272006</v>
      </c>
      <c r="U83" s="24">
        <f t="shared" si="11"/>
        <v>12.696642806986304</v>
      </c>
      <c r="V83" s="24">
        <f t="shared" si="11"/>
        <v>7.1455806767522603</v>
      </c>
      <c r="W83" s="24">
        <f t="shared" si="11"/>
        <v>9.0944419714610518</v>
      </c>
      <c r="X83" s="24">
        <f t="shared" si="11"/>
        <v>0.85501747567377606</v>
      </c>
      <c r="Y83" s="24">
        <f t="shared" si="11"/>
        <v>10.7068867870519</v>
      </c>
      <c r="Z83" s="24">
        <f t="shared" si="11"/>
        <v>9.160906827274033</v>
      </c>
      <c r="AA83" s="24">
        <f t="shared" si="11"/>
        <v>-6.8677213211938124</v>
      </c>
      <c r="AB83" s="24">
        <f t="shared" si="11"/>
        <v>26.309111443276478</v>
      </c>
      <c r="AC83" s="24">
        <f t="shared" si="11"/>
        <v>19.944891367029498</v>
      </c>
      <c r="AD83" s="24">
        <f t="shared" si="10"/>
        <v>22.076169085462354</v>
      </c>
    </row>
    <row r="84" spans="1:30">
      <c r="A84" s="65">
        <v>840999</v>
      </c>
      <c r="B84" s="23" t="s">
        <v>210</v>
      </c>
      <c r="C84" s="24">
        <f t="shared" si="9"/>
        <v>30.612461273452084</v>
      </c>
      <c r="D84" s="24">
        <f t="shared" si="11"/>
        <v>-2.8477509863340345</v>
      </c>
      <c r="E84" s="24">
        <f t="shared" si="11"/>
        <v>36.223682526112015</v>
      </c>
      <c r="F84" s="24">
        <f t="shared" si="11"/>
        <v>20.835032687765349</v>
      </c>
      <c r="G84" s="24">
        <f t="shared" si="11"/>
        <v>24.176830746063715</v>
      </c>
      <c r="H84" s="24">
        <f t="shared" si="11"/>
        <v>-18.811606295296812</v>
      </c>
      <c r="I84" s="24">
        <f t="shared" si="11"/>
        <v>-1.1183626940624691</v>
      </c>
      <c r="J84" s="24">
        <f t="shared" si="11"/>
        <v>9.2616837837299499</v>
      </c>
      <c r="K84" s="24">
        <f t="shared" si="11"/>
        <v>12.729899481370239</v>
      </c>
      <c r="L84" s="24">
        <f t="shared" si="11"/>
        <v>-0.29278389867974397</v>
      </c>
      <c r="M84" s="24">
        <f t="shared" si="11"/>
        <v>28.581654392948622</v>
      </c>
      <c r="N84" s="24">
        <f t="shared" si="11"/>
        <v>5.2273088461579675</v>
      </c>
      <c r="O84" s="24">
        <f t="shared" si="11"/>
        <v>10.885189512676831</v>
      </c>
      <c r="P84" s="24">
        <f t="shared" si="11"/>
        <v>-41.408135761917379</v>
      </c>
      <c r="Q84" s="24">
        <f t="shared" si="11"/>
        <v>67.099683575633662</v>
      </c>
      <c r="R84" s="24">
        <f t="shared" si="11"/>
        <v>24.310197587753152</v>
      </c>
      <c r="S84" s="24">
        <f t="shared" si="11"/>
        <v>-5.1459702155966198</v>
      </c>
      <c r="T84" s="24">
        <f t="shared" si="11"/>
        <v>-6.534010738227721</v>
      </c>
      <c r="U84" s="24">
        <f t="shared" si="11"/>
        <v>9.4775112880929555</v>
      </c>
      <c r="V84" s="24">
        <f t="shared" si="11"/>
        <v>-7.9615699578119035</v>
      </c>
      <c r="W84" s="24">
        <f t="shared" si="11"/>
        <v>-11.377658424238007</v>
      </c>
      <c r="X84" s="24">
        <f t="shared" si="11"/>
        <v>23.628319523524397</v>
      </c>
      <c r="Y84" s="24">
        <f t="shared" si="11"/>
        <v>14.758364828827467</v>
      </c>
      <c r="Z84" s="24">
        <f t="shared" si="11"/>
        <v>-7.7487254688938094</v>
      </c>
      <c r="AA84" s="24">
        <f t="shared" si="11"/>
        <v>-18.262399463114875</v>
      </c>
      <c r="AB84" s="24">
        <f t="shared" si="11"/>
        <v>29.53677348893342</v>
      </c>
      <c r="AC84" s="24">
        <f t="shared" si="11"/>
        <v>24.051710915815931</v>
      </c>
      <c r="AD84" s="24">
        <f t="shared" si="10"/>
        <v>6.8273309688411388</v>
      </c>
    </row>
    <row r="85" spans="1:30">
      <c r="A85" s="65">
        <v>870870</v>
      </c>
      <c r="B85" s="23" t="s">
        <v>210</v>
      </c>
      <c r="C85" s="24">
        <f t="shared" si="9"/>
        <v>9.123271756540305</v>
      </c>
      <c r="D85" s="24">
        <f t="shared" si="11"/>
        <v>12.437942506651851</v>
      </c>
      <c r="E85" s="24">
        <f t="shared" si="11"/>
        <v>11.988397209069703</v>
      </c>
      <c r="F85" s="24">
        <f t="shared" si="11"/>
        <v>31.093992471619998</v>
      </c>
      <c r="G85" s="24">
        <f t="shared" si="11"/>
        <v>28.640046200241187</v>
      </c>
      <c r="H85" s="24">
        <f t="shared" si="11"/>
        <v>-6.0881414625176831</v>
      </c>
      <c r="I85" s="24">
        <f t="shared" si="11"/>
        <v>44.966075648203571</v>
      </c>
      <c r="J85" s="24">
        <f t="shared" si="11"/>
        <v>11.176978859647974</v>
      </c>
      <c r="K85" s="24">
        <f t="shared" si="11"/>
        <v>25.572291377982182</v>
      </c>
      <c r="L85" s="24">
        <f t="shared" si="11"/>
        <v>5.4135527742938336</v>
      </c>
      <c r="M85" s="24">
        <f t="shared" si="11"/>
        <v>9.735692634026762</v>
      </c>
      <c r="N85" s="24">
        <f t="shared" si="11"/>
        <v>16.963285653692012</v>
      </c>
      <c r="O85" s="24">
        <f t="shared" si="11"/>
        <v>-13.67211157966905</v>
      </c>
      <c r="P85" s="24">
        <f t="shared" si="11"/>
        <v>-15.612363551538891</v>
      </c>
      <c r="Q85" s="24">
        <f t="shared" si="11"/>
        <v>56.054026528607722</v>
      </c>
      <c r="R85" s="24">
        <f t="shared" si="11"/>
        <v>3.2201638181687713</v>
      </c>
      <c r="S85" s="24">
        <f t="shared" si="11"/>
        <v>11.067518732364618</v>
      </c>
      <c r="T85" s="24">
        <f t="shared" si="11"/>
        <v>22.945005507503936</v>
      </c>
      <c r="U85" s="24">
        <f t="shared" si="11"/>
        <v>-1.3715852297535633</v>
      </c>
      <c r="V85" s="24">
        <f t="shared" si="11"/>
        <v>18.367526271625991</v>
      </c>
      <c r="W85" s="24">
        <f t="shared" si="11"/>
        <v>5.6720632258950587</v>
      </c>
      <c r="X85" s="24">
        <f t="shared" si="11"/>
        <v>-4.2616759444767638</v>
      </c>
      <c r="Y85" s="24">
        <f t="shared" si="11"/>
        <v>7.5402875087540195</v>
      </c>
      <c r="Z85" s="24">
        <f t="shared" si="11"/>
        <v>8.898563775675953</v>
      </c>
      <c r="AA85" s="24">
        <f t="shared" si="11"/>
        <v>-13.371833213991195</v>
      </c>
      <c r="AB85" s="24">
        <f t="shared" si="11"/>
        <v>34.040313679303978</v>
      </c>
      <c r="AC85" s="24">
        <f t="shared" si="11"/>
        <v>16.901528149865811</v>
      </c>
      <c r="AD85" s="24">
        <f t="shared" si="10"/>
        <v>10.858280355693054</v>
      </c>
    </row>
    <row r="86" spans="1:30">
      <c r="A86" s="65">
        <v>401110</v>
      </c>
      <c r="B86" s="23" t="s">
        <v>210</v>
      </c>
      <c r="C86" s="24">
        <f t="shared" si="9"/>
        <v>-16.99529631516387</v>
      </c>
      <c r="D86" s="24">
        <f t="shared" si="11"/>
        <v>45.32021029645793</v>
      </c>
      <c r="E86" s="24">
        <f t="shared" si="11"/>
        <v>31.24215215798543</v>
      </c>
      <c r="F86" s="24">
        <f t="shared" si="11"/>
        <v>45.87975789523702</v>
      </c>
      <c r="G86" s="24">
        <f t="shared" si="11"/>
        <v>25.372183123343021</v>
      </c>
      <c r="H86" s="24">
        <f t="shared" si="11"/>
        <v>-46.92276312305745</v>
      </c>
      <c r="I86" s="24">
        <f t="shared" si="11"/>
        <v>-0.84340277244476169</v>
      </c>
      <c r="J86" s="24">
        <f t="shared" si="11"/>
        <v>87.220539326853782</v>
      </c>
      <c r="K86" s="24">
        <f t="shared" si="11"/>
        <v>12.090545539293799</v>
      </c>
      <c r="L86" s="24">
        <f t="shared" si="11"/>
        <v>7.563600141090987</v>
      </c>
      <c r="M86" s="24">
        <f t="shared" si="11"/>
        <v>1.1736596669780823</v>
      </c>
      <c r="N86" s="24">
        <f t="shared" si="11"/>
        <v>17.634038964581663</v>
      </c>
      <c r="O86" s="24">
        <f t="shared" si="11"/>
        <v>39.742525614167533</v>
      </c>
      <c r="P86" s="24">
        <f t="shared" si="11"/>
        <v>9.9794408816697597</v>
      </c>
      <c r="Q86" s="24">
        <f t="shared" si="11"/>
        <v>50.970764098845535</v>
      </c>
      <c r="R86" s="24">
        <f t="shared" si="11"/>
        <v>46.330561713665844</v>
      </c>
      <c r="S86" s="24">
        <f t="shared" si="11"/>
        <v>20.47484518228957</v>
      </c>
      <c r="T86" s="24">
        <f t="shared" si="11"/>
        <v>8.5318732425157862</v>
      </c>
      <c r="U86" s="24">
        <f t="shared" si="11"/>
        <v>-8.0121966469876043</v>
      </c>
      <c r="V86" s="24">
        <f t="shared" si="11"/>
        <v>2.428615321993945</v>
      </c>
      <c r="W86" s="24">
        <f t="shared" si="11"/>
        <v>0.98406076827059508</v>
      </c>
      <c r="X86" s="24">
        <f t="shared" si="11"/>
        <v>14.16616026455624</v>
      </c>
      <c r="Y86" s="24">
        <f t="shared" si="11"/>
        <v>-2.595760113422827</v>
      </c>
      <c r="Z86" s="24">
        <f t="shared" si="11"/>
        <v>13.384872015669004</v>
      </c>
      <c r="AA86" s="24">
        <f t="shared" si="11"/>
        <v>-2.9465950071987379</v>
      </c>
      <c r="AB86" s="24">
        <f t="shared" si="11"/>
        <v>42.296731736322272</v>
      </c>
      <c r="AC86" s="24">
        <f t="shared" si="11"/>
        <v>10.178555389382879</v>
      </c>
      <c r="AD86" s="24">
        <f t="shared" si="10"/>
        <v>13.322160397279575</v>
      </c>
    </row>
    <row r="87" spans="1:30">
      <c r="A87" s="65">
        <v>853690</v>
      </c>
      <c r="B87" s="23" t="s">
        <v>210</v>
      </c>
      <c r="C87" s="24">
        <f t="shared" si="9"/>
        <v>75.53020365582617</v>
      </c>
      <c r="D87" s="24">
        <f t="shared" si="11"/>
        <v>24.057514037003003</v>
      </c>
      <c r="E87" s="24">
        <f t="shared" si="11"/>
        <v>26.943188134206622</v>
      </c>
      <c r="F87" s="24">
        <f t="shared" si="11"/>
        <v>10.992175754151276</v>
      </c>
      <c r="G87" s="24">
        <f t="shared" si="11"/>
        <v>34.076659246148012</v>
      </c>
      <c r="H87" s="24">
        <f t="shared" si="11"/>
        <v>-26.019071736809892</v>
      </c>
      <c r="I87" s="24">
        <f t="shared" si="11"/>
        <v>-21.731721739057846</v>
      </c>
      <c r="J87" s="24">
        <f t="shared" si="11"/>
        <v>9.6934397658734497</v>
      </c>
      <c r="K87" s="24">
        <f t="shared" si="11"/>
        <v>9.4953401120831984</v>
      </c>
      <c r="L87" s="24">
        <f t="shared" si="11"/>
        <v>16.935837198546892</v>
      </c>
      <c r="M87" s="24">
        <f t="shared" si="11"/>
        <v>3.4457573843981208</v>
      </c>
      <c r="N87" s="24">
        <f t="shared" si="11"/>
        <v>-3.7445691712407267</v>
      </c>
      <c r="O87" s="24">
        <f t="shared" si="11"/>
        <v>7.2011651350612169</v>
      </c>
      <c r="P87" s="24">
        <f t="shared" si="11"/>
        <v>-33.482503853671204</v>
      </c>
      <c r="Q87" s="24">
        <f t="shared" si="11"/>
        <v>42.297701304494694</v>
      </c>
      <c r="R87" s="24">
        <f t="shared" si="11"/>
        <v>-7.6412496037213913</v>
      </c>
      <c r="S87" s="24">
        <f t="shared" si="11"/>
        <v>-0.46663206130621404</v>
      </c>
      <c r="T87" s="24">
        <f t="shared" si="11"/>
        <v>-7.2566377279747201</v>
      </c>
      <c r="U87" s="24">
        <f t="shared" si="11"/>
        <v>-1.5278199012412301</v>
      </c>
      <c r="V87" s="24">
        <f t="shared" si="11"/>
        <v>-10.780172886603467</v>
      </c>
      <c r="W87" s="24">
        <f t="shared" si="11"/>
        <v>-5.1321197785620996</v>
      </c>
      <c r="X87" s="24">
        <f t="shared" si="11"/>
        <v>2.5975754037507244</v>
      </c>
      <c r="Y87" s="24">
        <f t="shared" si="11"/>
        <v>9.6072844079383373</v>
      </c>
      <c r="Z87" s="24">
        <f t="shared" si="11"/>
        <v>1.5019191343396301</v>
      </c>
      <c r="AA87" s="24">
        <f t="shared" si="11"/>
        <v>-11.006871652207977</v>
      </c>
      <c r="AB87" s="24">
        <f t="shared" si="11"/>
        <v>28.053040718413399</v>
      </c>
      <c r="AC87" s="24">
        <f t="shared" si="11"/>
        <v>26.012562304048032</v>
      </c>
      <c r="AD87" s="24">
        <f t="shared" si="10"/>
        <v>5.0161039282725142</v>
      </c>
    </row>
    <row r="88" spans="1:30">
      <c r="A88" s="65">
        <v>852721</v>
      </c>
      <c r="B88" s="23" t="s">
        <v>210</v>
      </c>
      <c r="C88" s="24">
        <f t="shared" si="9"/>
        <v>57.807612132480671</v>
      </c>
      <c r="D88" s="24">
        <f t="shared" si="11"/>
        <v>94.21811603015334</v>
      </c>
      <c r="E88" s="24">
        <f t="shared" si="11"/>
        <v>-7.3329865056377912</v>
      </c>
      <c r="F88" s="24">
        <f t="shared" si="11"/>
        <v>8.3068771693195202</v>
      </c>
      <c r="G88" s="24">
        <f t="shared" si="11"/>
        <v>7.3753781983833449</v>
      </c>
      <c r="H88" s="24">
        <f t="shared" si="11"/>
        <v>-13.26166015215891</v>
      </c>
      <c r="I88" s="24">
        <f t="shared" si="11"/>
        <v>29.270138291122151</v>
      </c>
      <c r="J88" s="24">
        <f t="shared" si="11"/>
        <v>-22.332709872647527</v>
      </c>
      <c r="K88" s="24">
        <f t="shared" si="11"/>
        <v>16.422484561760669</v>
      </c>
      <c r="L88" s="24">
        <f t="shared" si="11"/>
        <v>-8.5003371503626255</v>
      </c>
      <c r="M88" s="24">
        <f t="shared" si="11"/>
        <v>4.8186868554098083</v>
      </c>
      <c r="N88" s="24">
        <f t="shared" si="11"/>
        <v>-21.904146163366732</v>
      </c>
      <c r="O88" s="24">
        <f t="shared" si="11"/>
        <v>-31.112163054964924</v>
      </c>
      <c r="P88" s="24">
        <f t="shared" si="11"/>
        <v>-41.803309736034436</v>
      </c>
      <c r="Q88" s="24">
        <f t="shared" si="11"/>
        <v>40.401205258249007</v>
      </c>
      <c r="R88" s="24">
        <f t="shared" si="11"/>
        <v>38.507258596700552</v>
      </c>
      <c r="S88" s="24">
        <f t="shared" si="11"/>
        <v>26.400764317858446</v>
      </c>
      <c r="T88" s="24">
        <f t="shared" si="11"/>
        <v>26.943376382048626</v>
      </c>
      <c r="U88" s="24">
        <f t="shared" si="11"/>
        <v>19.809894031854398</v>
      </c>
      <c r="V88" s="24">
        <f t="shared" si="11"/>
        <v>-2.7034635097823383</v>
      </c>
      <c r="W88" s="24">
        <f t="shared" si="11"/>
        <v>-3.4790309960096408</v>
      </c>
      <c r="X88" s="24">
        <f t="shared" si="11"/>
        <v>5.1251503450180849</v>
      </c>
      <c r="Y88" s="24">
        <f t="shared" si="11"/>
        <v>-8.3837125127517425</v>
      </c>
      <c r="Z88" s="24">
        <f t="shared" si="11"/>
        <v>20.522587601515397</v>
      </c>
      <c r="AA88" s="24">
        <f t="shared" si="11"/>
        <v>-38.585015970398985</v>
      </c>
      <c r="AB88" s="24">
        <f t="shared" si="11"/>
        <v>27.224859829821412</v>
      </c>
      <c r="AC88" s="24">
        <f t="shared" si="11"/>
        <v>-2.1207113831564612</v>
      </c>
      <c r="AD88" s="24">
        <f t="shared" si="10"/>
        <v>4.1641758349755946</v>
      </c>
    </row>
    <row r="89" spans="1:30">
      <c r="A89" s="65">
        <v>840820</v>
      </c>
      <c r="B89" s="23" t="s">
        <v>210</v>
      </c>
      <c r="C89" s="24">
        <f t="shared" si="9"/>
        <v>142.78542486085345</v>
      </c>
      <c r="D89" s="24">
        <f t="shared" si="11"/>
        <v>44.120910144404434</v>
      </c>
      <c r="E89" s="24">
        <f t="shared" si="11"/>
        <v>266.93010593506119</v>
      </c>
      <c r="F89" s="24">
        <f t="shared" si="11"/>
        <v>38.646239686729444</v>
      </c>
      <c r="G89" s="24">
        <f t="shared" si="11"/>
        <v>8.1935538476582792</v>
      </c>
      <c r="H89" s="24">
        <f t="shared" si="11"/>
        <v>-41.029272766698618</v>
      </c>
      <c r="I89" s="24">
        <f t="shared" si="11"/>
        <v>-43.948294131236651</v>
      </c>
      <c r="J89" s="24">
        <f t="shared" si="11"/>
        <v>-34.55206041831282</v>
      </c>
      <c r="K89" s="24">
        <f t="shared" si="11"/>
        <v>32.986006454492895</v>
      </c>
      <c r="L89" s="24">
        <f t="shared" si="11"/>
        <v>118.13303346735592</v>
      </c>
      <c r="M89" s="24">
        <f t="shared" si="11"/>
        <v>-18.145546825897384</v>
      </c>
      <c r="N89" s="24">
        <f t="shared" si="11"/>
        <v>13.182573967271651</v>
      </c>
      <c r="O89" s="24">
        <f t="shared" si="11"/>
        <v>31.01051283895805</v>
      </c>
      <c r="P89" s="24">
        <f t="shared" si="11"/>
        <v>-33.708962803288699</v>
      </c>
      <c r="Q89" s="24">
        <f t="shared" si="11"/>
        <v>691.25186085851226</v>
      </c>
      <c r="R89" s="24">
        <f t="shared" si="11"/>
        <v>15.627356645811446</v>
      </c>
      <c r="S89" s="24">
        <f t="shared" si="11"/>
        <v>-6.9809730170295126</v>
      </c>
      <c r="T89" s="24">
        <f t="shared" si="11"/>
        <v>1.8655763875095204</v>
      </c>
      <c r="U89" s="24">
        <f t="shared" si="11"/>
        <v>-0.41686022456083549</v>
      </c>
      <c r="V89" s="24">
        <f t="shared" si="11"/>
        <v>-1.3548983043362739</v>
      </c>
      <c r="W89" s="24">
        <f t="shared" si="11"/>
        <v>2.9578875130914071</v>
      </c>
      <c r="X89" s="24">
        <f t="shared" si="11"/>
        <v>19.934069107935471</v>
      </c>
      <c r="Y89" s="24">
        <f t="shared" si="11"/>
        <v>0.16561016104358828</v>
      </c>
      <c r="Z89" s="24">
        <f t="shared" si="11"/>
        <v>2.7084641527133329</v>
      </c>
      <c r="AA89" s="24">
        <f t="shared" si="11"/>
        <v>-17.583124071168371</v>
      </c>
      <c r="AB89" s="24">
        <f t="shared" si="11"/>
        <v>9.4619672228432421</v>
      </c>
      <c r="AC89" s="24">
        <f t="shared" si="11"/>
        <v>-0.42916594299904887</v>
      </c>
      <c r="AD89" s="24">
        <f t="shared" si="10"/>
        <v>17.639110381864654</v>
      </c>
    </row>
    <row r="90" spans="1:30">
      <c r="A90" s="65">
        <v>851290</v>
      </c>
      <c r="B90" s="23" t="s">
        <v>210</v>
      </c>
      <c r="C90" s="24">
        <f t="shared" si="9"/>
        <v>68.932368520620514</v>
      </c>
      <c r="D90" s="24">
        <f t="shared" si="11"/>
        <v>10.35864885582096</v>
      </c>
      <c r="E90" s="24">
        <f t="shared" si="11"/>
        <v>6.469852968634072</v>
      </c>
      <c r="F90" s="24">
        <f t="shared" si="11"/>
        <v>83.630046137393123</v>
      </c>
      <c r="G90" s="24">
        <f t="shared" si="11"/>
        <v>-10.838742051225083</v>
      </c>
      <c r="H90" s="24">
        <f t="shared" si="11"/>
        <v>31.202263195633464</v>
      </c>
      <c r="I90" s="24">
        <f t="shared" ref="D90:AC97" si="12">IFERROR(((I29/H29)*100-100),"--")</f>
        <v>50.406792422710453</v>
      </c>
      <c r="J90" s="24">
        <f t="shared" si="12"/>
        <v>-6.6025563278015511</v>
      </c>
      <c r="K90" s="24">
        <f t="shared" si="12"/>
        <v>-7.3521491276697759</v>
      </c>
      <c r="L90" s="24">
        <f t="shared" si="12"/>
        <v>-6.4311499056015009</v>
      </c>
      <c r="M90" s="24">
        <f t="shared" si="12"/>
        <v>-5.8433312131522968</v>
      </c>
      <c r="N90" s="24">
        <f t="shared" si="12"/>
        <v>10.478633780302673</v>
      </c>
      <c r="O90" s="24">
        <f t="shared" si="12"/>
        <v>-16.180616423492069</v>
      </c>
      <c r="P90" s="24">
        <f t="shared" si="12"/>
        <v>-26.296208999026703</v>
      </c>
      <c r="Q90" s="24">
        <f t="shared" si="12"/>
        <v>-1.7371682865877034</v>
      </c>
      <c r="R90" s="24">
        <f t="shared" si="12"/>
        <v>10.507410778280331</v>
      </c>
      <c r="S90" s="24">
        <f t="shared" si="12"/>
        <v>21.067460131605259</v>
      </c>
      <c r="T90" s="24">
        <f t="shared" si="12"/>
        <v>16.368395052626965</v>
      </c>
      <c r="U90" s="24">
        <f t="shared" si="12"/>
        <v>18.441749811064497</v>
      </c>
      <c r="V90" s="24">
        <f t="shared" si="12"/>
        <v>25.643478640616905</v>
      </c>
      <c r="W90" s="24">
        <f t="shared" si="12"/>
        <v>9.5677378610942014</v>
      </c>
      <c r="X90" s="24">
        <f t="shared" si="12"/>
        <v>-0.42983046391988466</v>
      </c>
      <c r="Y90" s="24">
        <f t="shared" si="12"/>
        <v>10.291472744194863</v>
      </c>
      <c r="Z90" s="24">
        <f t="shared" si="12"/>
        <v>-5.1965295985488211</v>
      </c>
      <c r="AA90" s="24">
        <f t="shared" si="12"/>
        <v>-4.7979759734794101</v>
      </c>
      <c r="AB90" s="24">
        <f t="shared" si="12"/>
        <v>31.837871646088871</v>
      </c>
      <c r="AC90" s="24">
        <f t="shared" si="12"/>
        <v>21.348941300876788</v>
      </c>
      <c r="AD90" s="24">
        <f t="shared" si="10"/>
        <v>9.6525833435733119</v>
      </c>
    </row>
    <row r="91" spans="1:30">
      <c r="A91" s="65">
        <v>841330</v>
      </c>
      <c r="B91" s="23" t="s">
        <v>210</v>
      </c>
      <c r="C91" s="24">
        <f t="shared" si="9"/>
        <v>12.260235876528824</v>
      </c>
      <c r="D91" s="24">
        <f t="shared" si="12"/>
        <v>117.59286892805778</v>
      </c>
      <c r="E91" s="24">
        <f t="shared" si="12"/>
        <v>-4.5654267682581064</v>
      </c>
      <c r="F91" s="24">
        <f t="shared" si="12"/>
        <v>19.433369118039806</v>
      </c>
      <c r="G91" s="24">
        <f t="shared" si="12"/>
        <v>29.349381151175123</v>
      </c>
      <c r="H91" s="24">
        <f t="shared" si="12"/>
        <v>-0.37213758271504105</v>
      </c>
      <c r="I91" s="24">
        <f t="shared" si="12"/>
        <v>38.786479801675057</v>
      </c>
      <c r="J91" s="24">
        <f t="shared" si="12"/>
        <v>58.878445489498347</v>
      </c>
      <c r="K91" s="24">
        <f t="shared" si="12"/>
        <v>7.326418087381569</v>
      </c>
      <c r="L91" s="24">
        <f t="shared" si="12"/>
        <v>2.7239514718533542</v>
      </c>
      <c r="M91" s="24">
        <f t="shared" si="12"/>
        <v>43.530115213706011</v>
      </c>
      <c r="N91" s="24">
        <f t="shared" si="12"/>
        <v>31.959137203743893</v>
      </c>
      <c r="O91" s="24">
        <f t="shared" si="12"/>
        <v>9.6866174668660534</v>
      </c>
      <c r="P91" s="24">
        <f t="shared" si="12"/>
        <v>-22.080897000802722</v>
      </c>
      <c r="Q91" s="24">
        <f t="shared" si="12"/>
        <v>41.487084479954916</v>
      </c>
      <c r="R91" s="24">
        <f t="shared" si="12"/>
        <v>13.819743314773262</v>
      </c>
      <c r="S91" s="24">
        <f t="shared" si="12"/>
        <v>-3.2723959241096594</v>
      </c>
      <c r="T91" s="24">
        <f t="shared" si="12"/>
        <v>0.55289563338052972</v>
      </c>
      <c r="U91" s="24">
        <f t="shared" si="12"/>
        <v>12.481529673527362</v>
      </c>
      <c r="V91" s="24">
        <f t="shared" si="12"/>
        <v>3.7538199686442795</v>
      </c>
      <c r="W91" s="24">
        <f t="shared" si="12"/>
        <v>2.5364614774538836</v>
      </c>
      <c r="X91" s="24">
        <f t="shared" si="12"/>
        <v>22.199270101232855</v>
      </c>
      <c r="Y91" s="24">
        <f t="shared" si="12"/>
        <v>8.7362598548949251</v>
      </c>
      <c r="Z91" s="24">
        <f t="shared" si="12"/>
        <v>6.0122896706329669</v>
      </c>
      <c r="AA91" s="24">
        <f t="shared" si="12"/>
        <v>-14.483972570688934</v>
      </c>
      <c r="AB91" s="24">
        <f t="shared" si="12"/>
        <v>11.569345279930474</v>
      </c>
      <c r="AC91" s="24">
        <f t="shared" si="12"/>
        <v>11.670915037224617</v>
      </c>
      <c r="AD91" s="24">
        <f t="shared" si="10"/>
        <v>14.053042667116955</v>
      </c>
    </row>
    <row r="92" spans="1:30">
      <c r="A92" s="65">
        <v>841430</v>
      </c>
      <c r="B92" s="23" t="s">
        <v>210</v>
      </c>
      <c r="C92" s="24">
        <f t="shared" si="9"/>
        <v>46.293757912162846</v>
      </c>
      <c r="D92" s="24">
        <f t="shared" si="12"/>
        <v>131.40130145259508</v>
      </c>
      <c r="E92" s="24">
        <f t="shared" si="12"/>
        <v>43.653668246881779</v>
      </c>
      <c r="F92" s="24">
        <f t="shared" si="12"/>
        <v>60.907475762442118</v>
      </c>
      <c r="G92" s="24">
        <f t="shared" si="12"/>
        <v>16.198364108450789</v>
      </c>
      <c r="H92" s="24">
        <f t="shared" si="12"/>
        <v>66.342518715283262</v>
      </c>
      <c r="I92" s="24">
        <f t="shared" si="12"/>
        <v>38.85321389556708</v>
      </c>
      <c r="J92" s="24">
        <f t="shared" si="12"/>
        <v>0.28345903083109647</v>
      </c>
      <c r="K92" s="24">
        <f t="shared" si="12"/>
        <v>0.6979210422719575</v>
      </c>
      <c r="L92" s="24">
        <f t="shared" si="12"/>
        <v>10.678760816958729</v>
      </c>
      <c r="M92" s="24">
        <f t="shared" si="12"/>
        <v>28.551761748211959</v>
      </c>
      <c r="N92" s="24">
        <f t="shared" si="12"/>
        <v>40.034300574614008</v>
      </c>
      <c r="O92" s="24">
        <f t="shared" si="12"/>
        <v>5.9942536958664192</v>
      </c>
      <c r="P92" s="24">
        <f t="shared" si="12"/>
        <v>-27.404787040845719</v>
      </c>
      <c r="Q92" s="24">
        <f t="shared" si="12"/>
        <v>26.649776542979538</v>
      </c>
      <c r="R92" s="24">
        <f t="shared" si="12"/>
        <v>-9.00134754165407E-2</v>
      </c>
      <c r="S92" s="24">
        <f t="shared" si="12"/>
        <v>13.560240581585248</v>
      </c>
      <c r="T92" s="24">
        <f t="shared" si="12"/>
        <v>20.07803494073967</v>
      </c>
      <c r="U92" s="24">
        <f t="shared" si="12"/>
        <v>-1.5371404651546356</v>
      </c>
      <c r="V92" s="24">
        <f t="shared" si="12"/>
        <v>26.076263104726834</v>
      </c>
      <c r="W92" s="24">
        <f t="shared" si="12"/>
        <v>-1.7530482324626462</v>
      </c>
      <c r="X92" s="24">
        <f t="shared" si="12"/>
        <v>1.5900049025491967</v>
      </c>
      <c r="Y92" s="24">
        <f t="shared" si="12"/>
        <v>-1.9024688781292554</v>
      </c>
      <c r="Z92" s="24">
        <f t="shared" si="12"/>
        <v>8.5958457534620578</v>
      </c>
      <c r="AA92" s="24">
        <f t="shared" si="12"/>
        <v>-13.692850283966635</v>
      </c>
      <c r="AB92" s="24">
        <f t="shared" si="12"/>
        <v>11.223478803965037</v>
      </c>
      <c r="AC92" s="24">
        <f t="shared" si="12"/>
        <v>31.234076186173638</v>
      </c>
      <c r="AD92" s="24">
        <f t="shared" si="10"/>
        <v>17.584487146376219</v>
      </c>
    </row>
    <row r="93" spans="1:30">
      <c r="A93" s="65">
        <v>850710</v>
      </c>
      <c r="B93" s="23" t="s">
        <v>210</v>
      </c>
      <c r="C93" s="24">
        <f t="shared" si="9"/>
        <v>173.23138028863946</v>
      </c>
      <c r="D93" s="24">
        <f t="shared" si="12"/>
        <v>71.415934280017069</v>
      </c>
      <c r="E93" s="24">
        <f t="shared" si="12"/>
        <v>15.358611129566157</v>
      </c>
      <c r="F93" s="24">
        <f t="shared" si="12"/>
        <v>24.211589478058016</v>
      </c>
      <c r="G93" s="24">
        <f t="shared" si="12"/>
        <v>16.735546395281517</v>
      </c>
      <c r="H93" s="24">
        <f t="shared" si="12"/>
        <v>4.8659654492240634</v>
      </c>
      <c r="I93" s="24">
        <f t="shared" si="12"/>
        <v>10.886735782595849</v>
      </c>
      <c r="J93" s="24">
        <f t="shared" si="12"/>
        <v>19.700953201796125</v>
      </c>
      <c r="K93" s="24">
        <f t="shared" si="12"/>
        <v>-2.4532035529040996</v>
      </c>
      <c r="L93" s="24">
        <f t="shared" si="12"/>
        <v>9.0546768861587026</v>
      </c>
      <c r="M93" s="24">
        <f t="shared" si="12"/>
        <v>12.385509943633281</v>
      </c>
      <c r="N93" s="24">
        <f t="shared" si="12"/>
        <v>13.136392155412452</v>
      </c>
      <c r="O93" s="24">
        <f t="shared" si="12"/>
        <v>16.089877943526602</v>
      </c>
      <c r="P93" s="24">
        <f t="shared" si="12"/>
        <v>0.49452888641494042</v>
      </c>
      <c r="Q93" s="24">
        <f t="shared" si="12"/>
        <v>13.713943375806252</v>
      </c>
      <c r="R93" s="24">
        <f t="shared" si="12"/>
        <v>-6.5932053113670008E-2</v>
      </c>
      <c r="S93" s="24">
        <f t="shared" si="12"/>
        <v>3.9059342757910827</v>
      </c>
      <c r="T93" s="24">
        <f t="shared" si="12"/>
        <v>1.6749458204624972</v>
      </c>
      <c r="U93" s="24">
        <f t="shared" si="12"/>
        <v>-6.0989641222842437</v>
      </c>
      <c r="V93" s="24">
        <f t="shared" si="12"/>
        <v>5.61412741168823</v>
      </c>
      <c r="W93" s="24">
        <f t="shared" si="12"/>
        <v>8.5291360286945803</v>
      </c>
      <c r="X93" s="24">
        <f t="shared" si="12"/>
        <v>37.647754660398675</v>
      </c>
      <c r="Y93" s="24">
        <f t="shared" si="12"/>
        <v>1.5489786153473517</v>
      </c>
      <c r="Z93" s="24">
        <f t="shared" si="12"/>
        <v>6.4576454759615558</v>
      </c>
      <c r="AA93" s="24">
        <f t="shared" si="12"/>
        <v>9.7969606496405106</v>
      </c>
      <c r="AB93" s="24">
        <f t="shared" si="12"/>
        <v>2.432678895086255</v>
      </c>
      <c r="AC93" s="24">
        <f t="shared" si="12"/>
        <v>4.1176412716226878</v>
      </c>
      <c r="AD93" s="24">
        <f t="shared" si="10"/>
        <v>13.951961687947986</v>
      </c>
    </row>
    <row r="94" spans="1:30">
      <c r="A94" s="65">
        <v>851150</v>
      </c>
      <c r="B94" s="23" t="s">
        <v>210</v>
      </c>
      <c r="C94" s="24">
        <f t="shared" si="9"/>
        <v>7.485715712217285</v>
      </c>
      <c r="D94" s="24">
        <f t="shared" si="12"/>
        <v>76.164190098676556</v>
      </c>
      <c r="E94" s="24">
        <f t="shared" si="12"/>
        <v>12.5737992542158</v>
      </c>
      <c r="F94" s="24">
        <f t="shared" si="12"/>
        <v>78.278765243191202</v>
      </c>
      <c r="G94" s="24">
        <f t="shared" si="12"/>
        <v>39.88694827370017</v>
      </c>
      <c r="H94" s="24">
        <f t="shared" si="12"/>
        <v>30.168874878358309</v>
      </c>
      <c r="I94" s="24">
        <f t="shared" si="12"/>
        <v>55.222131804784738</v>
      </c>
      <c r="J94" s="24">
        <f t="shared" si="12"/>
        <v>36.395232955839703</v>
      </c>
      <c r="K94" s="24">
        <f t="shared" si="12"/>
        <v>2.5169504102348697</v>
      </c>
      <c r="L94" s="24">
        <f t="shared" si="12"/>
        <v>4.7577491429160261</v>
      </c>
      <c r="M94" s="24">
        <f t="shared" si="12"/>
        <v>21.830262532889037</v>
      </c>
      <c r="N94" s="24">
        <f t="shared" si="12"/>
        <v>26.125703626302951</v>
      </c>
      <c r="O94" s="24">
        <f t="shared" si="12"/>
        <v>-9.1780130467737848</v>
      </c>
      <c r="P94" s="24">
        <f t="shared" si="12"/>
        <v>-14.416076682672525</v>
      </c>
      <c r="Q94" s="24">
        <f t="shared" si="12"/>
        <v>33.871270289442919</v>
      </c>
      <c r="R94" s="24">
        <f t="shared" si="12"/>
        <v>22.771468618549463</v>
      </c>
      <c r="S94" s="24">
        <f t="shared" si="12"/>
        <v>16.261953023245539</v>
      </c>
      <c r="T94" s="24">
        <f t="shared" si="12"/>
        <v>-2.8218040731591998</v>
      </c>
      <c r="U94" s="24">
        <f t="shared" si="12"/>
        <v>-9.2419348353661377</v>
      </c>
      <c r="V94" s="24">
        <f t="shared" si="12"/>
        <v>23.435090965496002</v>
      </c>
      <c r="W94" s="24">
        <f t="shared" si="12"/>
        <v>1.8740368339569784</v>
      </c>
      <c r="X94" s="24">
        <f t="shared" si="12"/>
        <v>4.6691886386292367</v>
      </c>
      <c r="Y94" s="24">
        <f t="shared" si="12"/>
        <v>3.1505525865482014</v>
      </c>
      <c r="Z94" s="24">
        <f t="shared" si="12"/>
        <v>2.1281167791243689</v>
      </c>
      <c r="AA94" s="24">
        <f t="shared" si="12"/>
        <v>-18.602014830102817</v>
      </c>
      <c r="AB94" s="24">
        <f t="shared" si="12"/>
        <v>12.943672018782436</v>
      </c>
      <c r="AC94" s="24">
        <f t="shared" si="12"/>
        <v>7.6574426028493292</v>
      </c>
      <c r="AD94" s="24">
        <f t="shared" si="10"/>
        <v>14.420432138763758</v>
      </c>
    </row>
    <row r="95" spans="1:30">
      <c r="A95" s="65" t="s">
        <v>221</v>
      </c>
      <c r="B95" s="23" t="s">
        <v>210</v>
      </c>
      <c r="C95" s="24">
        <f t="shared" si="9"/>
        <v>19.784280294499752</v>
      </c>
      <c r="D95" s="24">
        <f t="shared" si="12"/>
        <v>19.651220806225524</v>
      </c>
      <c r="E95" s="24">
        <f t="shared" si="12"/>
        <v>12.18814677742661</v>
      </c>
      <c r="F95" s="24">
        <f t="shared" si="12"/>
        <v>23.015211979294918</v>
      </c>
      <c r="G95" s="24">
        <f t="shared" si="12"/>
        <v>20.606943714220733</v>
      </c>
      <c r="H95" s="24">
        <f t="shared" si="12"/>
        <v>3.7508191327102196</v>
      </c>
      <c r="I95" s="24">
        <f t="shared" si="12"/>
        <v>3.2210041449193199</v>
      </c>
      <c r="J95" s="24">
        <f t="shared" si="12"/>
        <v>2.1715516013006635</v>
      </c>
      <c r="K95" s="24">
        <f t="shared" si="12"/>
        <v>18.073768626152017</v>
      </c>
      <c r="L95" s="24">
        <f t="shared" si="12"/>
        <v>11.706917026866265</v>
      </c>
      <c r="M95" s="24">
        <f t="shared" si="12"/>
        <v>16.235522363604815</v>
      </c>
      <c r="N95" s="24">
        <f t="shared" si="12"/>
        <v>7.3193071756396506</v>
      </c>
      <c r="O95" s="24">
        <f t="shared" si="12"/>
        <v>2.4247784213051773</v>
      </c>
      <c r="P95" s="24">
        <f t="shared" si="12"/>
        <v>-17.293429014367021</v>
      </c>
      <c r="Q95" s="24">
        <f t="shared" si="12"/>
        <v>32.261380154663556</v>
      </c>
      <c r="R95" s="24">
        <f t="shared" si="12"/>
        <v>9.0633453099757446</v>
      </c>
      <c r="S95" s="24">
        <f t="shared" si="12"/>
        <v>3.1982586750011421</v>
      </c>
      <c r="T95" s="24">
        <f t="shared" si="12"/>
        <v>11.526657936023881</v>
      </c>
      <c r="U95" s="24">
        <f t="shared" si="12"/>
        <v>3.8080195364618419</v>
      </c>
      <c r="V95" s="24">
        <f t="shared" si="12"/>
        <v>3.3784723751372638</v>
      </c>
      <c r="W95" s="24">
        <f t="shared" si="12"/>
        <v>3.0464681071053406</v>
      </c>
      <c r="X95" s="24">
        <f t="shared" si="12"/>
        <v>1.7530269120526185</v>
      </c>
      <c r="Y95" s="24">
        <f t="shared" si="12"/>
        <v>9.2038808905715399</v>
      </c>
      <c r="Z95" s="24">
        <f t="shared" si="12"/>
        <v>3.3294309053464275</v>
      </c>
      <c r="AA95" s="24">
        <f t="shared" si="12"/>
        <v>-14.08731320723416</v>
      </c>
      <c r="AB95" s="24">
        <f t="shared" si="12"/>
        <v>32.936365957052459</v>
      </c>
      <c r="AC95" s="24">
        <f t="shared" si="12"/>
        <v>18.761408850821425</v>
      </c>
      <c r="AD95" s="24">
        <f t="shared" si="10"/>
        <v>8.7240989754237859</v>
      </c>
    </row>
    <row r="96" spans="1:30">
      <c r="A96" s="65" t="s">
        <v>222</v>
      </c>
      <c r="B96" s="23" t="s">
        <v>210</v>
      </c>
      <c r="C96" s="24">
        <f t="shared" si="9"/>
        <v>30.766533589700174</v>
      </c>
      <c r="D96" s="24">
        <f t="shared" si="12"/>
        <v>21.63161995234131</v>
      </c>
      <c r="E96" s="24">
        <f t="shared" si="12"/>
        <v>17.521835761666793</v>
      </c>
      <c r="F96" s="24">
        <f t="shared" si="12"/>
        <v>30.971377979300996</v>
      </c>
      <c r="G96" s="24">
        <f t="shared" si="12"/>
        <v>25.165639658204668</v>
      </c>
      <c r="H96" s="24">
        <f t="shared" si="12"/>
        <v>-5.6292507436844375</v>
      </c>
      <c r="I96" s="24">
        <f t="shared" si="12"/>
        <v>3.8081885480248445</v>
      </c>
      <c r="J96" s="24">
        <f t="shared" si="12"/>
        <v>-2.8285785159188919</v>
      </c>
      <c r="K96" s="24">
        <f t="shared" si="12"/>
        <v>12.318394165427307</v>
      </c>
      <c r="L96" s="24">
        <f t="shared" si="12"/>
        <v>11.212179843403788</v>
      </c>
      <c r="M96" s="24">
        <f t="shared" si="12"/>
        <v>8.6474726116935869</v>
      </c>
      <c r="N96" s="24">
        <f t="shared" si="12"/>
        <v>0.38632652765751629</v>
      </c>
      <c r="O96" s="24">
        <f t="shared" si="12"/>
        <v>-7.5999527956015669</v>
      </c>
      <c r="P96" s="24">
        <f t="shared" si="12"/>
        <v>-27.501437166658704</v>
      </c>
      <c r="Q96" s="24">
        <f t="shared" si="12"/>
        <v>41.853388229535057</v>
      </c>
      <c r="R96" s="24">
        <f t="shared" si="12"/>
        <v>14.503091158003215</v>
      </c>
      <c r="S96" s="24">
        <f t="shared" si="12"/>
        <v>15.255897188939741</v>
      </c>
      <c r="T96" s="24">
        <f t="shared" si="12"/>
        <v>7.5645055586758758</v>
      </c>
      <c r="U96" s="24">
        <f t="shared" si="12"/>
        <v>10.38022493874638</v>
      </c>
      <c r="V96" s="24">
        <f t="shared" si="12"/>
        <v>2.8764123541327393</v>
      </c>
      <c r="W96" s="24">
        <f t="shared" si="12"/>
        <v>2.959706451793906</v>
      </c>
      <c r="X96" s="24">
        <f t="shared" si="12"/>
        <v>2.2830306968623546</v>
      </c>
      <c r="Y96" s="24">
        <f t="shared" si="12"/>
        <v>2.848416499960905</v>
      </c>
      <c r="Z96" s="24">
        <f t="shared" si="12"/>
        <v>0.55131226294260216</v>
      </c>
      <c r="AA96" s="24">
        <f t="shared" si="12"/>
        <v>-14.884601582885196</v>
      </c>
      <c r="AB96" s="24">
        <f t="shared" si="12"/>
        <v>13.37917449017165</v>
      </c>
      <c r="AC96" s="24">
        <f t="shared" si="12"/>
        <v>-19.479811894596523</v>
      </c>
      <c r="AD96" s="24">
        <f t="shared" si="10"/>
        <v>6.0293290971602005</v>
      </c>
    </row>
    <row r="97" spans="1:30">
      <c r="A97" s="65" t="s">
        <v>207</v>
      </c>
      <c r="B97" s="23" t="s">
        <v>210</v>
      </c>
      <c r="C97" s="24">
        <f t="shared" si="9"/>
        <v>22.247430755054751</v>
      </c>
      <c r="D97" s="24">
        <f t="shared" si="12"/>
        <v>20.126347123514691</v>
      </c>
      <c r="E97" s="24">
        <f t="shared" si="12"/>
        <v>13.483810395192549</v>
      </c>
      <c r="F97" s="24">
        <f t="shared" si="12"/>
        <v>25.016700342137383</v>
      </c>
      <c r="G97" s="24">
        <f t="shared" si="12"/>
        <v>21.808373030164631</v>
      </c>
      <c r="H97" s="24">
        <f t="shared" si="12"/>
        <v>1.2105972513999603</v>
      </c>
      <c r="I97" s="24">
        <f t="shared" si="12"/>
        <v>3.36927353661018</v>
      </c>
      <c r="J97" s="24">
        <f t="shared" si="12"/>
        <v>0.90361234216524622</v>
      </c>
      <c r="K97" s="24">
        <f t="shared" si="12"/>
        <v>16.668295422025508</v>
      </c>
      <c r="L97" s="24">
        <f t="shared" si="12"/>
        <v>11.590605817870482</v>
      </c>
      <c r="M97" s="24">
        <f t="shared" si="12"/>
        <v>14.45764457008795</v>
      </c>
      <c r="N97" s="24">
        <f t="shared" si="12"/>
        <v>5.7773704679809725</v>
      </c>
      <c r="O97" s="24">
        <f t="shared" si="12"/>
        <v>0.30884941453498982</v>
      </c>
      <c r="P97" s="24">
        <f t="shared" si="12"/>
        <v>-19.278163005015543</v>
      </c>
      <c r="Q97" s="24">
        <f t="shared" si="12"/>
        <v>33.936358496622375</v>
      </c>
      <c r="R97" s="24">
        <f t="shared" si="12"/>
        <v>10.069395149334895</v>
      </c>
      <c r="S97" s="24">
        <f t="shared" si="12"/>
        <v>5.5180759466103524</v>
      </c>
      <c r="T97" s="24">
        <f t="shared" si="12"/>
        <v>10.694014651245112</v>
      </c>
      <c r="U97" s="24">
        <f t="shared" si="12"/>
        <v>5.1501161628858512</v>
      </c>
      <c r="V97" s="24">
        <f t="shared" si="12"/>
        <v>3.2708482053037926</v>
      </c>
      <c r="W97" s="24">
        <f t="shared" si="12"/>
        <v>3.0279404685253866</v>
      </c>
      <c r="X97" s="24">
        <f t="shared" si="12"/>
        <v>1.8661323509522987</v>
      </c>
      <c r="Y97" s="24">
        <f t="shared" si="12"/>
        <v>7.8420424813713652</v>
      </c>
      <c r="Z97" s="24">
        <f t="shared" si="12"/>
        <v>2.7617051683536289</v>
      </c>
      <c r="AA97" s="24">
        <f t="shared" si="12"/>
        <v>-14.246739397057667</v>
      </c>
      <c r="AB97" s="24">
        <f t="shared" si="12"/>
        <v>29.054788862465699</v>
      </c>
      <c r="AC97" s="24">
        <f t="shared" si="12"/>
        <v>12.093454126983417</v>
      </c>
      <c r="AD97" s="24">
        <f t="shared" si="10"/>
        <v>8.2585559788719536</v>
      </c>
    </row>
    <row r="98" spans="1:30" ht="14" thickBot="1">
      <c r="A98" s="22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ht="14" thickTop="1">
      <c r="A99" s="11" t="s">
        <v>278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</row>
  </sheetData>
  <mergeCells count="7">
    <mergeCell ref="B69:AD69"/>
    <mergeCell ref="B68:AD68"/>
    <mergeCell ref="A2:AD2"/>
    <mergeCell ref="A4:AD4"/>
    <mergeCell ref="B7:AD7"/>
    <mergeCell ref="B38:AD38"/>
    <mergeCell ref="B8:AD8"/>
  </mergeCells>
  <phoneticPr fontId="5" type="noConversion"/>
  <hyperlinks>
    <hyperlink ref="A1" location="ÍNDICE!A1" display="ÍNDICE" xr:uid="{00000000-0004-0000-0E00-000000000000}"/>
  </hyperlinks>
  <pageMargins left="0.75" right="0.75" top="1" bottom="1" header="0" footer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D99"/>
  <sheetViews>
    <sheetView zoomScaleNormal="100" zoomScalePageLayoutView="80" workbookViewId="0"/>
  </sheetViews>
  <sheetFormatPr baseColWidth="10" defaultColWidth="13.1640625" defaultRowHeight="13"/>
  <cols>
    <col min="1" max="1" width="12.5" style="12" customWidth="1"/>
    <col min="2" max="2" width="16.5" style="12" customWidth="1"/>
    <col min="3" max="4" width="13.33203125" style="12" customWidth="1"/>
    <col min="5" max="21" width="13.1640625" style="12"/>
    <col min="22" max="22" width="14.6640625" style="12" bestFit="1" customWidth="1"/>
    <col min="23" max="16384" width="13.1640625" style="12"/>
  </cols>
  <sheetData>
    <row r="1" spans="1:30" ht="12.75" customHeight="1">
      <c r="A1" s="85" t="s">
        <v>0</v>
      </c>
    </row>
    <row r="2" spans="1:30">
      <c r="A2" s="136" t="s">
        <v>269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</row>
    <row r="3" spans="1:30">
      <c r="A3" s="65"/>
      <c r="B3" s="65"/>
      <c r="C3" s="65"/>
      <c r="D3" s="65"/>
      <c r="E3" s="65"/>
      <c r="F3" s="65"/>
      <c r="G3" s="65"/>
      <c r="H3" s="65"/>
      <c r="I3" s="6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>
      <c r="A4" s="136" t="s">
        <v>298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</row>
    <row r="5" spans="1:30" ht="14" thickBo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14" thickTop="1">
      <c r="A6" s="33"/>
      <c r="B6" s="6">
        <v>1995</v>
      </c>
      <c r="C6" s="6">
        <v>1996</v>
      </c>
      <c r="D6" s="6">
        <v>1997</v>
      </c>
      <c r="E6" s="6">
        <v>1998</v>
      </c>
      <c r="F6" s="6">
        <v>1999</v>
      </c>
      <c r="G6" s="6">
        <v>2000</v>
      </c>
      <c r="H6" s="6">
        <v>2001</v>
      </c>
      <c r="I6" s="6">
        <v>2002</v>
      </c>
      <c r="J6" s="6">
        <v>2003</v>
      </c>
      <c r="K6" s="6">
        <v>2004</v>
      </c>
      <c r="L6" s="6">
        <v>2005</v>
      </c>
      <c r="M6" s="6">
        <v>2006</v>
      </c>
      <c r="N6" s="6">
        <v>2007</v>
      </c>
      <c r="O6" s="6">
        <v>2008</v>
      </c>
      <c r="P6" s="6">
        <v>2009</v>
      </c>
      <c r="Q6" s="6">
        <v>2010</v>
      </c>
      <c r="R6" s="6">
        <v>2011</v>
      </c>
      <c r="S6" s="6">
        <v>2012</v>
      </c>
      <c r="T6" s="6">
        <v>2013</v>
      </c>
      <c r="U6" s="6">
        <v>2014</v>
      </c>
      <c r="V6" s="6">
        <v>2015</v>
      </c>
      <c r="W6" s="6">
        <v>2016</v>
      </c>
      <c r="X6" s="6">
        <v>2017</v>
      </c>
      <c r="Y6" s="6">
        <v>2018</v>
      </c>
      <c r="Z6" s="6">
        <v>2019</v>
      </c>
      <c r="AA6" s="6">
        <v>2020</v>
      </c>
      <c r="AB6" s="6">
        <v>2021</v>
      </c>
      <c r="AC6" s="6">
        <v>2022</v>
      </c>
      <c r="AD6" s="6" t="s">
        <v>280</v>
      </c>
    </row>
    <row r="7" spans="1:30" ht="14" thickBot="1">
      <c r="A7" s="33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</row>
    <row r="8" spans="1:30" ht="15" thickTop="1" thickBot="1">
      <c r="A8" s="33"/>
      <c r="B8" s="134" t="s">
        <v>205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</row>
    <row r="9" spans="1:30" ht="14" thickTop="1">
      <c r="A9" s="65">
        <v>852520</v>
      </c>
      <c r="B9" s="14">
        <v>204.69699199999999</v>
      </c>
      <c r="C9" s="14">
        <v>201.519712</v>
      </c>
      <c r="D9" s="14">
        <v>462.89081599999997</v>
      </c>
      <c r="E9" s="14">
        <v>939.42227200000002</v>
      </c>
      <c r="F9" s="14">
        <v>1459.299712</v>
      </c>
      <c r="G9" s="14">
        <v>2346.3075220000001</v>
      </c>
      <c r="H9" s="14">
        <v>2094.5067279999998</v>
      </c>
      <c r="I9" s="14">
        <v>1380.672892</v>
      </c>
      <c r="J9" s="14">
        <v>1317.59654</v>
      </c>
      <c r="K9" s="14">
        <v>2105.3312900000001</v>
      </c>
      <c r="L9" s="14">
        <v>2154.9127549999998</v>
      </c>
      <c r="M9" s="14">
        <v>3604.9823029999998</v>
      </c>
      <c r="N9" s="14">
        <v>4404.757036</v>
      </c>
      <c r="O9" s="14">
        <v>4890.9325180000005</v>
      </c>
      <c r="P9" s="14">
        <v>4175.0145920000004</v>
      </c>
      <c r="Q9" s="14">
        <v>4740.4187750000001</v>
      </c>
      <c r="R9" s="14">
        <v>4733.2328949999992</v>
      </c>
      <c r="S9" s="14">
        <v>5748.9331929999998</v>
      </c>
      <c r="T9" s="14">
        <v>7246.2548919999999</v>
      </c>
      <c r="U9" s="14">
        <v>6213.2243260000005</v>
      </c>
      <c r="V9" s="14">
        <v>5157.0651950000001</v>
      </c>
      <c r="W9" s="14">
        <v>4913.2632730000005</v>
      </c>
      <c r="X9" s="14">
        <v>4763.2301349999998</v>
      </c>
      <c r="Y9" s="14">
        <v>5188.2103239999997</v>
      </c>
      <c r="Z9" s="14">
        <v>5224.3536809999996</v>
      </c>
      <c r="AA9" s="14">
        <v>3758.9454959999998</v>
      </c>
      <c r="AB9" s="14">
        <v>11674.876807000001</v>
      </c>
      <c r="AC9" s="14">
        <v>8350.6595010000001</v>
      </c>
      <c r="AD9" s="14">
        <f>SUM(B9:AC9)</f>
        <v>109455.51217300001</v>
      </c>
    </row>
    <row r="10" spans="1:30">
      <c r="A10" s="65">
        <v>840820</v>
      </c>
      <c r="B10" s="14">
        <v>68.957999999999998</v>
      </c>
      <c r="C10" s="14">
        <v>236.66464000000002</v>
      </c>
      <c r="D10" s="14">
        <v>449.077088</v>
      </c>
      <c r="E10" s="14">
        <v>566.14419200000009</v>
      </c>
      <c r="F10" s="14">
        <v>800.77785600000004</v>
      </c>
      <c r="G10" s="14">
        <v>1112.8308119999999</v>
      </c>
      <c r="H10" s="14">
        <v>922.43712899999991</v>
      </c>
      <c r="I10" s="14">
        <v>1054.1180419999998</v>
      </c>
      <c r="J10" s="14">
        <v>1503.1753489999999</v>
      </c>
      <c r="K10" s="14">
        <v>1887.309677</v>
      </c>
      <c r="L10" s="14">
        <v>1954.8328119999999</v>
      </c>
      <c r="M10" s="14">
        <v>1658.72075</v>
      </c>
      <c r="N10" s="14">
        <v>1587.195003</v>
      </c>
      <c r="O10" s="14">
        <v>1987.962342</v>
      </c>
      <c r="P10" s="14">
        <v>1294.507124</v>
      </c>
      <c r="Q10" s="14">
        <v>2263.7771539999999</v>
      </c>
      <c r="R10" s="14">
        <v>3377.454874</v>
      </c>
      <c r="S10" s="14">
        <v>3905.940098</v>
      </c>
      <c r="T10" s="14">
        <v>3559.3691049999998</v>
      </c>
      <c r="U10" s="14">
        <v>4230.6857010000003</v>
      </c>
      <c r="V10" s="14">
        <v>4476.8154500000001</v>
      </c>
      <c r="W10" s="14">
        <v>3485.166972</v>
      </c>
      <c r="X10" s="14">
        <v>4362.0880349999998</v>
      </c>
      <c r="Y10" s="14">
        <v>5523.4270199999992</v>
      </c>
      <c r="Z10" s="14">
        <v>5529.5101890000005</v>
      </c>
      <c r="AA10" s="14">
        <v>3975.3026919999998</v>
      </c>
      <c r="AB10" s="14">
        <v>5253.570479</v>
      </c>
      <c r="AC10" s="14">
        <v>6190.3452600000001</v>
      </c>
      <c r="AD10" s="14">
        <f t="shared" ref="AD10:AD36" si="0">SUM(B10:AC10)</f>
        <v>73218.163845000003</v>
      </c>
    </row>
    <row r="11" spans="1:30">
      <c r="A11" s="65">
        <v>870840</v>
      </c>
      <c r="B11" s="14">
        <v>242.60099199999999</v>
      </c>
      <c r="C11" s="14">
        <v>498.83139199999999</v>
      </c>
      <c r="D11" s="14">
        <v>473.17609600000003</v>
      </c>
      <c r="E11" s="14">
        <v>634.494912</v>
      </c>
      <c r="F11" s="14">
        <v>754.86182400000007</v>
      </c>
      <c r="G11" s="14">
        <v>763.14261099999999</v>
      </c>
      <c r="H11" s="14">
        <v>1003.502704</v>
      </c>
      <c r="I11" s="14">
        <v>1231.95939</v>
      </c>
      <c r="J11" s="14">
        <v>1050.3453259999999</v>
      </c>
      <c r="K11" s="14">
        <v>1105.835122</v>
      </c>
      <c r="L11" s="14">
        <v>1258.767192</v>
      </c>
      <c r="M11" s="14">
        <v>1464.74325</v>
      </c>
      <c r="N11" s="14">
        <v>1187.5841009999999</v>
      </c>
      <c r="O11" s="14">
        <v>1757.499904</v>
      </c>
      <c r="P11" s="14">
        <v>1582.8033740000001</v>
      </c>
      <c r="Q11" s="14">
        <v>2557.3227829999996</v>
      </c>
      <c r="R11" s="14">
        <v>3182.3903660000001</v>
      </c>
      <c r="S11" s="14">
        <v>3725.1919049999997</v>
      </c>
      <c r="T11" s="14">
        <v>3474.2205709999998</v>
      </c>
      <c r="U11" s="14">
        <v>3845.6880310000001</v>
      </c>
      <c r="V11" s="14">
        <v>4052.4710169999998</v>
      </c>
      <c r="W11" s="14">
        <v>4548.0247280000003</v>
      </c>
      <c r="X11" s="14">
        <v>5006.2880539999996</v>
      </c>
      <c r="Y11" s="14">
        <v>5623.7447029999994</v>
      </c>
      <c r="Z11" s="14">
        <v>5562.5366440000007</v>
      </c>
      <c r="AA11" s="14">
        <v>4444.1110170000002</v>
      </c>
      <c r="AB11" s="14">
        <v>5109.8573909999996</v>
      </c>
      <c r="AC11" s="14">
        <v>5777.115119</v>
      </c>
      <c r="AD11" s="14">
        <f t="shared" si="0"/>
        <v>71919.110518999994</v>
      </c>
    </row>
    <row r="12" spans="1:30">
      <c r="A12" s="65">
        <v>870899</v>
      </c>
      <c r="B12" s="14">
        <v>1287.4869759999999</v>
      </c>
      <c r="C12" s="14">
        <v>1772.7392</v>
      </c>
      <c r="D12" s="14">
        <v>2246.9043199999996</v>
      </c>
      <c r="E12" s="14">
        <v>1981.19616</v>
      </c>
      <c r="F12" s="14">
        <v>2644.9118720000001</v>
      </c>
      <c r="G12" s="14">
        <v>3143.822087</v>
      </c>
      <c r="H12" s="14">
        <v>2857.4786439999998</v>
      </c>
      <c r="I12" s="14">
        <v>2840.8640929999997</v>
      </c>
      <c r="J12" s="14">
        <v>2584.6655019999998</v>
      </c>
      <c r="K12" s="14">
        <v>3111.8687639999998</v>
      </c>
      <c r="L12" s="14">
        <v>3684.8008749999999</v>
      </c>
      <c r="M12" s="14">
        <v>4397.6975179999999</v>
      </c>
      <c r="N12" s="14">
        <v>3925.266216</v>
      </c>
      <c r="O12" s="14">
        <v>3116.2806650000002</v>
      </c>
      <c r="P12" s="14">
        <v>2166.604171</v>
      </c>
      <c r="Q12" s="14">
        <v>3032.9209980000001</v>
      </c>
      <c r="R12" s="14">
        <v>3238.1025540000001</v>
      </c>
      <c r="S12" s="14">
        <v>3731.651261</v>
      </c>
      <c r="T12" s="14">
        <v>3857.0710639999998</v>
      </c>
      <c r="U12" s="14">
        <v>4100.5793489999996</v>
      </c>
      <c r="V12" s="14">
        <v>4410.2566799999995</v>
      </c>
      <c r="W12" s="14">
        <v>4386.1271189999998</v>
      </c>
      <c r="X12" s="14">
        <v>4710.0689950000005</v>
      </c>
      <c r="Y12" s="14">
        <v>4912.2404579999993</v>
      </c>
      <c r="Z12" s="14">
        <v>5155.1645609999996</v>
      </c>
      <c r="AA12" s="14">
        <v>4209.1587719999998</v>
      </c>
      <c r="AB12" s="14">
        <v>5075.754097</v>
      </c>
      <c r="AC12" s="14">
        <v>5469.8643320000001</v>
      </c>
      <c r="AD12" s="14">
        <f t="shared" si="0"/>
        <v>98051.54730299997</v>
      </c>
    </row>
    <row r="13" spans="1:30">
      <c r="A13" s="65">
        <v>870829</v>
      </c>
      <c r="B13" s="14">
        <v>780.93900800000006</v>
      </c>
      <c r="C13" s="14">
        <v>1529.62752</v>
      </c>
      <c r="D13" s="14">
        <v>1931.8097919999998</v>
      </c>
      <c r="E13" s="14">
        <v>1816.602752</v>
      </c>
      <c r="F13" s="14">
        <v>1879.0536959999999</v>
      </c>
      <c r="G13" s="14">
        <v>2935.62581</v>
      </c>
      <c r="H13" s="14">
        <v>2564.4924449999999</v>
      </c>
      <c r="I13" s="14">
        <v>2745.245183</v>
      </c>
      <c r="J13" s="14">
        <v>2597.7541549999996</v>
      </c>
      <c r="K13" s="14">
        <v>2610.0282419999999</v>
      </c>
      <c r="L13" s="14">
        <v>2820.562054</v>
      </c>
      <c r="M13" s="14">
        <v>2575.9931390000002</v>
      </c>
      <c r="N13" s="14">
        <v>3165.9715410000003</v>
      </c>
      <c r="O13" s="14">
        <v>2996.597487</v>
      </c>
      <c r="P13" s="14">
        <v>2817.3257100000001</v>
      </c>
      <c r="Q13" s="14">
        <v>2962.246318</v>
      </c>
      <c r="R13" s="14">
        <v>3477.249155</v>
      </c>
      <c r="S13" s="14">
        <v>4181.8027359999996</v>
      </c>
      <c r="T13" s="14">
        <v>4373.6170549999997</v>
      </c>
      <c r="U13" s="14">
        <v>5088.8249919999998</v>
      </c>
      <c r="V13" s="14">
        <v>4840.8898939999999</v>
      </c>
      <c r="W13" s="14">
        <v>4538.7473239999999</v>
      </c>
      <c r="X13" s="14">
        <v>4921.9765159999997</v>
      </c>
      <c r="Y13" s="14">
        <v>5262.078399</v>
      </c>
      <c r="Z13" s="14">
        <v>5024.0675329999995</v>
      </c>
      <c r="AA13" s="14">
        <v>4121.1235880000004</v>
      </c>
      <c r="AB13" s="14">
        <v>4739.1700480000009</v>
      </c>
      <c r="AC13" s="14">
        <v>5266.8227510000006</v>
      </c>
      <c r="AD13" s="14">
        <f t="shared" si="0"/>
        <v>94566.244842999993</v>
      </c>
    </row>
    <row r="14" spans="1:30">
      <c r="A14" s="65">
        <v>853690</v>
      </c>
      <c r="B14" s="14">
        <v>629.84998400000006</v>
      </c>
      <c r="C14" s="14">
        <v>948.78291200000001</v>
      </c>
      <c r="D14" s="14">
        <v>1179.4228479999999</v>
      </c>
      <c r="E14" s="14">
        <v>1362.442112</v>
      </c>
      <c r="F14" s="14">
        <v>1682.8395519999999</v>
      </c>
      <c r="G14" s="14">
        <v>2072.9489060000001</v>
      </c>
      <c r="H14" s="14">
        <v>2074.5895759999999</v>
      </c>
      <c r="I14" s="14">
        <v>2242.9363390000003</v>
      </c>
      <c r="J14" s="14">
        <v>2146.7742119999998</v>
      </c>
      <c r="K14" s="14">
        <v>2554.226177</v>
      </c>
      <c r="L14" s="14">
        <v>2627.800193</v>
      </c>
      <c r="M14" s="14">
        <v>2664.674571</v>
      </c>
      <c r="N14" s="14">
        <v>2763.0097500000002</v>
      </c>
      <c r="O14" s="14">
        <v>2647.7955630000001</v>
      </c>
      <c r="P14" s="14">
        <v>1823.177101</v>
      </c>
      <c r="Q14" s="14">
        <v>2376.2764400000001</v>
      </c>
      <c r="R14" s="14">
        <v>2498.4881660000001</v>
      </c>
      <c r="S14" s="14">
        <v>2656.2273460000001</v>
      </c>
      <c r="T14" s="14">
        <v>2953.8664589999998</v>
      </c>
      <c r="U14" s="14">
        <v>3129.1022840000001</v>
      </c>
      <c r="V14" s="14">
        <v>3254.0167149999997</v>
      </c>
      <c r="W14" s="14">
        <v>3141.3717969999998</v>
      </c>
      <c r="X14" s="14">
        <v>3270.737443</v>
      </c>
      <c r="Y14" s="14">
        <v>3555.8767440000001</v>
      </c>
      <c r="Z14" s="14">
        <v>3705.9132629999999</v>
      </c>
      <c r="AA14" s="14">
        <v>3183.870582</v>
      </c>
      <c r="AB14" s="14">
        <v>3971.981092</v>
      </c>
      <c r="AC14" s="14">
        <v>4689.6109779999997</v>
      </c>
      <c r="AD14" s="14">
        <f t="shared" si="0"/>
        <v>71808.609104999996</v>
      </c>
    </row>
    <row r="15" spans="1:30">
      <c r="A15" s="65">
        <v>870839</v>
      </c>
      <c r="B15" s="14">
        <v>158.220992</v>
      </c>
      <c r="C15" s="14">
        <v>261.74012799999997</v>
      </c>
      <c r="D15" s="14">
        <v>315.34134399999999</v>
      </c>
      <c r="E15" s="14">
        <v>368.97894400000001</v>
      </c>
      <c r="F15" s="14">
        <v>470.362976</v>
      </c>
      <c r="G15" s="14">
        <v>613.19242199999997</v>
      </c>
      <c r="H15" s="14">
        <v>740.88789199999997</v>
      </c>
      <c r="I15" s="14">
        <v>557.80749100000003</v>
      </c>
      <c r="J15" s="14">
        <v>557.15969999999993</v>
      </c>
      <c r="K15" s="14">
        <v>633.83030900000006</v>
      </c>
      <c r="L15" s="14">
        <v>895.80414800000005</v>
      </c>
      <c r="M15" s="14">
        <v>867.70981200000006</v>
      </c>
      <c r="N15" s="14">
        <v>424.79268999999999</v>
      </c>
      <c r="O15" s="14">
        <v>1012.3774980000001</v>
      </c>
      <c r="P15" s="14">
        <v>772.763958</v>
      </c>
      <c r="Q15" s="14">
        <v>1086.811829</v>
      </c>
      <c r="R15" s="14">
        <v>1355.3864779999999</v>
      </c>
      <c r="S15" s="14">
        <v>1642.1637269999999</v>
      </c>
      <c r="T15" s="14">
        <v>1676.50101</v>
      </c>
      <c r="U15" s="14">
        <v>1808.8750230000001</v>
      </c>
      <c r="V15" s="14">
        <v>1830.066327</v>
      </c>
      <c r="W15" s="14">
        <v>1695.5207069999999</v>
      </c>
      <c r="X15" s="14">
        <v>1894.550446</v>
      </c>
      <c r="Y15" s="14">
        <v>2124.7509070000001</v>
      </c>
      <c r="Z15" s="14">
        <v>2198.9871889999999</v>
      </c>
      <c r="AA15" s="14">
        <v>1866.6386189999998</v>
      </c>
      <c r="AB15" s="14">
        <v>2335.3017829999999</v>
      </c>
      <c r="AC15" s="14">
        <v>2872.3651500000001</v>
      </c>
      <c r="AD15" s="14">
        <f t="shared" si="0"/>
        <v>33038.889499000004</v>
      </c>
    </row>
    <row r="16" spans="1:30">
      <c r="A16" s="65">
        <v>840991</v>
      </c>
      <c r="B16" s="14">
        <v>489.99100799999997</v>
      </c>
      <c r="C16" s="14">
        <v>732.50694399999998</v>
      </c>
      <c r="D16" s="14">
        <v>801.52243199999998</v>
      </c>
      <c r="E16" s="14">
        <v>785.06495999999993</v>
      </c>
      <c r="F16" s="14">
        <v>927.05036800000005</v>
      </c>
      <c r="G16" s="14">
        <v>989.098162</v>
      </c>
      <c r="H16" s="14">
        <v>1000.7923860000001</v>
      </c>
      <c r="I16" s="14">
        <v>1150.6249280000002</v>
      </c>
      <c r="J16" s="14">
        <v>1063.7895900000001</v>
      </c>
      <c r="K16" s="14">
        <v>972.24291700000003</v>
      </c>
      <c r="L16" s="14">
        <v>1251.561455</v>
      </c>
      <c r="M16" s="14">
        <v>1201.3622849999999</v>
      </c>
      <c r="N16" s="14">
        <v>1417.5567229999999</v>
      </c>
      <c r="O16" s="14">
        <v>1709.6812069999999</v>
      </c>
      <c r="P16" s="14">
        <v>1291.6012430000001</v>
      </c>
      <c r="Q16" s="14">
        <v>1896.5905270000001</v>
      </c>
      <c r="R16" s="14">
        <v>2008.260949</v>
      </c>
      <c r="S16" s="14">
        <v>2289.5610419999998</v>
      </c>
      <c r="T16" s="14">
        <v>2389.8265929999998</v>
      </c>
      <c r="U16" s="14">
        <v>2703.0327740000002</v>
      </c>
      <c r="V16" s="14">
        <v>2814.136974</v>
      </c>
      <c r="W16" s="14">
        <v>2803.465647</v>
      </c>
      <c r="X16" s="14">
        <v>2916.3434389999998</v>
      </c>
      <c r="Y16" s="14">
        <v>2887.3993450000003</v>
      </c>
      <c r="Z16" s="14">
        <v>2826.0510159999999</v>
      </c>
      <c r="AA16" s="14">
        <v>2348.9049559999999</v>
      </c>
      <c r="AB16" s="14">
        <v>2574.1104419999997</v>
      </c>
      <c r="AC16" s="14">
        <v>2822.5675099999999</v>
      </c>
      <c r="AD16" s="14">
        <f t="shared" si="0"/>
        <v>49064.697821999995</v>
      </c>
    </row>
    <row r="17" spans="1:30">
      <c r="A17" s="65">
        <v>870850</v>
      </c>
      <c r="B17" s="14">
        <v>97.72</v>
      </c>
      <c r="C17" s="14">
        <v>603.72467200000006</v>
      </c>
      <c r="D17" s="14">
        <v>580.20409600000005</v>
      </c>
      <c r="E17" s="14">
        <v>637.90431999999998</v>
      </c>
      <c r="F17" s="14">
        <v>843.91443200000003</v>
      </c>
      <c r="G17" s="14">
        <v>1190.1613929999999</v>
      </c>
      <c r="H17" s="14">
        <v>1024.815263</v>
      </c>
      <c r="I17" s="14">
        <v>678.47759900000005</v>
      </c>
      <c r="J17" s="14">
        <v>456.70332500000001</v>
      </c>
      <c r="K17" s="14">
        <v>391.03791799999999</v>
      </c>
      <c r="L17" s="14">
        <v>371.91674699999999</v>
      </c>
      <c r="M17" s="14">
        <v>430.029448</v>
      </c>
      <c r="N17" s="14">
        <v>999.03032299999995</v>
      </c>
      <c r="O17" s="14">
        <v>1374.0242909999999</v>
      </c>
      <c r="P17" s="14">
        <v>1096.022007</v>
      </c>
      <c r="Q17" s="14">
        <v>1604.47703</v>
      </c>
      <c r="R17" s="14">
        <v>1946.809692</v>
      </c>
      <c r="S17" s="14">
        <v>2177.7717979999998</v>
      </c>
      <c r="T17" s="14">
        <v>2064.8939249999999</v>
      </c>
      <c r="U17" s="14">
        <v>2295.2165800000002</v>
      </c>
      <c r="V17" s="14">
        <v>2353.5668229999997</v>
      </c>
      <c r="W17" s="14">
        <v>2181.5351549999996</v>
      </c>
      <c r="X17" s="14">
        <v>2650.8007790000001</v>
      </c>
      <c r="Y17" s="14">
        <v>2763.8371940000002</v>
      </c>
      <c r="Z17" s="14">
        <v>2666.190094</v>
      </c>
      <c r="AA17" s="14">
        <v>2059.0234299999997</v>
      </c>
      <c r="AB17" s="14">
        <v>2352.3101630000001</v>
      </c>
      <c r="AC17" s="14">
        <v>2787.8219789999998</v>
      </c>
      <c r="AD17" s="14">
        <f t="shared" si="0"/>
        <v>40679.940476000011</v>
      </c>
    </row>
    <row r="18" spans="1:30">
      <c r="A18" s="65">
        <v>840734</v>
      </c>
      <c r="B18" s="14">
        <v>309.13900799999999</v>
      </c>
      <c r="C18" s="14">
        <v>1053.8416000000002</v>
      </c>
      <c r="D18" s="14">
        <v>896.4860799999999</v>
      </c>
      <c r="E18" s="14">
        <v>876.93414399999995</v>
      </c>
      <c r="F18" s="14">
        <v>986.72518400000001</v>
      </c>
      <c r="G18" s="14">
        <v>1392.2781100000002</v>
      </c>
      <c r="H18" s="14">
        <v>1083.208977</v>
      </c>
      <c r="I18" s="14">
        <v>1257.7477239999998</v>
      </c>
      <c r="J18" s="14">
        <v>881.21827500000006</v>
      </c>
      <c r="K18" s="14">
        <v>788.74561199999994</v>
      </c>
      <c r="L18" s="14">
        <v>793.25913300000002</v>
      </c>
      <c r="M18" s="14">
        <v>1305.9875319999999</v>
      </c>
      <c r="N18" s="14">
        <v>1119.2439529999999</v>
      </c>
      <c r="O18" s="14">
        <v>1426.1669040000002</v>
      </c>
      <c r="P18" s="14">
        <v>1009.798623</v>
      </c>
      <c r="Q18" s="14">
        <v>1581.3350209999999</v>
      </c>
      <c r="R18" s="14">
        <v>1845.8226359999999</v>
      </c>
      <c r="S18" s="14">
        <v>2056.2452910000002</v>
      </c>
      <c r="T18" s="14">
        <v>2150.0756110000002</v>
      </c>
      <c r="U18" s="14">
        <v>1318.4998740000001</v>
      </c>
      <c r="V18" s="14">
        <v>1243.3322560000001</v>
      </c>
      <c r="W18" s="14">
        <v>1637.2738100000001</v>
      </c>
      <c r="X18" s="14">
        <v>2101.5496269999999</v>
      </c>
      <c r="Y18" s="14">
        <v>2688.920916</v>
      </c>
      <c r="Z18" s="14">
        <v>2543.6816749999998</v>
      </c>
      <c r="AA18" s="14">
        <v>2128.63418</v>
      </c>
      <c r="AB18" s="14">
        <v>2320.2297519999997</v>
      </c>
      <c r="AC18" s="14">
        <v>2688.4363330000001</v>
      </c>
      <c r="AD18" s="14">
        <f t="shared" si="0"/>
        <v>41484.817840999996</v>
      </c>
    </row>
    <row r="19" spans="1:30">
      <c r="A19" s="65">
        <v>870880</v>
      </c>
      <c r="B19" s="14">
        <v>32.951000000000001</v>
      </c>
      <c r="C19" s="14">
        <v>44.245359999999998</v>
      </c>
      <c r="D19" s="14">
        <v>55.230303999999997</v>
      </c>
      <c r="E19" s="14">
        <v>68.543008</v>
      </c>
      <c r="F19" s="14">
        <v>72.278992000000002</v>
      </c>
      <c r="G19" s="14">
        <v>111.54078800000001</v>
      </c>
      <c r="H19" s="14">
        <v>109.167434</v>
      </c>
      <c r="I19" s="14">
        <v>120.920568</v>
      </c>
      <c r="J19" s="14">
        <v>113.00325199999999</v>
      </c>
      <c r="K19" s="14">
        <v>108.67442299999999</v>
      </c>
      <c r="L19" s="14">
        <v>114.400161</v>
      </c>
      <c r="M19" s="14">
        <v>172.694176</v>
      </c>
      <c r="N19" s="14">
        <v>465.05790500000001</v>
      </c>
      <c r="O19" s="14">
        <v>808.79983700000003</v>
      </c>
      <c r="P19" s="14">
        <v>658.240182</v>
      </c>
      <c r="Q19" s="14">
        <v>877.34530099999995</v>
      </c>
      <c r="R19" s="14">
        <v>1082.6813119999999</v>
      </c>
      <c r="S19" s="14">
        <v>1240.642308</v>
      </c>
      <c r="T19" s="14">
        <v>1292.5509059999999</v>
      </c>
      <c r="U19" s="14">
        <v>1389.1043179999999</v>
      </c>
      <c r="V19" s="14">
        <v>1355.406422</v>
      </c>
      <c r="W19" s="14">
        <v>1219.82185</v>
      </c>
      <c r="X19" s="14">
        <v>1405.904493</v>
      </c>
      <c r="Y19" s="14">
        <v>1602.7319930000001</v>
      </c>
      <c r="Z19" s="14">
        <v>1625.321733</v>
      </c>
      <c r="AA19" s="14">
        <v>1317.7597800000001</v>
      </c>
      <c r="AB19" s="14">
        <v>1687.6584950000001</v>
      </c>
      <c r="AC19" s="14">
        <v>1976.9175400000001</v>
      </c>
      <c r="AD19" s="14">
        <f t="shared" si="0"/>
        <v>21129.593840999998</v>
      </c>
    </row>
    <row r="20" spans="1:30">
      <c r="A20" s="65">
        <v>870894</v>
      </c>
      <c r="B20" s="14">
        <v>113.41800000000001</v>
      </c>
      <c r="C20" s="14">
        <v>198.122592</v>
      </c>
      <c r="D20" s="14">
        <v>204.34993599999999</v>
      </c>
      <c r="E20" s="14">
        <v>224.13368</v>
      </c>
      <c r="F20" s="14">
        <v>260.70750399999997</v>
      </c>
      <c r="G20" s="14">
        <v>348.61536700000005</v>
      </c>
      <c r="H20" s="14">
        <v>452.69819000000001</v>
      </c>
      <c r="I20" s="14">
        <v>349.81115</v>
      </c>
      <c r="J20" s="14">
        <v>315.60865000000001</v>
      </c>
      <c r="K20" s="14">
        <v>327.38223399999998</v>
      </c>
      <c r="L20" s="14">
        <v>368.23526199999998</v>
      </c>
      <c r="M20" s="14">
        <v>466.89129499999996</v>
      </c>
      <c r="N20" s="14">
        <v>631.51406700000007</v>
      </c>
      <c r="O20" s="14">
        <v>819.20912800000008</v>
      </c>
      <c r="P20" s="14">
        <v>646.10740099999998</v>
      </c>
      <c r="Q20" s="14">
        <v>971.61194599999999</v>
      </c>
      <c r="R20" s="14">
        <v>1138.4901110000001</v>
      </c>
      <c r="S20" s="14">
        <v>1345.6826939999999</v>
      </c>
      <c r="T20" s="14">
        <v>1486.8411229999999</v>
      </c>
      <c r="U20" s="14">
        <v>1842.8471729999999</v>
      </c>
      <c r="V20" s="14">
        <v>1904.2754809999999</v>
      </c>
      <c r="W20" s="14">
        <v>1818.453184</v>
      </c>
      <c r="X20" s="14">
        <v>2002.212939</v>
      </c>
      <c r="Y20" s="14">
        <v>2203.481824</v>
      </c>
      <c r="Z20" s="14">
        <v>2012.6843840000001</v>
      </c>
      <c r="AA20" s="14">
        <v>1649.89149</v>
      </c>
      <c r="AB20" s="14">
        <v>1874.012837</v>
      </c>
      <c r="AC20" s="14">
        <v>1960.088581</v>
      </c>
      <c r="AD20" s="14">
        <f t="shared" si="0"/>
        <v>27937.378223</v>
      </c>
    </row>
    <row r="21" spans="1:30">
      <c r="A21" s="65">
        <v>401110</v>
      </c>
      <c r="B21" s="14">
        <v>74.076999999999998</v>
      </c>
      <c r="C21" s="14">
        <v>125.65290399999999</v>
      </c>
      <c r="D21" s="14">
        <v>182.198544</v>
      </c>
      <c r="E21" s="14">
        <v>185.69404800000001</v>
      </c>
      <c r="F21" s="14">
        <v>206.66076800000002</v>
      </c>
      <c r="G21" s="14">
        <v>340.52277399999997</v>
      </c>
      <c r="H21" s="14">
        <v>400.81013799999999</v>
      </c>
      <c r="I21" s="14">
        <v>413.942092</v>
      </c>
      <c r="J21" s="14">
        <v>369.29100699999998</v>
      </c>
      <c r="K21" s="14">
        <v>357.17198200000001</v>
      </c>
      <c r="L21" s="14">
        <v>445.80063000000001</v>
      </c>
      <c r="M21" s="14">
        <v>548.34973300000001</v>
      </c>
      <c r="N21" s="14">
        <v>636.52775100000008</v>
      </c>
      <c r="O21" s="14">
        <v>679.54342000000008</v>
      </c>
      <c r="P21" s="14">
        <v>479.99784999999997</v>
      </c>
      <c r="Q21" s="14">
        <v>814.68313899999998</v>
      </c>
      <c r="R21" s="14">
        <v>985.05510199999992</v>
      </c>
      <c r="S21" s="14">
        <v>1197.1931219999999</v>
      </c>
      <c r="T21" s="14">
        <v>1328.6701740000001</v>
      </c>
      <c r="U21" s="14">
        <v>1361.2393549999999</v>
      </c>
      <c r="V21" s="14">
        <v>1306.1787059999999</v>
      </c>
      <c r="W21" s="14">
        <v>1187.563253</v>
      </c>
      <c r="X21" s="14">
        <v>1385.5293100000001</v>
      </c>
      <c r="Y21" s="14">
        <v>1420.5416089999999</v>
      </c>
      <c r="Z21" s="14">
        <v>1355.8944690000001</v>
      </c>
      <c r="AA21" s="14">
        <v>1083.019595</v>
      </c>
      <c r="AB21" s="14">
        <v>1343.2298940000001</v>
      </c>
      <c r="AC21" s="14">
        <v>1660.3392670000001</v>
      </c>
      <c r="AD21" s="14">
        <f t="shared" si="0"/>
        <v>21875.377636000001</v>
      </c>
    </row>
    <row r="22" spans="1:30">
      <c r="A22" s="65">
        <v>401120</v>
      </c>
      <c r="B22" s="14">
        <v>105.196</v>
      </c>
      <c r="C22" s="14">
        <v>198.37279999999998</v>
      </c>
      <c r="D22" s="14">
        <v>266.29687999999999</v>
      </c>
      <c r="E22" s="14">
        <v>342.41484800000001</v>
      </c>
      <c r="F22" s="14">
        <v>394.02911999999998</v>
      </c>
      <c r="G22" s="14">
        <v>417.01482199999998</v>
      </c>
      <c r="H22" s="14">
        <v>392.48551000000003</v>
      </c>
      <c r="I22" s="14">
        <v>432.85685899999999</v>
      </c>
      <c r="J22" s="14">
        <v>448.12607800000001</v>
      </c>
      <c r="K22" s="14">
        <v>502.43760399999996</v>
      </c>
      <c r="L22" s="14">
        <v>606.938354</v>
      </c>
      <c r="M22" s="14">
        <v>720.23750300000006</v>
      </c>
      <c r="N22" s="14">
        <v>763.15192100000002</v>
      </c>
      <c r="O22" s="14">
        <v>775.90075300000001</v>
      </c>
      <c r="P22" s="14">
        <v>590.45593500000007</v>
      </c>
      <c r="Q22" s="14">
        <v>829.48605799999996</v>
      </c>
      <c r="R22" s="14">
        <v>1165.2533579999999</v>
      </c>
      <c r="S22" s="14">
        <v>1349.318102</v>
      </c>
      <c r="T22" s="14">
        <v>1279.773359</v>
      </c>
      <c r="U22" s="14">
        <v>1469.0420530000001</v>
      </c>
      <c r="V22" s="14">
        <v>1377.9552290000001</v>
      </c>
      <c r="W22" s="14">
        <v>1153.2340079999999</v>
      </c>
      <c r="X22" s="14">
        <v>1205.2101279999999</v>
      </c>
      <c r="Y22" s="14">
        <v>1261.006161</v>
      </c>
      <c r="Z22" s="14">
        <v>1273.3103000000001</v>
      </c>
      <c r="AA22" s="14">
        <v>996.23426899999993</v>
      </c>
      <c r="AB22" s="14">
        <v>1385.1561280000001</v>
      </c>
      <c r="AC22" s="14">
        <v>1656.9312629999999</v>
      </c>
      <c r="AD22" s="14">
        <f t="shared" si="0"/>
        <v>23357.825402999995</v>
      </c>
    </row>
    <row r="23" spans="1:30">
      <c r="A23" s="65">
        <v>842139</v>
      </c>
      <c r="B23" s="14">
        <v>88.731999999999999</v>
      </c>
      <c r="C23" s="14">
        <v>140.35953599999999</v>
      </c>
      <c r="D23" s="14">
        <v>194.08483200000001</v>
      </c>
      <c r="E23" s="14">
        <v>198.62785600000001</v>
      </c>
      <c r="F23" s="14">
        <v>305.39606400000002</v>
      </c>
      <c r="G23" s="14">
        <v>508.81712300000004</v>
      </c>
      <c r="H23" s="14">
        <v>839.56426699999997</v>
      </c>
      <c r="I23" s="14">
        <v>316.05077699999998</v>
      </c>
      <c r="J23" s="14">
        <v>316.25592599999999</v>
      </c>
      <c r="K23" s="14">
        <v>299.35765700000002</v>
      </c>
      <c r="L23" s="14">
        <v>281.50637</v>
      </c>
      <c r="M23" s="14">
        <v>346.13054199999999</v>
      </c>
      <c r="N23" s="14">
        <v>439.54870899999997</v>
      </c>
      <c r="O23" s="14">
        <v>603.26197300000001</v>
      </c>
      <c r="P23" s="14">
        <v>396.53697</v>
      </c>
      <c r="Q23" s="14">
        <v>650.86417099999994</v>
      </c>
      <c r="R23" s="14">
        <v>724.33628799999997</v>
      </c>
      <c r="S23" s="14">
        <v>726.19367399999999</v>
      </c>
      <c r="T23" s="14">
        <v>911.40360400000009</v>
      </c>
      <c r="U23" s="14">
        <v>1089.4295239999999</v>
      </c>
      <c r="V23" s="14">
        <v>1182.3504390000001</v>
      </c>
      <c r="W23" s="14">
        <v>990.24287700000002</v>
      </c>
      <c r="X23" s="14">
        <v>1151.1146719999999</v>
      </c>
      <c r="Y23" s="14">
        <v>1478.2600199999999</v>
      </c>
      <c r="Z23" s="14">
        <v>1647.6873999999998</v>
      </c>
      <c r="AA23" s="14">
        <v>1218.960493</v>
      </c>
      <c r="AB23" s="14">
        <v>1310.197514</v>
      </c>
      <c r="AC23" s="14">
        <v>1638.4031179999999</v>
      </c>
      <c r="AD23" s="14">
        <f t="shared" si="0"/>
        <v>19993.674395999995</v>
      </c>
    </row>
    <row r="24" spans="1:30">
      <c r="A24" s="65">
        <v>854430</v>
      </c>
      <c r="B24" s="14">
        <v>262.87500799999998</v>
      </c>
      <c r="C24" s="14">
        <v>333.92156800000004</v>
      </c>
      <c r="D24" s="14">
        <v>356.05132799999996</v>
      </c>
      <c r="E24" s="14">
        <v>373.30627199999998</v>
      </c>
      <c r="F24" s="14">
        <v>358.49017599999996</v>
      </c>
      <c r="G24" s="14">
        <v>382.45834200000002</v>
      </c>
      <c r="H24" s="14">
        <v>418.56889799999999</v>
      </c>
      <c r="I24" s="14">
        <v>260.02854300000001</v>
      </c>
      <c r="J24" s="14">
        <v>250.58500799999999</v>
      </c>
      <c r="K24" s="14">
        <v>272.55750900000004</v>
      </c>
      <c r="L24" s="14">
        <v>400.06966399999999</v>
      </c>
      <c r="M24" s="14">
        <v>399.76277099999999</v>
      </c>
      <c r="N24" s="14">
        <v>472.16818599999999</v>
      </c>
      <c r="O24" s="14">
        <v>506.59015600000004</v>
      </c>
      <c r="P24" s="14">
        <v>379.11264899999998</v>
      </c>
      <c r="Q24" s="14">
        <v>526.77863500000001</v>
      </c>
      <c r="R24" s="14">
        <v>611.10911199999998</v>
      </c>
      <c r="S24" s="14">
        <v>612.71516299999996</v>
      </c>
      <c r="T24" s="14">
        <v>1093.3943489999999</v>
      </c>
      <c r="U24" s="14">
        <v>1096.633675</v>
      </c>
      <c r="V24" s="14">
        <v>1073.3874530000001</v>
      </c>
      <c r="W24" s="14">
        <v>1140.756513</v>
      </c>
      <c r="X24" s="14">
        <v>863.58338800000001</v>
      </c>
      <c r="Y24" s="14">
        <v>817.62576799999999</v>
      </c>
      <c r="Z24" s="14">
        <v>832.88242400000001</v>
      </c>
      <c r="AA24" s="14">
        <v>829.19742700000006</v>
      </c>
      <c r="AB24" s="14">
        <v>1162.3415379999999</v>
      </c>
      <c r="AC24" s="14">
        <v>1609.96291</v>
      </c>
      <c r="AD24" s="14">
        <f t="shared" si="0"/>
        <v>17696.914432999998</v>
      </c>
    </row>
    <row r="25" spans="1:30">
      <c r="A25" s="65">
        <v>841430</v>
      </c>
      <c r="B25" s="14">
        <v>147.726</v>
      </c>
      <c r="C25" s="14">
        <v>221.35867199999998</v>
      </c>
      <c r="D25" s="14">
        <v>214.19505600000002</v>
      </c>
      <c r="E25" s="14">
        <v>224.74697599999999</v>
      </c>
      <c r="F25" s="14">
        <v>214.69374400000001</v>
      </c>
      <c r="G25" s="14">
        <v>288.91950400000002</v>
      </c>
      <c r="H25" s="14">
        <v>281.69530900000001</v>
      </c>
      <c r="I25" s="14">
        <v>284.72618599999998</v>
      </c>
      <c r="J25" s="14">
        <v>288.276793</v>
      </c>
      <c r="K25" s="14">
        <v>320.95650499999999</v>
      </c>
      <c r="L25" s="14">
        <v>489.02591100000001</v>
      </c>
      <c r="M25" s="14">
        <v>568.65494100000001</v>
      </c>
      <c r="N25" s="14">
        <v>626.62124199999994</v>
      </c>
      <c r="O25" s="14">
        <v>658.69497200000001</v>
      </c>
      <c r="P25" s="14">
        <v>551.20227699999998</v>
      </c>
      <c r="Q25" s="14">
        <v>701.26963000000001</v>
      </c>
      <c r="R25" s="14">
        <v>858.59266200000002</v>
      </c>
      <c r="S25" s="14">
        <v>1017.26312</v>
      </c>
      <c r="T25" s="14">
        <v>915.02045299999997</v>
      </c>
      <c r="U25" s="14">
        <v>911.95474100000001</v>
      </c>
      <c r="V25" s="14">
        <v>856.19120299999997</v>
      </c>
      <c r="W25" s="14">
        <v>913.39642600000002</v>
      </c>
      <c r="X25" s="14">
        <v>1006.143184</v>
      </c>
      <c r="Y25" s="14">
        <v>941.589426</v>
      </c>
      <c r="Z25" s="14">
        <v>921.10594400000002</v>
      </c>
      <c r="AA25" s="14">
        <v>840.51462600000002</v>
      </c>
      <c r="AB25" s="14">
        <v>1075.3217999999999</v>
      </c>
      <c r="AC25" s="14">
        <v>1283.7479350000001</v>
      </c>
      <c r="AD25" s="14">
        <f t="shared" si="0"/>
        <v>17623.605238</v>
      </c>
    </row>
    <row r="26" spans="1:30">
      <c r="A26" s="65">
        <v>840999</v>
      </c>
      <c r="B26" s="14">
        <v>175.696</v>
      </c>
      <c r="C26" s="14">
        <v>281.00931199999997</v>
      </c>
      <c r="D26" s="14">
        <v>263.49694400000004</v>
      </c>
      <c r="E26" s="14">
        <v>302.88089600000001</v>
      </c>
      <c r="F26" s="14">
        <v>346.16540800000001</v>
      </c>
      <c r="G26" s="14">
        <v>325.88144</v>
      </c>
      <c r="H26" s="14">
        <v>405.83322200000003</v>
      </c>
      <c r="I26" s="14">
        <v>324.61872099999999</v>
      </c>
      <c r="J26" s="14">
        <v>353.80337900000001</v>
      </c>
      <c r="K26" s="14">
        <v>422.09717999999998</v>
      </c>
      <c r="L26" s="14">
        <v>463.24830200000002</v>
      </c>
      <c r="M26" s="14">
        <v>599.30848899999989</v>
      </c>
      <c r="N26" s="14">
        <v>586.86539800000003</v>
      </c>
      <c r="O26" s="14">
        <v>679.09175500000003</v>
      </c>
      <c r="P26" s="14">
        <v>383.15627500000005</v>
      </c>
      <c r="Q26" s="14">
        <v>942.58189099999993</v>
      </c>
      <c r="R26" s="14">
        <v>1021.5325309999999</v>
      </c>
      <c r="S26" s="14">
        <v>1046.6437410000001</v>
      </c>
      <c r="T26" s="14">
        <v>964.04342399999996</v>
      </c>
      <c r="U26" s="14">
        <v>1032.745449</v>
      </c>
      <c r="V26" s="14">
        <v>847.33905299999992</v>
      </c>
      <c r="W26" s="14">
        <v>807.63507400000003</v>
      </c>
      <c r="X26" s="14">
        <v>1022.165572</v>
      </c>
      <c r="Y26" s="14">
        <v>1059.8971040000001</v>
      </c>
      <c r="Z26" s="14">
        <v>1086.56963</v>
      </c>
      <c r="AA26" s="14">
        <v>936.63685299999997</v>
      </c>
      <c r="AB26" s="14">
        <v>1176.3845330000001</v>
      </c>
      <c r="AC26" s="14">
        <v>1282.7818749999999</v>
      </c>
      <c r="AD26" s="14">
        <f t="shared" si="0"/>
        <v>19140.109451</v>
      </c>
    </row>
    <row r="27" spans="1:30">
      <c r="A27" s="65">
        <v>870870</v>
      </c>
      <c r="B27" s="14">
        <v>116.657</v>
      </c>
      <c r="C27" s="14">
        <v>179.744</v>
      </c>
      <c r="D27" s="14">
        <v>215.08443199999999</v>
      </c>
      <c r="E27" s="14">
        <v>238.20785599999999</v>
      </c>
      <c r="F27" s="14">
        <v>261.33940799999999</v>
      </c>
      <c r="G27" s="14">
        <v>387.227237</v>
      </c>
      <c r="H27" s="14">
        <v>334.99009000000001</v>
      </c>
      <c r="I27" s="14">
        <v>319.09916200000004</v>
      </c>
      <c r="J27" s="14">
        <v>285.80622899999997</v>
      </c>
      <c r="K27" s="14">
        <v>329.19164000000001</v>
      </c>
      <c r="L27" s="14">
        <v>348.40371600000003</v>
      </c>
      <c r="M27" s="14">
        <v>356.86992400000003</v>
      </c>
      <c r="N27" s="14">
        <v>371.529946</v>
      </c>
      <c r="O27" s="14">
        <v>367.535192</v>
      </c>
      <c r="P27" s="14">
        <v>322.60260199999999</v>
      </c>
      <c r="Q27" s="14">
        <v>411.18755599999997</v>
      </c>
      <c r="R27" s="14">
        <v>549.61698200000001</v>
      </c>
      <c r="S27" s="14">
        <v>722.02929299999994</v>
      </c>
      <c r="T27" s="14">
        <v>772.55783999999994</v>
      </c>
      <c r="U27" s="14">
        <v>839.02838800000006</v>
      </c>
      <c r="V27" s="14">
        <v>956.378781</v>
      </c>
      <c r="W27" s="14">
        <v>724.92603700000006</v>
      </c>
      <c r="X27" s="14">
        <v>919.23283499999991</v>
      </c>
      <c r="Y27" s="14">
        <v>867.4000870000001</v>
      </c>
      <c r="Z27" s="14">
        <v>859.96470399999998</v>
      </c>
      <c r="AA27" s="14">
        <v>656.27756199999999</v>
      </c>
      <c r="AB27" s="14">
        <v>926.14589999999998</v>
      </c>
      <c r="AC27" s="14">
        <v>1099.7070060000001</v>
      </c>
      <c r="AD27" s="14">
        <f t="shared" si="0"/>
        <v>14738.741404999999</v>
      </c>
    </row>
    <row r="28" spans="1:30">
      <c r="A28" s="65">
        <v>848310</v>
      </c>
      <c r="B28" s="14">
        <v>137.18899199999998</v>
      </c>
      <c r="C28" s="14">
        <v>195.23699199999999</v>
      </c>
      <c r="D28" s="14">
        <v>210.38852799999998</v>
      </c>
      <c r="E28" s="14">
        <v>241.937152</v>
      </c>
      <c r="F28" s="14">
        <v>281.99846399999996</v>
      </c>
      <c r="G28" s="14">
        <v>322.93951099999998</v>
      </c>
      <c r="H28" s="14">
        <v>312.81990200000001</v>
      </c>
      <c r="I28" s="14">
        <v>328.96291400000001</v>
      </c>
      <c r="J28" s="14">
        <v>344.483745</v>
      </c>
      <c r="K28" s="14">
        <v>403.81017099999997</v>
      </c>
      <c r="L28" s="14">
        <v>459.39777700000002</v>
      </c>
      <c r="M28" s="14">
        <v>474.28048799999999</v>
      </c>
      <c r="N28" s="14">
        <v>419.49243999999999</v>
      </c>
      <c r="O28" s="14">
        <v>433.66000500000001</v>
      </c>
      <c r="P28" s="14">
        <v>312.20772299999999</v>
      </c>
      <c r="Q28" s="14">
        <v>479.47482400000001</v>
      </c>
      <c r="R28" s="14">
        <v>612.40100199999995</v>
      </c>
      <c r="S28" s="14">
        <v>714.52962600000001</v>
      </c>
      <c r="T28" s="14">
        <v>741.63707099999999</v>
      </c>
      <c r="U28" s="14">
        <v>823.51852699999995</v>
      </c>
      <c r="V28" s="14">
        <v>866.78661999999997</v>
      </c>
      <c r="W28" s="14">
        <v>855.70034900000007</v>
      </c>
      <c r="X28" s="14">
        <v>883.04310499999997</v>
      </c>
      <c r="Y28" s="14">
        <v>905.94545600000004</v>
      </c>
      <c r="Z28" s="14">
        <v>903.46234900000002</v>
      </c>
      <c r="AA28" s="14">
        <v>745.64274899999998</v>
      </c>
      <c r="AB28" s="14">
        <v>877.17796400000009</v>
      </c>
      <c r="AC28" s="14">
        <v>988.29575299999999</v>
      </c>
      <c r="AD28" s="14">
        <f t="shared" si="0"/>
        <v>15276.420199</v>
      </c>
    </row>
    <row r="29" spans="1:30">
      <c r="A29" s="65">
        <v>871690</v>
      </c>
      <c r="B29" s="14">
        <v>41.393000000000001</v>
      </c>
      <c r="C29" s="14">
        <v>25.593727999999999</v>
      </c>
      <c r="D29" s="14">
        <v>44.201432000000004</v>
      </c>
      <c r="E29" s="14">
        <v>67.748847999999995</v>
      </c>
      <c r="F29" s="14">
        <v>95.686464000000001</v>
      </c>
      <c r="G29" s="14">
        <v>104.872276</v>
      </c>
      <c r="H29" s="14">
        <v>85.011236999999994</v>
      </c>
      <c r="I29" s="14">
        <v>70.609615000000005</v>
      </c>
      <c r="J29" s="14">
        <v>101.86786599999999</v>
      </c>
      <c r="K29" s="14">
        <v>106.00127000000001</v>
      </c>
      <c r="L29" s="14">
        <v>125.60395800000001</v>
      </c>
      <c r="M29" s="14">
        <v>146.04627600000001</v>
      </c>
      <c r="N29" s="14">
        <v>140.14119500000001</v>
      </c>
      <c r="O29" s="14">
        <v>118.08948100000001</v>
      </c>
      <c r="P29" s="14">
        <v>64.930286999999993</v>
      </c>
      <c r="Q29" s="14">
        <v>104.73878500000001</v>
      </c>
      <c r="R29" s="14">
        <v>172.77697700000002</v>
      </c>
      <c r="S29" s="14">
        <v>203.59423699999999</v>
      </c>
      <c r="T29" s="14">
        <v>209.85730999999998</v>
      </c>
      <c r="U29" s="14">
        <v>278.48625599999997</v>
      </c>
      <c r="V29" s="14">
        <v>323.95729899999998</v>
      </c>
      <c r="W29" s="14">
        <v>350.46479199999999</v>
      </c>
      <c r="X29" s="14">
        <v>429.22281300000003</v>
      </c>
      <c r="Y29" s="14">
        <v>537.31527800000003</v>
      </c>
      <c r="Z29" s="14">
        <v>582.70311399999991</v>
      </c>
      <c r="AA29" s="14">
        <v>383.12385600000005</v>
      </c>
      <c r="AB29" s="14">
        <v>657.04150199999992</v>
      </c>
      <c r="AC29" s="14">
        <v>975.90407499999992</v>
      </c>
      <c r="AD29" s="14">
        <f t="shared" si="0"/>
        <v>6546.9832270000006</v>
      </c>
    </row>
    <row r="30" spans="1:30">
      <c r="A30" s="65">
        <v>870893</v>
      </c>
      <c r="B30" s="14">
        <v>19.594999999999999</v>
      </c>
      <c r="C30" s="14">
        <v>31.789919999999999</v>
      </c>
      <c r="D30" s="14">
        <v>42.957920000000001</v>
      </c>
      <c r="E30" s="14">
        <v>54.532567999999998</v>
      </c>
      <c r="F30" s="14">
        <v>62.085940000000001</v>
      </c>
      <c r="G30" s="14">
        <v>69.258977000000002</v>
      </c>
      <c r="H30" s="14">
        <v>81.893801999999994</v>
      </c>
      <c r="I30" s="14">
        <v>102.58382300000001</v>
      </c>
      <c r="J30" s="14">
        <v>102.19269899999999</v>
      </c>
      <c r="K30" s="14">
        <v>120.56398799999999</v>
      </c>
      <c r="L30" s="14">
        <v>137.469663</v>
      </c>
      <c r="M30" s="14">
        <v>169.96526699999998</v>
      </c>
      <c r="N30" s="14">
        <v>224.06154500000002</v>
      </c>
      <c r="O30" s="14">
        <v>308.058628</v>
      </c>
      <c r="P30" s="14">
        <v>256.10362800000001</v>
      </c>
      <c r="Q30" s="14">
        <v>448.20862099999999</v>
      </c>
      <c r="R30" s="14">
        <v>543.77355699999998</v>
      </c>
      <c r="S30" s="14">
        <v>619.49556200000006</v>
      </c>
      <c r="T30" s="14">
        <v>595.46293500000002</v>
      </c>
      <c r="U30" s="14">
        <v>656.58018800000002</v>
      </c>
      <c r="V30" s="14">
        <v>666.45526700000005</v>
      </c>
      <c r="W30" s="14">
        <v>703.84718500000008</v>
      </c>
      <c r="X30" s="14">
        <v>781.89209600000004</v>
      </c>
      <c r="Y30" s="14">
        <v>894.14779699999997</v>
      </c>
      <c r="Z30" s="14">
        <v>900.35561300000006</v>
      </c>
      <c r="AA30" s="14">
        <v>730.63797699999998</v>
      </c>
      <c r="AB30" s="14">
        <v>782.3693760000001</v>
      </c>
      <c r="AC30" s="14">
        <v>963.28909999999996</v>
      </c>
      <c r="AD30" s="14">
        <f t="shared" si="0"/>
        <v>11069.628642</v>
      </c>
    </row>
    <row r="31" spans="1:30">
      <c r="A31" s="65">
        <v>851290</v>
      </c>
      <c r="B31" s="14">
        <v>60.945</v>
      </c>
      <c r="C31" s="14">
        <v>77.039231999999998</v>
      </c>
      <c r="D31" s="14">
        <v>81.350504000000001</v>
      </c>
      <c r="E31" s="14">
        <v>116.02888</v>
      </c>
      <c r="F31" s="14">
        <v>131.253568</v>
      </c>
      <c r="G31" s="14">
        <v>169.12584799999999</v>
      </c>
      <c r="H31" s="14">
        <v>205.827224</v>
      </c>
      <c r="I31" s="14">
        <v>272.12426699999997</v>
      </c>
      <c r="J31" s="14">
        <v>251.35473300000001</v>
      </c>
      <c r="K31" s="14">
        <v>265.48812500000003</v>
      </c>
      <c r="L31" s="14">
        <v>285.857102</v>
      </c>
      <c r="M31" s="14">
        <v>277.59126000000003</v>
      </c>
      <c r="N31" s="14">
        <v>343.45146399999999</v>
      </c>
      <c r="O31" s="14">
        <v>266.12285100000003</v>
      </c>
      <c r="P31" s="14">
        <v>211.719593</v>
      </c>
      <c r="Q31" s="14">
        <v>262.49456400000003</v>
      </c>
      <c r="R31" s="14">
        <v>276.55806999999999</v>
      </c>
      <c r="S31" s="14">
        <v>321.00305099999997</v>
      </c>
      <c r="T31" s="14">
        <v>390.23450300000002</v>
      </c>
      <c r="U31" s="14">
        <v>463.77099599999997</v>
      </c>
      <c r="V31" s="14">
        <v>451.72096099999999</v>
      </c>
      <c r="W31" s="14">
        <v>482.01463900000005</v>
      </c>
      <c r="X31" s="14">
        <v>567.80224899999996</v>
      </c>
      <c r="Y31" s="14">
        <v>678.60742299999993</v>
      </c>
      <c r="Z31" s="14">
        <v>735.23809300000005</v>
      </c>
      <c r="AA31" s="14">
        <v>685.28976599999999</v>
      </c>
      <c r="AB31" s="14">
        <v>867.28324499999997</v>
      </c>
      <c r="AC31" s="14">
        <v>939.67766099999994</v>
      </c>
      <c r="AD31" s="14">
        <f t="shared" si="0"/>
        <v>10136.974872000001</v>
      </c>
    </row>
    <row r="32" spans="1:30">
      <c r="A32" s="65">
        <v>401693</v>
      </c>
      <c r="B32" s="14">
        <v>86.451999999999998</v>
      </c>
      <c r="C32" s="14">
        <v>142.377376</v>
      </c>
      <c r="D32" s="14">
        <v>172.696</v>
      </c>
      <c r="E32" s="14">
        <v>202.98071999999999</v>
      </c>
      <c r="F32" s="14">
        <v>242.51723199999998</v>
      </c>
      <c r="G32" s="14">
        <v>330.96346899999998</v>
      </c>
      <c r="H32" s="14">
        <v>321.18069199999996</v>
      </c>
      <c r="I32" s="14">
        <v>342.58531099999999</v>
      </c>
      <c r="J32" s="14">
        <v>351.34483599999999</v>
      </c>
      <c r="K32" s="14">
        <v>397.76458399999996</v>
      </c>
      <c r="L32" s="14">
        <v>430.00412800000004</v>
      </c>
      <c r="M32" s="14">
        <v>484.24652500000002</v>
      </c>
      <c r="N32" s="14">
        <v>530.77494300000001</v>
      </c>
      <c r="O32" s="14">
        <v>460.19691</v>
      </c>
      <c r="P32" s="14">
        <v>351.387247</v>
      </c>
      <c r="Q32" s="14">
        <v>507.56435999999997</v>
      </c>
      <c r="R32" s="14">
        <v>565.42937100000006</v>
      </c>
      <c r="S32" s="14">
        <v>645.603475</v>
      </c>
      <c r="T32" s="14">
        <v>698.96707400000003</v>
      </c>
      <c r="U32" s="14">
        <v>746.06778899999995</v>
      </c>
      <c r="V32" s="14">
        <v>740.22404500000005</v>
      </c>
      <c r="W32" s="14">
        <v>763.75727500000005</v>
      </c>
      <c r="X32" s="14">
        <v>907.21549500000003</v>
      </c>
      <c r="Y32" s="14">
        <v>845.43361800000002</v>
      </c>
      <c r="Z32" s="14">
        <v>817.38956999999994</v>
      </c>
      <c r="AA32" s="14">
        <v>693.016662</v>
      </c>
      <c r="AB32" s="14">
        <v>874.85337399999992</v>
      </c>
      <c r="AC32" s="14">
        <v>913.29399000000001</v>
      </c>
      <c r="AD32" s="14">
        <f t="shared" si="0"/>
        <v>14566.288071000001</v>
      </c>
    </row>
    <row r="33" spans="1:30">
      <c r="A33" s="65">
        <v>851220</v>
      </c>
      <c r="B33" s="14">
        <v>45.512</v>
      </c>
      <c r="C33" s="14">
        <v>82.310568000000004</v>
      </c>
      <c r="D33" s="14">
        <v>105.24216</v>
      </c>
      <c r="E33" s="14">
        <v>115.201712</v>
      </c>
      <c r="F33" s="14">
        <v>109.324584</v>
      </c>
      <c r="G33" s="14">
        <v>139.059472</v>
      </c>
      <c r="H33" s="14">
        <v>142.78381400000001</v>
      </c>
      <c r="I33" s="14">
        <v>143.08053899999999</v>
      </c>
      <c r="J33" s="14">
        <v>142.40498099999999</v>
      </c>
      <c r="K33" s="14">
        <v>141.79602600000001</v>
      </c>
      <c r="L33" s="14">
        <v>152.159133</v>
      </c>
      <c r="M33" s="14">
        <v>174.78873899999999</v>
      </c>
      <c r="N33" s="14">
        <v>195.59311600000001</v>
      </c>
      <c r="O33" s="14">
        <v>228.92211499999999</v>
      </c>
      <c r="P33" s="14">
        <v>159.29222200000001</v>
      </c>
      <c r="Q33" s="14">
        <v>272.52061599999996</v>
      </c>
      <c r="R33" s="14">
        <v>309.22443900000002</v>
      </c>
      <c r="S33" s="14">
        <v>369.60709399999996</v>
      </c>
      <c r="T33" s="14">
        <v>478.61097799999999</v>
      </c>
      <c r="U33" s="14">
        <v>574.74626899999998</v>
      </c>
      <c r="V33" s="14">
        <v>629.593254</v>
      </c>
      <c r="W33" s="14">
        <v>937.79333900000006</v>
      </c>
      <c r="X33" s="14">
        <v>850.51474399999995</v>
      </c>
      <c r="Y33" s="14">
        <v>935.82295099999999</v>
      </c>
      <c r="Z33" s="14">
        <v>869.20845099999997</v>
      </c>
      <c r="AA33" s="14">
        <v>680.096946</v>
      </c>
      <c r="AB33" s="14">
        <v>829.48485499999992</v>
      </c>
      <c r="AC33" s="14">
        <v>885.17305799999997</v>
      </c>
      <c r="AD33" s="14">
        <f t="shared" si="0"/>
        <v>10699.868175000001</v>
      </c>
    </row>
    <row r="34" spans="1:30">
      <c r="A34" s="65" t="s">
        <v>221</v>
      </c>
      <c r="B34" s="14">
        <f>SUM(B9:B33)</f>
        <v>5778.016959999999</v>
      </c>
      <c r="C34" s="14">
        <f t="shared" ref="C34:AC34" si="1">SUM(C9:C33)</f>
        <v>10117.11328</v>
      </c>
      <c r="D34" s="14">
        <f t="shared" si="1"/>
        <v>11944.659712000002</v>
      </c>
      <c r="E34" s="14">
        <f t="shared" si="1"/>
        <v>12926.170088000003</v>
      </c>
      <c r="F34" s="14">
        <f t="shared" si="1"/>
        <v>15792.424908000003</v>
      </c>
      <c r="G34" s="14">
        <f t="shared" si="1"/>
        <v>20806.624785000004</v>
      </c>
      <c r="H34" s="14">
        <f t="shared" si="1"/>
        <v>20152.041473000001</v>
      </c>
      <c r="I34" s="14">
        <f t="shared" si="1"/>
        <v>19222.454207999996</v>
      </c>
      <c r="J34" s="14">
        <f t="shared" si="1"/>
        <v>18193.587156000001</v>
      </c>
      <c r="K34" s="14">
        <f t="shared" si="1"/>
        <v>20535.706926000003</v>
      </c>
      <c r="L34" s="14">
        <f t="shared" si="1"/>
        <v>22922.337495</v>
      </c>
      <c r="M34" s="14">
        <f t="shared" si="1"/>
        <v>26077.718536999997</v>
      </c>
      <c r="N34" s="14">
        <f t="shared" si="1"/>
        <v>27840.907164000007</v>
      </c>
      <c r="O34" s="14">
        <f t="shared" si="1"/>
        <v>30632.995555000009</v>
      </c>
      <c r="P34" s="14">
        <f t="shared" si="1"/>
        <v>23792.670744000003</v>
      </c>
      <c r="Q34" s="14">
        <f t="shared" si="1"/>
        <v>32902.986972000006</v>
      </c>
      <c r="R34" s="14">
        <f t="shared" si="1"/>
        <v>38280.028638999989</v>
      </c>
      <c r="S34" s="14">
        <f t="shared" si="1"/>
        <v>44247.002659000012</v>
      </c>
      <c r="T34" s="14">
        <f t="shared" si="1"/>
        <v>46904.721387999991</v>
      </c>
      <c r="U34" s="14">
        <f t="shared" si="1"/>
        <v>49308.923634999999</v>
      </c>
      <c r="V34" s="14">
        <f t="shared" si="1"/>
        <v>48970.817544000005</v>
      </c>
      <c r="W34" s="14">
        <f t="shared" si="1"/>
        <v>47380.103332999992</v>
      </c>
      <c r="X34" s="14">
        <f t="shared" si="1"/>
        <v>51978.420491999997</v>
      </c>
      <c r="Y34" s="14">
        <f t="shared" si="1"/>
        <v>56980.292525000012</v>
      </c>
      <c r="Z34" s="14">
        <f t="shared" si="1"/>
        <v>56860.234022999997</v>
      </c>
      <c r="AA34" s="14">
        <f t="shared" si="1"/>
        <v>45542.01338299999</v>
      </c>
      <c r="AB34" s="14">
        <f t="shared" si="1"/>
        <v>62235.821009000007</v>
      </c>
      <c r="AC34" s="14">
        <f t="shared" si="1"/>
        <v>66750.122045000011</v>
      </c>
      <c r="AD34" s="14">
        <f t="shared" si="0"/>
        <v>935076.91663800005</v>
      </c>
    </row>
    <row r="35" spans="1:30">
      <c r="A35" s="65" t="s">
        <v>222</v>
      </c>
      <c r="B35" s="14">
        <f>B36-B34</f>
        <v>2711.2949840000019</v>
      </c>
      <c r="C35" s="14">
        <f t="shared" ref="C35:AC35" si="2">C36-C34</f>
        <v>3560.4265420000029</v>
      </c>
      <c r="D35" s="14">
        <f t="shared" si="2"/>
        <v>4190.3131599999961</v>
      </c>
      <c r="E35" s="14">
        <f t="shared" si="2"/>
        <v>4568.5793329999979</v>
      </c>
      <c r="F35" s="14">
        <f t="shared" si="2"/>
        <v>5033.7356249999884</v>
      </c>
      <c r="G35" s="14">
        <f t="shared" si="2"/>
        <v>6442.4374669999852</v>
      </c>
      <c r="H35" s="14">
        <f t="shared" si="2"/>
        <v>6238.6288999999924</v>
      </c>
      <c r="I35" s="14">
        <f t="shared" si="2"/>
        <v>6191.9077970000071</v>
      </c>
      <c r="J35" s="14">
        <f t="shared" si="2"/>
        <v>5855.4683709999845</v>
      </c>
      <c r="K35" s="14">
        <f t="shared" si="2"/>
        <v>6164.8376900000039</v>
      </c>
      <c r="L35" s="14">
        <f t="shared" si="2"/>
        <v>6703.7892349999929</v>
      </c>
      <c r="M35" s="14">
        <f t="shared" si="2"/>
        <v>7681.8087310000083</v>
      </c>
      <c r="N35" s="14">
        <f t="shared" si="2"/>
        <v>8209.1278099999872</v>
      </c>
      <c r="O35" s="14">
        <f t="shared" si="2"/>
        <v>7954.9487689999878</v>
      </c>
      <c r="P35" s="14">
        <f t="shared" si="2"/>
        <v>5806.1942190000009</v>
      </c>
      <c r="Q35" s="14">
        <f t="shared" si="2"/>
        <v>8381.3498819999877</v>
      </c>
      <c r="R35" s="14">
        <f t="shared" si="2"/>
        <v>9819.2952440000081</v>
      </c>
      <c r="S35" s="14">
        <f t="shared" si="2"/>
        <v>11286.176410999971</v>
      </c>
      <c r="T35" s="14">
        <f t="shared" si="2"/>
        <v>11983.052439999999</v>
      </c>
      <c r="U35" s="14">
        <f t="shared" si="2"/>
        <v>12527.488009999994</v>
      </c>
      <c r="V35" s="14">
        <f t="shared" si="2"/>
        <v>12887.035077</v>
      </c>
      <c r="W35" s="14">
        <f t="shared" si="2"/>
        <v>12469.788474000008</v>
      </c>
      <c r="X35" s="14">
        <f t="shared" si="2"/>
        <v>13852.222795999995</v>
      </c>
      <c r="Y35" s="14">
        <f t="shared" si="2"/>
        <v>14596.974240999974</v>
      </c>
      <c r="Z35" s="14">
        <f t="shared" si="2"/>
        <v>14243.817236000017</v>
      </c>
      <c r="AA35" s="14">
        <f t="shared" si="2"/>
        <v>11609.814812000004</v>
      </c>
      <c r="AB35" s="14">
        <f t="shared" si="2"/>
        <v>13234.855609999984</v>
      </c>
      <c r="AC35" s="14">
        <f t="shared" si="2"/>
        <v>13697.780354000002</v>
      </c>
      <c r="AD35" s="14">
        <f t="shared" si="0"/>
        <v>247903.14921999985</v>
      </c>
    </row>
    <row r="36" spans="1:30">
      <c r="A36" s="65" t="s">
        <v>207</v>
      </c>
      <c r="B36" s="14">
        <v>8489.3119440000009</v>
      </c>
      <c r="C36" s="14">
        <v>13677.539822000002</v>
      </c>
      <c r="D36" s="14">
        <v>16134.972871999998</v>
      </c>
      <c r="E36" s="14">
        <v>17494.749421</v>
      </c>
      <c r="F36" s="14">
        <v>20826.160532999991</v>
      </c>
      <c r="G36" s="14">
        <v>27249.062251999989</v>
      </c>
      <c r="H36" s="14">
        <v>26390.670372999994</v>
      </c>
      <c r="I36" s="14">
        <v>25414.362005000003</v>
      </c>
      <c r="J36" s="14">
        <v>24049.055526999986</v>
      </c>
      <c r="K36" s="14">
        <v>26700.544616000006</v>
      </c>
      <c r="L36" s="14">
        <v>29626.126729999993</v>
      </c>
      <c r="M36" s="14">
        <v>33759.527268000005</v>
      </c>
      <c r="N36" s="14">
        <v>36050.034973999995</v>
      </c>
      <c r="O36" s="14">
        <v>38587.944323999996</v>
      </c>
      <c r="P36" s="14">
        <v>29598.864963000004</v>
      </c>
      <c r="Q36" s="14">
        <v>41284.336853999994</v>
      </c>
      <c r="R36" s="14">
        <v>48099.323882999997</v>
      </c>
      <c r="S36" s="14">
        <v>55533.179069999984</v>
      </c>
      <c r="T36" s="14">
        <v>58887.77382799999</v>
      </c>
      <c r="U36" s="14">
        <v>61836.411644999993</v>
      </c>
      <c r="V36" s="14">
        <v>61857.852621000005</v>
      </c>
      <c r="W36" s="14">
        <v>59849.891807</v>
      </c>
      <c r="X36" s="14">
        <v>65830.643287999992</v>
      </c>
      <c r="Y36" s="14">
        <v>71577.266765999986</v>
      </c>
      <c r="Z36" s="14">
        <v>71104.051259000014</v>
      </c>
      <c r="AA36" s="14">
        <v>57151.828194999995</v>
      </c>
      <c r="AB36" s="14">
        <v>75470.676618999991</v>
      </c>
      <c r="AC36" s="14">
        <v>80447.902399000013</v>
      </c>
      <c r="AD36" s="14">
        <f t="shared" si="0"/>
        <v>1182980.0658579997</v>
      </c>
    </row>
    <row r="37" spans="1:30">
      <c r="A37" s="6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 spans="1:30">
      <c r="A38" s="65"/>
      <c r="B38" s="135" t="s">
        <v>208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</row>
    <row r="39" spans="1:30">
      <c r="A39" s="6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</row>
    <row r="40" spans="1:30">
      <c r="A40" s="65">
        <v>852520</v>
      </c>
      <c r="B40" s="15">
        <f>IFERROR(B9/B$36*100,"--")</f>
        <v>2.4112318330424163</v>
      </c>
      <c r="C40" s="15">
        <f t="shared" ref="C40:AD49" si="3">IFERROR(C9/C$36*100,"--")</f>
        <v>1.4733622758375031</v>
      </c>
      <c r="D40" s="15">
        <f t="shared" si="3"/>
        <v>2.8688664038802481</v>
      </c>
      <c r="E40" s="15">
        <f t="shared" si="3"/>
        <v>5.3697383677433814</v>
      </c>
      <c r="F40" s="15">
        <f t="shared" si="3"/>
        <v>7.0070511061684844</v>
      </c>
      <c r="G40" s="15">
        <f t="shared" si="3"/>
        <v>8.6105991476010857</v>
      </c>
      <c r="H40" s="15">
        <f t="shared" si="3"/>
        <v>7.9365423401402753</v>
      </c>
      <c r="I40" s="15">
        <f t="shared" si="3"/>
        <v>5.4326482471933293</v>
      </c>
      <c r="J40" s="15">
        <f t="shared" si="3"/>
        <v>5.4787870505797125</v>
      </c>
      <c r="K40" s="15">
        <f t="shared" si="3"/>
        <v>7.884975083011617</v>
      </c>
      <c r="L40" s="15">
        <f t="shared" si="3"/>
        <v>7.2736904646326694</v>
      </c>
      <c r="M40" s="15">
        <f t="shared" si="3"/>
        <v>10.678414642426263</v>
      </c>
      <c r="N40" s="15">
        <f t="shared" si="3"/>
        <v>12.218454265514024</v>
      </c>
      <c r="O40" s="15">
        <f t="shared" si="3"/>
        <v>12.674768256463084</v>
      </c>
      <c r="P40" s="15">
        <f t="shared" si="3"/>
        <v>14.105319907432154</v>
      </c>
      <c r="Q40" s="15">
        <f t="shared" si="3"/>
        <v>11.482366282796926</v>
      </c>
      <c r="R40" s="15">
        <f t="shared" si="3"/>
        <v>9.8405393525144564</v>
      </c>
      <c r="S40" s="15">
        <f t="shared" si="3"/>
        <v>10.352249392662047</v>
      </c>
      <c r="T40" s="15">
        <f t="shared" si="3"/>
        <v>12.305194136163026</v>
      </c>
      <c r="U40" s="15">
        <f t="shared" si="3"/>
        <v>10.047841006153197</v>
      </c>
      <c r="V40" s="15">
        <f t="shared" si="3"/>
        <v>8.3369612369137389</v>
      </c>
      <c r="W40" s="15">
        <f t="shared" si="3"/>
        <v>8.2093102003324727</v>
      </c>
      <c r="X40" s="15">
        <f t="shared" si="3"/>
        <v>7.2355819373684751</v>
      </c>
      <c r="Y40" s="15">
        <f t="shared" si="3"/>
        <v>7.2484051968081831</v>
      </c>
      <c r="Z40" s="15">
        <f t="shared" si="3"/>
        <v>7.3474768153083625</v>
      </c>
      <c r="AA40" s="15">
        <f t="shared" si="3"/>
        <v>6.5771220531644454</v>
      </c>
      <c r="AB40" s="15">
        <f t="shared" si="3"/>
        <v>15.469421144769241</v>
      </c>
      <c r="AC40" s="15">
        <f t="shared" si="3"/>
        <v>10.380207876127049</v>
      </c>
      <c r="AD40" s="15">
        <f t="shared" si="3"/>
        <v>9.2525238025556575</v>
      </c>
    </row>
    <row r="41" spans="1:30">
      <c r="A41" s="65">
        <v>840820</v>
      </c>
      <c r="B41" s="15">
        <f t="shared" ref="B41:Q67" si="4">IFERROR(B10/B$36*100,"--")</f>
        <v>0.81229197907773321</v>
      </c>
      <c r="C41" s="15">
        <f t="shared" si="4"/>
        <v>1.7303158541664816</v>
      </c>
      <c r="D41" s="15">
        <f t="shared" si="4"/>
        <v>2.7832528233084965</v>
      </c>
      <c r="E41" s="15">
        <f t="shared" si="4"/>
        <v>3.2360805998194131</v>
      </c>
      <c r="F41" s="15">
        <f t="shared" si="4"/>
        <v>3.8450575406404432</v>
      </c>
      <c r="G41" s="15">
        <f t="shared" si="4"/>
        <v>4.0839233354473397</v>
      </c>
      <c r="H41" s="15">
        <f t="shared" si="4"/>
        <v>3.4953152608951354</v>
      </c>
      <c r="I41" s="15">
        <f t="shared" si="4"/>
        <v>4.1477257693606999</v>
      </c>
      <c r="J41" s="15">
        <f t="shared" si="4"/>
        <v>6.2504548143787932</v>
      </c>
      <c r="K41" s="15">
        <f t="shared" si="4"/>
        <v>7.0684313902310834</v>
      </c>
      <c r="L41" s="15">
        <f t="shared" si="4"/>
        <v>6.5983408152389291</v>
      </c>
      <c r="M41" s="15">
        <f t="shared" si="4"/>
        <v>4.9133411639098066</v>
      </c>
      <c r="N41" s="15">
        <f t="shared" si="4"/>
        <v>4.4027557924554488</v>
      </c>
      <c r="O41" s="15">
        <f t="shared" si="4"/>
        <v>5.1517705252922097</v>
      </c>
      <c r="P41" s="15">
        <f t="shared" si="4"/>
        <v>4.3735025840287989</v>
      </c>
      <c r="Q41" s="15">
        <f t="shared" si="4"/>
        <v>5.4833802030192116</v>
      </c>
      <c r="R41" s="15">
        <f t="shared" si="3"/>
        <v>7.0218344071021592</v>
      </c>
      <c r="S41" s="15">
        <f t="shared" si="3"/>
        <v>7.0335251167172226</v>
      </c>
      <c r="T41" s="15">
        <f t="shared" si="3"/>
        <v>6.0443261370284453</v>
      </c>
      <c r="U41" s="15">
        <f t="shared" si="3"/>
        <v>6.8417386915789562</v>
      </c>
      <c r="V41" s="15">
        <f t="shared" si="3"/>
        <v>7.2372629509615001</v>
      </c>
      <c r="W41" s="15">
        <f t="shared" si="3"/>
        <v>5.8231800706319365</v>
      </c>
      <c r="X41" s="15">
        <f t="shared" si="3"/>
        <v>6.6262272661023012</v>
      </c>
      <c r="Y41" s="15">
        <f t="shared" si="3"/>
        <v>7.7167336356348413</v>
      </c>
      <c r="Z41" s="15">
        <f t="shared" si="3"/>
        <v>7.7766457622203369</v>
      </c>
      <c r="AA41" s="15">
        <f t="shared" si="3"/>
        <v>6.9556877138495192</v>
      </c>
      <c r="AB41" s="15">
        <f t="shared" si="3"/>
        <v>6.9610751014221011</v>
      </c>
      <c r="AC41" s="15">
        <f t="shared" si="3"/>
        <v>7.6948498039110431</v>
      </c>
      <c r="AD41" s="15">
        <f t="shared" si="3"/>
        <v>6.1892981934480726</v>
      </c>
    </row>
    <row r="42" spans="1:30">
      <c r="A42" s="65">
        <v>870840</v>
      </c>
      <c r="B42" s="15">
        <f t="shared" si="4"/>
        <v>2.8577226705806624</v>
      </c>
      <c r="C42" s="15">
        <f t="shared" si="3"/>
        <v>3.6470841868626209</v>
      </c>
      <c r="D42" s="15">
        <f t="shared" si="3"/>
        <v>2.9326116613504283</v>
      </c>
      <c r="E42" s="15">
        <f t="shared" si="3"/>
        <v>3.6267733634319885</v>
      </c>
      <c r="F42" s="15">
        <f t="shared" si="3"/>
        <v>3.6245846794654613</v>
      </c>
      <c r="G42" s="15">
        <f t="shared" si="3"/>
        <v>2.8006197202033545</v>
      </c>
      <c r="H42" s="15">
        <f t="shared" si="3"/>
        <v>3.8024903870068898</v>
      </c>
      <c r="I42" s="15">
        <f t="shared" si="3"/>
        <v>4.8474928851553507</v>
      </c>
      <c r="J42" s="15">
        <f t="shared" si="3"/>
        <v>4.3675117503919125</v>
      </c>
      <c r="K42" s="15">
        <f t="shared" si="3"/>
        <v>4.1416200976565118</v>
      </c>
      <c r="L42" s="15">
        <f t="shared" si="3"/>
        <v>4.2488415832142783</v>
      </c>
      <c r="M42" s="15">
        <f t="shared" si="3"/>
        <v>4.3387552152971098</v>
      </c>
      <c r="N42" s="15">
        <f t="shared" si="3"/>
        <v>3.2942661549607628</v>
      </c>
      <c r="O42" s="15">
        <f t="shared" si="3"/>
        <v>4.5545310453527135</v>
      </c>
      <c r="P42" s="15">
        <f t="shared" si="3"/>
        <v>5.3475137508772042</v>
      </c>
      <c r="Q42" s="15">
        <f t="shared" si="3"/>
        <v>6.1944140995744812</v>
      </c>
      <c r="R42" s="15">
        <f t="shared" si="3"/>
        <v>6.6162891888897626</v>
      </c>
      <c r="S42" s="15">
        <f t="shared" si="3"/>
        <v>6.7080472744129551</v>
      </c>
      <c r="T42" s="15">
        <f t="shared" si="3"/>
        <v>5.8997315489417872</v>
      </c>
      <c r="U42" s="15">
        <f t="shared" si="3"/>
        <v>6.2191319462033459</v>
      </c>
      <c r="V42" s="15">
        <f t="shared" si="3"/>
        <v>6.5512636557710611</v>
      </c>
      <c r="W42" s="15">
        <f t="shared" si="3"/>
        <v>7.599052547440138</v>
      </c>
      <c r="X42" s="15">
        <f t="shared" si="3"/>
        <v>7.6047989263877902</v>
      </c>
      <c r="Y42" s="15">
        <f t="shared" si="3"/>
        <v>7.8568866304788019</v>
      </c>
      <c r="Z42" s="15">
        <f t="shared" si="3"/>
        <v>7.8230938258893099</v>
      </c>
      <c r="AA42" s="15">
        <f t="shared" si="3"/>
        <v>7.7759735031342343</v>
      </c>
      <c r="AB42" s="15">
        <f t="shared" si="3"/>
        <v>6.7706526824930782</v>
      </c>
      <c r="AC42" s="15">
        <f t="shared" si="3"/>
        <v>7.1811880070496548</v>
      </c>
      <c r="AD42" s="15">
        <f t="shared" si="3"/>
        <v>6.0794862563333236</v>
      </c>
    </row>
    <row r="43" spans="1:30">
      <c r="A43" s="65">
        <v>870899</v>
      </c>
      <c r="B43" s="15">
        <f t="shared" si="4"/>
        <v>15.165975576029556</v>
      </c>
      <c r="C43" s="15">
        <f t="shared" si="3"/>
        <v>12.960950748968688</v>
      </c>
      <c r="D43" s="15">
        <f t="shared" si="3"/>
        <v>13.925677705347677</v>
      </c>
      <c r="E43" s="15">
        <f t="shared" si="3"/>
        <v>11.32451864455887</v>
      </c>
      <c r="F43" s="15">
        <f t="shared" si="3"/>
        <v>12.699949507298852</v>
      </c>
      <c r="G43" s="15">
        <f t="shared" si="3"/>
        <v>11.537358819638845</v>
      </c>
      <c r="H43" s="15">
        <f t="shared" si="3"/>
        <v>10.827609164954957</v>
      </c>
      <c r="I43" s="15">
        <f t="shared" si="3"/>
        <v>11.178183786164258</v>
      </c>
      <c r="J43" s="15">
        <f t="shared" si="3"/>
        <v>10.747471970773171</v>
      </c>
      <c r="K43" s="15">
        <f t="shared" si="3"/>
        <v>11.65470146303775</v>
      </c>
      <c r="L43" s="15">
        <f t="shared" si="3"/>
        <v>12.4376733704737</v>
      </c>
      <c r="M43" s="15">
        <f t="shared" si="3"/>
        <v>13.026537614371428</v>
      </c>
      <c r="N43" s="15">
        <f t="shared" si="3"/>
        <v>10.888383933138984</v>
      </c>
      <c r="O43" s="15">
        <f t="shared" si="3"/>
        <v>8.0757882276247894</v>
      </c>
      <c r="P43" s="15">
        <f t="shared" si="3"/>
        <v>7.3198893731511614</v>
      </c>
      <c r="Q43" s="15">
        <f t="shared" si="3"/>
        <v>7.3464205292330957</v>
      </c>
      <c r="R43" s="15">
        <f t="shared" si="3"/>
        <v>6.7321165716935578</v>
      </c>
      <c r="S43" s="15">
        <f t="shared" si="3"/>
        <v>6.7196788001209624</v>
      </c>
      <c r="T43" s="15">
        <f t="shared" si="3"/>
        <v>6.5498673379397436</v>
      </c>
      <c r="U43" s="15">
        <f t="shared" si="3"/>
        <v>6.6313345808958601</v>
      </c>
      <c r="V43" s="15">
        <f t="shared" si="3"/>
        <v>7.1296634026748764</v>
      </c>
      <c r="W43" s="15">
        <f t="shared" si="3"/>
        <v>7.3285464460722745</v>
      </c>
      <c r="X43" s="15">
        <f t="shared" si="3"/>
        <v>7.1548275388926372</v>
      </c>
      <c r="Y43" s="15">
        <f t="shared" si="3"/>
        <v>6.8628500080326758</v>
      </c>
      <c r="Z43" s="15">
        <f t="shared" si="3"/>
        <v>7.2501699547639813</v>
      </c>
      <c r="AA43" s="15">
        <f t="shared" si="3"/>
        <v>7.3648716146725883</v>
      </c>
      <c r="AB43" s="15">
        <f t="shared" si="3"/>
        <v>6.725465206339706</v>
      </c>
      <c r="AC43" s="15">
        <f t="shared" si="3"/>
        <v>6.7992628382912219</v>
      </c>
      <c r="AD43" s="15">
        <f t="shared" si="3"/>
        <v>8.2885206718918365</v>
      </c>
    </row>
    <row r="44" spans="1:30">
      <c r="A44" s="65">
        <v>870829</v>
      </c>
      <c r="B44" s="15">
        <f t="shared" si="4"/>
        <v>9.199084839283648</v>
      </c>
      <c r="C44" s="15">
        <f t="shared" si="3"/>
        <v>11.183498932605044</v>
      </c>
      <c r="D44" s="15">
        <f t="shared" si="3"/>
        <v>11.972810907865776</v>
      </c>
      <c r="E44" s="15">
        <f t="shared" si="3"/>
        <v>10.383702608620519</v>
      </c>
      <c r="F44" s="15">
        <f t="shared" si="3"/>
        <v>9.0225641592580388</v>
      </c>
      <c r="G44" s="15">
        <f t="shared" si="3"/>
        <v>10.773309491722179</v>
      </c>
      <c r="H44" s="15">
        <f t="shared" si="3"/>
        <v>9.7174206215833916</v>
      </c>
      <c r="I44" s="15">
        <f t="shared" si="3"/>
        <v>10.801944123011637</v>
      </c>
      <c r="J44" s="15">
        <f t="shared" si="3"/>
        <v>10.801896781698927</v>
      </c>
      <c r="K44" s="15">
        <f t="shared" si="3"/>
        <v>9.7751872837678722</v>
      </c>
      <c r="L44" s="15">
        <f t="shared" si="3"/>
        <v>9.520522475669571</v>
      </c>
      <c r="M44" s="15">
        <f t="shared" si="3"/>
        <v>7.6304182773368794</v>
      </c>
      <c r="N44" s="15">
        <f t="shared" si="3"/>
        <v>8.7821594161652339</v>
      </c>
      <c r="O44" s="15">
        <f t="shared" si="3"/>
        <v>7.7656313117883524</v>
      </c>
      <c r="P44" s="15">
        <f t="shared" si="3"/>
        <v>9.5183572529615308</v>
      </c>
      <c r="Q44" s="15">
        <f t="shared" si="3"/>
        <v>7.175230471730325</v>
      </c>
      <c r="R44" s="15">
        <f t="shared" si="3"/>
        <v>7.2293098411493117</v>
      </c>
      <c r="S44" s="15">
        <f t="shared" si="3"/>
        <v>7.5302779456022249</v>
      </c>
      <c r="T44" s="15">
        <f t="shared" si="3"/>
        <v>7.4270375167764104</v>
      </c>
      <c r="U44" s="15">
        <f t="shared" si="3"/>
        <v>8.2294959500798832</v>
      </c>
      <c r="V44" s="15">
        <f t="shared" si="3"/>
        <v>7.8258292017666573</v>
      </c>
      <c r="W44" s="15">
        <f t="shared" si="3"/>
        <v>7.5835514266863751</v>
      </c>
      <c r="X44" s="15">
        <f t="shared" si="3"/>
        <v>7.4767255341361789</v>
      </c>
      <c r="Y44" s="15">
        <f t="shared" si="3"/>
        <v>7.3516056658083331</v>
      </c>
      <c r="Z44" s="15">
        <f t="shared" si="3"/>
        <v>7.065796454690866</v>
      </c>
      <c r="AA44" s="15">
        <f t="shared" si="3"/>
        <v>7.2108342255279636</v>
      </c>
      <c r="AB44" s="15">
        <f t="shared" si="3"/>
        <v>6.2794853051667214</v>
      </c>
      <c r="AC44" s="15">
        <f t="shared" si="3"/>
        <v>6.5468739319988396</v>
      </c>
      <c r="AD44" s="15">
        <f t="shared" si="3"/>
        <v>7.9939001148267321</v>
      </c>
    </row>
    <row r="45" spans="1:30">
      <c r="A45" s="65">
        <v>853690</v>
      </c>
      <c r="B45" s="15">
        <f t="shared" si="4"/>
        <v>7.419329012231195</v>
      </c>
      <c r="C45" s="15">
        <f t="shared" si="3"/>
        <v>6.9367950987348239</v>
      </c>
      <c r="D45" s="15">
        <f t="shared" si="3"/>
        <v>7.3097293522366202</v>
      </c>
      <c r="E45" s="15">
        <f t="shared" si="3"/>
        <v>7.7877200708263858</v>
      </c>
      <c r="F45" s="15">
        <f t="shared" si="3"/>
        <v>8.0804118902928099</v>
      </c>
      <c r="G45" s="15">
        <f t="shared" si="3"/>
        <v>7.6074137408081004</v>
      </c>
      <c r="H45" s="15">
        <f t="shared" si="3"/>
        <v>7.8610719116953147</v>
      </c>
      <c r="I45" s="15">
        <f t="shared" si="3"/>
        <v>8.825467814453603</v>
      </c>
      <c r="J45" s="15">
        <f t="shared" si="3"/>
        <v>8.9266466601559742</v>
      </c>
      <c r="K45" s="15">
        <f t="shared" si="3"/>
        <v>9.5661950485811751</v>
      </c>
      <c r="L45" s="15">
        <f t="shared" si="3"/>
        <v>8.8698742733016083</v>
      </c>
      <c r="M45" s="15">
        <f t="shared" si="3"/>
        <v>7.8931039224764046</v>
      </c>
      <c r="N45" s="15">
        <f t="shared" si="3"/>
        <v>7.6643746725703261</v>
      </c>
      <c r="O45" s="15">
        <f t="shared" si="3"/>
        <v>6.8617170709277406</v>
      </c>
      <c r="P45" s="15">
        <f t="shared" si="3"/>
        <v>6.1596182937388253</v>
      </c>
      <c r="Q45" s="15">
        <f t="shared" si="3"/>
        <v>5.7558789145713636</v>
      </c>
      <c r="R45" s="15">
        <f t="shared" si="3"/>
        <v>5.1944351069829784</v>
      </c>
      <c r="S45" s="15">
        <f t="shared" si="3"/>
        <v>4.7831357586278394</v>
      </c>
      <c r="T45" s="15">
        <f t="shared" si="3"/>
        <v>5.0160946270913263</v>
      </c>
      <c r="U45" s="15">
        <f t="shared" si="3"/>
        <v>5.0602908557566906</v>
      </c>
      <c r="V45" s="15">
        <f t="shared" si="3"/>
        <v>5.2604747451179703</v>
      </c>
      <c r="W45" s="15">
        <f t="shared" si="3"/>
        <v>5.2487510038114848</v>
      </c>
      <c r="X45" s="15">
        <f t="shared" si="3"/>
        <v>4.968411790677747</v>
      </c>
      <c r="Y45" s="15">
        <f t="shared" si="3"/>
        <v>4.9678856215966638</v>
      </c>
      <c r="Z45" s="15">
        <f t="shared" si="3"/>
        <v>5.2119579649562136</v>
      </c>
      <c r="AA45" s="15">
        <f t="shared" si="3"/>
        <v>5.570898924067218</v>
      </c>
      <c r="AB45" s="15">
        <f t="shared" si="3"/>
        <v>5.2629461798147457</v>
      </c>
      <c r="AC45" s="15">
        <f t="shared" si="3"/>
        <v>5.829376326980892</v>
      </c>
      <c r="AD45" s="15">
        <f t="shared" si="3"/>
        <v>6.0701453200665867</v>
      </c>
    </row>
    <row r="46" spans="1:30">
      <c r="A46" s="65">
        <v>870839</v>
      </c>
      <c r="B46" s="15">
        <f t="shared" si="4"/>
        <v>1.8637669700879114</v>
      </c>
      <c r="C46" s="15">
        <f t="shared" si="3"/>
        <v>1.9136491752632088</v>
      </c>
      <c r="D46" s="15">
        <f t="shared" si="3"/>
        <v>1.9543964932673117</v>
      </c>
      <c r="E46" s="15">
        <f t="shared" si="3"/>
        <v>2.1090839035230329</v>
      </c>
      <c r="F46" s="15">
        <f t="shared" si="3"/>
        <v>2.2585198805833109</v>
      </c>
      <c r="G46" s="15">
        <f t="shared" si="3"/>
        <v>2.250324860096768</v>
      </c>
      <c r="H46" s="15">
        <f t="shared" si="3"/>
        <v>2.807385646247146</v>
      </c>
      <c r="I46" s="15">
        <f t="shared" si="3"/>
        <v>2.1948514422288365</v>
      </c>
      <c r="J46" s="15">
        <f t="shared" si="3"/>
        <v>2.3167633314101428</v>
      </c>
      <c r="K46" s="15">
        <f t="shared" si="3"/>
        <v>2.3738478675831365</v>
      </c>
      <c r="L46" s="15">
        <f t="shared" si="3"/>
        <v>3.0236964695519628</v>
      </c>
      <c r="M46" s="15">
        <f t="shared" si="3"/>
        <v>2.5702664765169421</v>
      </c>
      <c r="N46" s="15">
        <f t="shared" si="3"/>
        <v>1.1783419636246371</v>
      </c>
      <c r="O46" s="15">
        <f t="shared" si="3"/>
        <v>2.6235590305087748</v>
      </c>
      <c r="P46" s="15">
        <f t="shared" si="3"/>
        <v>2.6107891602127036</v>
      </c>
      <c r="Q46" s="15">
        <f t="shared" si="3"/>
        <v>2.632504024088981</v>
      </c>
      <c r="R46" s="15">
        <f t="shared" si="3"/>
        <v>2.8178909152588765</v>
      </c>
      <c r="S46" s="15">
        <f t="shared" si="3"/>
        <v>2.9570857539598809</v>
      </c>
      <c r="T46" s="15">
        <f t="shared" si="3"/>
        <v>2.8469424143910436</v>
      </c>
      <c r="U46" s="15">
        <f t="shared" si="3"/>
        <v>2.9252587187378674</v>
      </c>
      <c r="V46" s="15">
        <f t="shared" si="3"/>
        <v>2.9585028407189071</v>
      </c>
      <c r="W46" s="15">
        <f t="shared" si="3"/>
        <v>2.832955341786755</v>
      </c>
      <c r="X46" s="15">
        <f t="shared" si="3"/>
        <v>2.8779157416275014</v>
      </c>
      <c r="Y46" s="15">
        <f t="shared" si="3"/>
        <v>2.9684716991865927</v>
      </c>
      <c r="Z46" s="15">
        <f t="shared" si="3"/>
        <v>3.0926327685465922</v>
      </c>
      <c r="AA46" s="15">
        <f t="shared" si="3"/>
        <v>3.266104826307735</v>
      </c>
      <c r="AB46" s="15">
        <f t="shared" si="3"/>
        <v>3.0943167434278438</v>
      </c>
      <c r="AC46" s="15">
        <f t="shared" si="3"/>
        <v>3.5704661828891942</v>
      </c>
      <c r="AD46" s="15">
        <f t="shared" si="3"/>
        <v>2.7928525976502687</v>
      </c>
    </row>
    <row r="47" spans="1:30">
      <c r="A47" s="65">
        <v>840991</v>
      </c>
      <c r="B47" s="15">
        <f t="shared" si="4"/>
        <v>5.7718577339628965</v>
      </c>
      <c r="C47" s="15">
        <f t="shared" si="3"/>
        <v>5.3555460523812899</v>
      </c>
      <c r="D47" s="15">
        <f t="shared" si="3"/>
        <v>4.9676094181164112</v>
      </c>
      <c r="E47" s="15">
        <f t="shared" si="3"/>
        <v>4.4874318637432964</v>
      </c>
      <c r="F47" s="15">
        <f t="shared" si="3"/>
        <v>4.4513743497321405</v>
      </c>
      <c r="G47" s="15">
        <f t="shared" si="3"/>
        <v>3.6298429386405893</v>
      </c>
      <c r="H47" s="15">
        <f t="shared" si="3"/>
        <v>3.7922204015851744</v>
      </c>
      <c r="I47" s="15">
        <f t="shared" si="3"/>
        <v>4.5274594253974465</v>
      </c>
      <c r="J47" s="15">
        <f t="shared" si="3"/>
        <v>4.4234152514042755</v>
      </c>
      <c r="K47" s="15">
        <f t="shared" si="3"/>
        <v>3.6412849662152365</v>
      </c>
      <c r="L47" s="15">
        <f t="shared" si="3"/>
        <v>4.2245193453947003</v>
      </c>
      <c r="M47" s="15">
        <f t="shared" si="3"/>
        <v>3.5585874039733603</v>
      </c>
      <c r="N47" s="15">
        <f t="shared" si="3"/>
        <v>3.9321923654786191</v>
      </c>
      <c r="O47" s="15">
        <f t="shared" si="3"/>
        <v>4.4306097071272426</v>
      </c>
      <c r="P47" s="15">
        <f t="shared" si="3"/>
        <v>4.3636850420263187</v>
      </c>
      <c r="Q47" s="15">
        <f t="shared" si="3"/>
        <v>4.5939711559548559</v>
      </c>
      <c r="R47" s="15">
        <f t="shared" si="3"/>
        <v>4.17523737731746</v>
      </c>
      <c r="S47" s="15">
        <f t="shared" si="3"/>
        <v>4.1228704719281266</v>
      </c>
      <c r="T47" s="15">
        <f t="shared" si="3"/>
        <v>4.0582729447036492</v>
      </c>
      <c r="U47" s="15">
        <f t="shared" si="3"/>
        <v>4.3712639561266711</v>
      </c>
      <c r="V47" s="15">
        <f t="shared" si="3"/>
        <v>4.549360921469547</v>
      </c>
      <c r="W47" s="15">
        <f t="shared" si="3"/>
        <v>4.6841615955471259</v>
      </c>
      <c r="X47" s="15">
        <f t="shared" si="3"/>
        <v>4.4300697871679597</v>
      </c>
      <c r="Y47" s="15">
        <f t="shared" si="3"/>
        <v>4.0339614453838681</v>
      </c>
      <c r="Z47" s="15">
        <f t="shared" si="3"/>
        <v>3.9745288291745422</v>
      </c>
      <c r="AA47" s="15">
        <f t="shared" si="3"/>
        <v>4.1099384397391798</v>
      </c>
      <c r="AB47" s="15">
        <f t="shared" si="3"/>
        <v>3.4107424993616116</v>
      </c>
      <c r="AC47" s="15">
        <f t="shared" si="3"/>
        <v>3.5085657000735981</v>
      </c>
      <c r="AD47" s="15">
        <f t="shared" si="3"/>
        <v>4.1475506847542709</v>
      </c>
    </row>
    <row r="48" spans="1:30">
      <c r="A48" s="65">
        <v>870850</v>
      </c>
      <c r="B48" s="15">
        <f t="shared" si="4"/>
        <v>1.1510944661312117</v>
      </c>
      <c r="C48" s="15">
        <f t="shared" si="3"/>
        <v>4.4139858472860967</v>
      </c>
      <c r="D48" s="15">
        <f t="shared" si="3"/>
        <v>3.595940945192809</v>
      </c>
      <c r="E48" s="15">
        <f t="shared" si="3"/>
        <v>3.6462615419588977</v>
      </c>
      <c r="F48" s="15">
        <f t="shared" si="3"/>
        <v>4.0521844180677444</v>
      </c>
      <c r="G48" s="15">
        <f t="shared" si="3"/>
        <v>4.3677150501303803</v>
      </c>
      <c r="H48" s="15">
        <f t="shared" si="3"/>
        <v>3.8832483166038751</v>
      </c>
      <c r="I48" s="15">
        <f t="shared" si="3"/>
        <v>2.6696621338222726</v>
      </c>
      <c r="J48" s="15">
        <f t="shared" si="3"/>
        <v>1.8990489023041137</v>
      </c>
      <c r="K48" s="15">
        <f t="shared" si="3"/>
        <v>1.4645316177021905</v>
      </c>
      <c r="L48" s="15">
        <f t="shared" si="3"/>
        <v>1.2553674342565673</v>
      </c>
      <c r="M48" s="15">
        <f t="shared" si="3"/>
        <v>1.2738017466483202</v>
      </c>
      <c r="N48" s="15">
        <f t="shared" si="3"/>
        <v>2.7712326041306774</v>
      </c>
      <c r="O48" s="15">
        <f t="shared" si="3"/>
        <v>3.5607605304473746</v>
      </c>
      <c r="P48" s="15">
        <f t="shared" si="3"/>
        <v>3.7029190422338152</v>
      </c>
      <c r="Q48" s="15">
        <f t="shared" si="3"/>
        <v>3.8864062069693728</v>
      </c>
      <c r="R48" s="15">
        <f t="shared" si="3"/>
        <v>4.0474782904132907</v>
      </c>
      <c r="S48" s="15">
        <f t="shared" si="3"/>
        <v>3.9215687530780516</v>
      </c>
      <c r="T48" s="15">
        <f t="shared" si="3"/>
        <v>3.5064900416021212</v>
      </c>
      <c r="U48" s="15">
        <f t="shared" si="3"/>
        <v>3.711755774537393</v>
      </c>
      <c r="V48" s="15">
        <f t="shared" si="3"/>
        <v>3.8047987818461575</v>
      </c>
      <c r="W48" s="15">
        <f t="shared" si="3"/>
        <v>3.6450110253079004</v>
      </c>
      <c r="X48" s="15">
        <f t="shared" si="3"/>
        <v>4.0266973655461822</v>
      </c>
      <c r="Y48" s="15">
        <f t="shared" si="3"/>
        <v>3.8613337989497722</v>
      </c>
      <c r="Z48" s="15">
        <f t="shared" si="3"/>
        <v>3.7497020869996156</v>
      </c>
      <c r="AA48" s="15">
        <f t="shared" si="3"/>
        <v>3.6027253983454131</v>
      </c>
      <c r="AB48" s="15">
        <f t="shared" si="3"/>
        <v>3.1168531519535874</v>
      </c>
      <c r="AC48" s="15">
        <f t="shared" si="3"/>
        <v>3.465375598201617</v>
      </c>
      <c r="AD48" s="15">
        <f t="shared" si="3"/>
        <v>3.4387680443706707</v>
      </c>
    </row>
    <row r="49" spans="1:30">
      <c r="A49" s="65">
        <v>840734</v>
      </c>
      <c r="B49" s="15">
        <f t="shared" si="4"/>
        <v>3.6415084053836715</v>
      </c>
      <c r="C49" s="15">
        <f t="shared" si="3"/>
        <v>7.7049060994501417</v>
      </c>
      <c r="D49" s="15">
        <f t="shared" si="3"/>
        <v>5.5561672592318194</v>
      </c>
      <c r="E49" s="15">
        <f t="shared" si="3"/>
        <v>5.0125561841278108</v>
      </c>
      <c r="F49" s="15">
        <f t="shared" si="3"/>
        <v>4.7379121198863778</v>
      </c>
      <c r="G49" s="15">
        <f t="shared" si="3"/>
        <v>5.1094532983343735</v>
      </c>
      <c r="H49" s="15">
        <f t="shared" si="3"/>
        <v>4.1045148216781158</v>
      </c>
      <c r="I49" s="15">
        <f t="shared" si="3"/>
        <v>4.9489643838100337</v>
      </c>
      <c r="J49" s="15">
        <f t="shared" si="3"/>
        <v>3.6642531512751186</v>
      </c>
      <c r="K49" s="15">
        <f t="shared" si="3"/>
        <v>2.9540431603307176</v>
      </c>
      <c r="L49" s="15">
        <f t="shared" si="3"/>
        <v>2.6775661234066428</v>
      </c>
      <c r="M49" s="15">
        <f t="shared" si="3"/>
        <v>3.8685006505938841</v>
      </c>
      <c r="N49" s="15">
        <f t="shared" si="3"/>
        <v>3.1046958867230532</v>
      </c>
      <c r="O49" s="15">
        <f t="shared" si="3"/>
        <v>3.6958872232874742</v>
      </c>
      <c r="P49" s="15">
        <f t="shared" si="3"/>
        <v>3.411612655628169</v>
      </c>
      <c r="Q49" s="15">
        <f t="shared" si="3"/>
        <v>3.830351027781584</v>
      </c>
      <c r="R49" s="15">
        <f t="shared" si="3"/>
        <v>3.8375230398038482</v>
      </c>
      <c r="S49" s="15">
        <f t="shared" si="3"/>
        <v>3.7027328984859444</v>
      </c>
      <c r="T49" s="15">
        <f t="shared" si="3"/>
        <v>3.6511409266038193</v>
      </c>
      <c r="U49" s="15">
        <f t="shared" ref="C49:AD58" si="5">IFERROR(U18/U$36*100,"--")</f>
        <v>2.1322386582996558</v>
      </c>
      <c r="V49" s="15">
        <f t="shared" si="5"/>
        <v>2.0099828935508564</v>
      </c>
      <c r="W49" s="15">
        <f t="shared" si="5"/>
        <v>2.7356337005249287</v>
      </c>
      <c r="X49" s="15">
        <f t="shared" si="5"/>
        <v>3.1923577258785243</v>
      </c>
      <c r="Y49" s="15">
        <f t="shared" si="5"/>
        <v>3.7566688943161322</v>
      </c>
      <c r="Z49" s="15">
        <f t="shared" si="5"/>
        <v>3.5774075175189579</v>
      </c>
      <c r="AA49" s="15">
        <f t="shared" si="5"/>
        <v>3.7245250890963213</v>
      </c>
      <c r="AB49" s="15">
        <f t="shared" si="5"/>
        <v>3.0743460320532945</v>
      </c>
      <c r="AC49" s="15">
        <f t="shared" si="5"/>
        <v>3.3418352161204616</v>
      </c>
      <c r="AD49" s="15">
        <f t="shared" si="5"/>
        <v>3.5068061616838495</v>
      </c>
    </row>
    <row r="50" spans="1:30">
      <c r="A50" s="65">
        <v>870880</v>
      </c>
      <c r="B50" s="15">
        <f t="shared" si="4"/>
        <v>0.3881468865481944</v>
      </c>
      <c r="C50" s="15">
        <f t="shared" si="5"/>
        <v>0.32348916965924218</v>
      </c>
      <c r="D50" s="15">
        <f t="shared" si="5"/>
        <v>0.34230180886045686</v>
      </c>
      <c r="E50" s="15">
        <f t="shared" si="5"/>
        <v>0.39179188195587239</v>
      </c>
      <c r="F50" s="15">
        <f t="shared" si="5"/>
        <v>0.34705865195589303</v>
      </c>
      <c r="G50" s="15">
        <f t="shared" si="5"/>
        <v>0.40933807911798248</v>
      </c>
      <c r="H50" s="15">
        <f t="shared" si="5"/>
        <v>0.41365919265047552</v>
      </c>
      <c r="I50" s="15">
        <f t="shared" si="5"/>
        <v>0.47579619734782319</v>
      </c>
      <c r="J50" s="15">
        <f t="shared" si="5"/>
        <v>0.46988644470104335</v>
      </c>
      <c r="K50" s="15">
        <f t="shared" si="5"/>
        <v>0.40701200879205301</v>
      </c>
      <c r="L50" s="15">
        <f t="shared" si="5"/>
        <v>0.38614619468347905</v>
      </c>
      <c r="M50" s="15">
        <f t="shared" si="5"/>
        <v>0.51154204449922336</v>
      </c>
      <c r="N50" s="15">
        <f t="shared" si="5"/>
        <v>1.2900345459731426</v>
      </c>
      <c r="O50" s="15">
        <f t="shared" si="5"/>
        <v>2.0959909919248076</v>
      </c>
      <c r="P50" s="15">
        <f t="shared" si="5"/>
        <v>2.2238696748095972</v>
      </c>
      <c r="Q50" s="15">
        <f t="shared" si="5"/>
        <v>2.1251287240066081</v>
      </c>
      <c r="R50" s="15">
        <f t="shared" si="5"/>
        <v>2.2509283386884733</v>
      </c>
      <c r="S50" s="15">
        <f t="shared" si="5"/>
        <v>2.2340559801846771</v>
      </c>
      <c r="T50" s="15">
        <f t="shared" si="5"/>
        <v>2.1949393260735173</v>
      </c>
      <c r="U50" s="15">
        <f t="shared" si="5"/>
        <v>2.246418058626662</v>
      </c>
      <c r="V50" s="15">
        <f t="shared" si="5"/>
        <v>2.1911630691490505</v>
      </c>
      <c r="W50" s="15">
        <f t="shared" si="5"/>
        <v>2.0381354304425505</v>
      </c>
      <c r="X50" s="15">
        <f t="shared" si="5"/>
        <v>2.1356383938849901</v>
      </c>
      <c r="Y50" s="15">
        <f t="shared" si="5"/>
        <v>2.2391634459019549</v>
      </c>
      <c r="Z50" s="15">
        <f t="shared" si="5"/>
        <v>2.2858356228953611</v>
      </c>
      <c r="AA50" s="15">
        <f t="shared" si="5"/>
        <v>2.3057176325206097</v>
      </c>
      <c r="AB50" s="15">
        <f t="shared" si="5"/>
        <v>2.2361777720899969</v>
      </c>
      <c r="AC50" s="15">
        <f t="shared" si="5"/>
        <v>2.4573885471805337</v>
      </c>
      <c r="AD50" s="15">
        <f t="shared" si="5"/>
        <v>1.7861327042459489</v>
      </c>
    </row>
    <row r="51" spans="1:30">
      <c r="A51" s="65">
        <v>870894</v>
      </c>
      <c r="B51" s="15">
        <f t="shared" si="4"/>
        <v>1.3360093344215083</v>
      </c>
      <c r="C51" s="15">
        <f t="shared" si="5"/>
        <v>1.4485250606349869</v>
      </c>
      <c r="D51" s="15">
        <f t="shared" si="5"/>
        <v>1.2665031272201324</v>
      </c>
      <c r="E51" s="15">
        <f t="shared" si="5"/>
        <v>1.2811482725837664</v>
      </c>
      <c r="F51" s="15">
        <f t="shared" si="5"/>
        <v>1.2518270162514937</v>
      </c>
      <c r="G51" s="15">
        <f t="shared" si="5"/>
        <v>1.2793664742514685</v>
      </c>
      <c r="H51" s="15">
        <f t="shared" si="5"/>
        <v>1.7153720750616119</v>
      </c>
      <c r="I51" s="15">
        <f t="shared" si="5"/>
        <v>1.3764309721061594</v>
      </c>
      <c r="J51" s="15">
        <f t="shared" si="5"/>
        <v>1.3123536167383569</v>
      </c>
      <c r="K51" s="15">
        <f t="shared" si="5"/>
        <v>1.2261256791137503</v>
      </c>
      <c r="L51" s="15">
        <f t="shared" si="5"/>
        <v>1.2429409532874165</v>
      </c>
      <c r="M51" s="15">
        <f t="shared" si="5"/>
        <v>1.3829912110249158</v>
      </c>
      <c r="N51" s="15">
        <f t="shared" si="5"/>
        <v>1.7517710245092983</v>
      </c>
      <c r="O51" s="15">
        <f t="shared" si="5"/>
        <v>2.1229664921292222</v>
      </c>
      <c r="P51" s="15">
        <f t="shared" si="5"/>
        <v>2.1828789779867073</v>
      </c>
      <c r="Q51" s="15">
        <f t="shared" si="5"/>
        <v>2.3534638558833034</v>
      </c>
      <c r="R51" s="15">
        <f t="shared" si="5"/>
        <v>2.3669565787854721</v>
      </c>
      <c r="S51" s="15">
        <f t="shared" si="5"/>
        <v>2.4232048597537643</v>
      </c>
      <c r="T51" s="15">
        <f t="shared" si="5"/>
        <v>2.5248723569391172</v>
      </c>
      <c r="U51" s="15">
        <f t="shared" si="5"/>
        <v>2.9801974661461617</v>
      </c>
      <c r="V51" s="15">
        <f t="shared" si="5"/>
        <v>3.078470073423663</v>
      </c>
      <c r="W51" s="15">
        <f t="shared" si="5"/>
        <v>3.0383566771750035</v>
      </c>
      <c r="X51" s="15">
        <f t="shared" si="5"/>
        <v>3.0414603883492286</v>
      </c>
      <c r="Y51" s="15">
        <f t="shared" si="5"/>
        <v>3.0784660040227729</v>
      </c>
      <c r="Z51" s="15">
        <f t="shared" si="5"/>
        <v>2.8306184364498415</v>
      </c>
      <c r="AA51" s="15">
        <f t="shared" si="5"/>
        <v>2.8868568899854425</v>
      </c>
      <c r="AB51" s="15">
        <f t="shared" si="5"/>
        <v>2.4831006172908898</v>
      </c>
      <c r="AC51" s="15">
        <f t="shared" si="5"/>
        <v>2.4364694697426499</v>
      </c>
      <c r="AD51" s="15">
        <f t="shared" si="5"/>
        <v>2.3616102273656985</v>
      </c>
    </row>
    <row r="52" spans="1:30">
      <c r="A52" s="65">
        <v>401110</v>
      </c>
      <c r="B52" s="15">
        <f t="shared" si="4"/>
        <v>0.87259133000001809</v>
      </c>
      <c r="C52" s="15">
        <f t="shared" si="5"/>
        <v>0.91868059340533048</v>
      </c>
      <c r="D52" s="15">
        <f t="shared" si="5"/>
        <v>1.1292150624943427</v>
      </c>
      <c r="E52" s="15">
        <f t="shared" si="5"/>
        <v>1.0614273090250739</v>
      </c>
      <c r="F52" s="15">
        <f t="shared" si="5"/>
        <v>0.99231333433993618</v>
      </c>
      <c r="G52" s="15">
        <f t="shared" si="5"/>
        <v>1.2496678632491538</v>
      </c>
      <c r="H52" s="15">
        <f t="shared" si="5"/>
        <v>1.5187569407485173</v>
      </c>
      <c r="I52" s="15">
        <f t="shared" si="5"/>
        <v>1.6287723135389405</v>
      </c>
      <c r="J52" s="15">
        <f t="shared" si="5"/>
        <v>1.5355738464880471</v>
      </c>
      <c r="K52" s="15">
        <f t="shared" si="5"/>
        <v>1.3376954932446159</v>
      </c>
      <c r="L52" s="15">
        <f t="shared" si="5"/>
        <v>1.5047550226961448</v>
      </c>
      <c r="M52" s="15">
        <f t="shared" si="5"/>
        <v>1.6242814321626178</v>
      </c>
      <c r="N52" s="15">
        <f t="shared" si="5"/>
        <v>1.7656785949280676</v>
      </c>
      <c r="O52" s="15">
        <f t="shared" si="5"/>
        <v>1.7610251903917931</v>
      </c>
      <c r="P52" s="15">
        <f t="shared" si="5"/>
        <v>1.6216765426647954</v>
      </c>
      <c r="Q52" s="15">
        <f t="shared" si="5"/>
        <v>1.9733467970700036</v>
      </c>
      <c r="R52" s="15">
        <f t="shared" si="5"/>
        <v>2.0479603921171816</v>
      </c>
      <c r="S52" s="15">
        <f t="shared" si="5"/>
        <v>2.1558159321131769</v>
      </c>
      <c r="T52" s="15">
        <f t="shared" si="5"/>
        <v>2.2562750935037781</v>
      </c>
      <c r="U52" s="15">
        <f t="shared" si="5"/>
        <v>2.2013556718245764</v>
      </c>
      <c r="V52" s="15">
        <f t="shared" si="5"/>
        <v>2.1115810695901329</v>
      </c>
      <c r="W52" s="15">
        <f t="shared" si="5"/>
        <v>1.984236256983682</v>
      </c>
      <c r="X52" s="15">
        <f t="shared" si="5"/>
        <v>2.1046874841227061</v>
      </c>
      <c r="Y52" s="15">
        <f t="shared" si="5"/>
        <v>1.9846267861051845</v>
      </c>
      <c r="Z52" s="15">
        <f t="shared" si="5"/>
        <v>1.9069159140610532</v>
      </c>
      <c r="AA52" s="15">
        <f t="shared" si="5"/>
        <v>1.894986790807069</v>
      </c>
      <c r="AB52" s="15">
        <f t="shared" si="5"/>
        <v>1.7798036988339885</v>
      </c>
      <c r="AC52" s="15">
        <f t="shared" si="5"/>
        <v>2.0638689356562248</v>
      </c>
      <c r="AD52" s="15">
        <f t="shared" si="5"/>
        <v>1.8491755074616645</v>
      </c>
    </row>
    <row r="53" spans="1:30">
      <c r="A53" s="65">
        <v>401120</v>
      </c>
      <c r="B53" s="15">
        <f t="shared" si="4"/>
        <v>1.2391581401876683</v>
      </c>
      <c r="C53" s="15">
        <f t="shared" si="5"/>
        <v>1.4503543954660763</v>
      </c>
      <c r="D53" s="15">
        <f t="shared" si="5"/>
        <v>1.6504327717967295</v>
      </c>
      <c r="E53" s="15">
        <f t="shared" si="5"/>
        <v>1.9572435120961427</v>
      </c>
      <c r="F53" s="15">
        <f t="shared" si="5"/>
        <v>1.8919911779977068</v>
      </c>
      <c r="G53" s="15">
        <f t="shared" si="5"/>
        <v>1.5303822867129768</v>
      </c>
      <c r="H53" s="15">
        <f t="shared" si="5"/>
        <v>1.4872131114999929</v>
      </c>
      <c r="I53" s="15">
        <f t="shared" si="5"/>
        <v>1.7031978174972091</v>
      </c>
      <c r="J53" s="15">
        <f t="shared" si="5"/>
        <v>1.8633832729808737</v>
      </c>
      <c r="K53" s="15">
        <f t="shared" si="5"/>
        <v>1.8817503958287047</v>
      </c>
      <c r="L53" s="15">
        <f t="shared" si="5"/>
        <v>2.0486591430981842</v>
      </c>
      <c r="M53" s="15">
        <f t="shared" si="5"/>
        <v>2.1334347998489278</v>
      </c>
      <c r="N53" s="15">
        <f t="shared" si="5"/>
        <v>2.1169242181051988</v>
      </c>
      <c r="O53" s="15">
        <f t="shared" si="5"/>
        <v>2.0107335764901686</v>
      </c>
      <c r="P53" s="15">
        <f t="shared" si="5"/>
        <v>1.9948600587829914</v>
      </c>
      <c r="Q53" s="15">
        <f t="shared" si="5"/>
        <v>2.009202814455846</v>
      </c>
      <c r="R53" s="15">
        <f t="shared" si="5"/>
        <v>2.4225982070651138</v>
      </c>
      <c r="S53" s="15">
        <f t="shared" si="5"/>
        <v>2.4297512308797851</v>
      </c>
      <c r="T53" s="15">
        <f t="shared" si="5"/>
        <v>2.1732411938987117</v>
      </c>
      <c r="U53" s="15">
        <f t="shared" si="5"/>
        <v>2.3756909786966673</v>
      </c>
      <c r="V53" s="15">
        <f t="shared" si="5"/>
        <v>2.2276156876034214</v>
      </c>
      <c r="W53" s="15">
        <f t="shared" si="5"/>
        <v>1.9268773479472163</v>
      </c>
      <c r="X53" s="15">
        <f t="shared" si="5"/>
        <v>1.8307737366736212</v>
      </c>
      <c r="Y53" s="15">
        <f t="shared" si="5"/>
        <v>1.761741147678179</v>
      </c>
      <c r="Z53" s="15">
        <f t="shared" si="5"/>
        <v>1.7907703955740923</v>
      </c>
      <c r="AA53" s="15">
        <f t="shared" si="5"/>
        <v>1.7431363098322668</v>
      </c>
      <c r="AB53" s="15">
        <f t="shared" si="5"/>
        <v>1.8353567107827977</v>
      </c>
      <c r="AC53" s="15">
        <f t="shared" si="5"/>
        <v>2.059632648694885</v>
      </c>
      <c r="AD53" s="15">
        <f t="shared" si="5"/>
        <v>1.9744901944783722</v>
      </c>
    </row>
    <row r="54" spans="1:30">
      <c r="A54" s="65">
        <v>842139</v>
      </c>
      <c r="B54" s="15">
        <f t="shared" si="4"/>
        <v>1.0452201613667076</v>
      </c>
      <c r="C54" s="15">
        <f t="shared" si="5"/>
        <v>1.0262045501357997</v>
      </c>
      <c r="D54" s="15">
        <f t="shared" si="5"/>
        <v>1.202882914893568</v>
      </c>
      <c r="E54" s="15">
        <f t="shared" si="5"/>
        <v>1.1353569646534922</v>
      </c>
      <c r="F54" s="15">
        <f t="shared" si="5"/>
        <v>1.466405982591396</v>
      </c>
      <c r="G54" s="15">
        <f t="shared" si="5"/>
        <v>1.8672830583836131</v>
      </c>
      <c r="H54" s="15">
        <f t="shared" si="5"/>
        <v>3.1812919305716045</v>
      </c>
      <c r="I54" s="15">
        <f t="shared" si="5"/>
        <v>1.243591229785034</v>
      </c>
      <c r="J54" s="15">
        <f t="shared" si="5"/>
        <v>1.3150450987355324</v>
      </c>
      <c r="K54" s="15">
        <f t="shared" si="5"/>
        <v>1.1211668574753089</v>
      </c>
      <c r="L54" s="15">
        <f t="shared" si="5"/>
        <v>0.95019633368050493</v>
      </c>
      <c r="M54" s="15">
        <f t="shared" si="5"/>
        <v>1.0252825498776768</v>
      </c>
      <c r="N54" s="15">
        <f t="shared" si="5"/>
        <v>1.2192740154538304</v>
      </c>
      <c r="O54" s="15">
        <f t="shared" si="5"/>
        <v>1.5633431206771946</v>
      </c>
      <c r="P54" s="15">
        <f t="shared" si="5"/>
        <v>1.3397032977301331</v>
      </c>
      <c r="Q54" s="15">
        <f t="shared" si="5"/>
        <v>1.5765402101570598</v>
      </c>
      <c r="R54" s="15">
        <f t="shared" si="5"/>
        <v>1.5059178165620868</v>
      </c>
      <c r="S54" s="15">
        <f t="shared" si="5"/>
        <v>1.307675314400113</v>
      </c>
      <c r="T54" s="15">
        <f t="shared" si="5"/>
        <v>1.5476958029726797</v>
      </c>
      <c r="U54" s="15">
        <f t="shared" si="5"/>
        <v>1.7617929226785747</v>
      </c>
      <c r="V54" s="15">
        <f t="shared" si="5"/>
        <v>1.9113991011686138</v>
      </c>
      <c r="W54" s="15">
        <f t="shared" si="5"/>
        <v>1.6545441388486886</v>
      </c>
      <c r="X54" s="15">
        <f t="shared" si="5"/>
        <v>1.7486000660270502</v>
      </c>
      <c r="Y54" s="15">
        <f t="shared" si="5"/>
        <v>2.065264694770645</v>
      </c>
      <c r="Z54" s="15">
        <f t="shared" si="5"/>
        <v>2.3172904649247301</v>
      </c>
      <c r="AA54" s="15">
        <f t="shared" si="5"/>
        <v>2.1328460199749872</v>
      </c>
      <c r="AB54" s="15">
        <f t="shared" si="5"/>
        <v>1.7360352029362269</v>
      </c>
      <c r="AC54" s="15">
        <f t="shared" si="5"/>
        <v>2.0366014142593305</v>
      </c>
      <c r="AD54" s="15">
        <f t="shared" si="5"/>
        <v>1.6901108457393024</v>
      </c>
    </row>
    <row r="55" spans="1:30">
      <c r="A55" s="65">
        <v>854430</v>
      </c>
      <c r="B55" s="15">
        <f t="shared" si="4"/>
        <v>3.0965408001739458</v>
      </c>
      <c r="C55" s="15">
        <f t="shared" si="5"/>
        <v>2.4413861874698766</v>
      </c>
      <c r="D55" s="15">
        <f t="shared" si="5"/>
        <v>2.2067054641156387</v>
      </c>
      <c r="E55" s="15">
        <f t="shared" si="5"/>
        <v>2.1338189134158045</v>
      </c>
      <c r="F55" s="15">
        <f t="shared" si="5"/>
        <v>1.7213454944417437</v>
      </c>
      <c r="G55" s="15">
        <f t="shared" si="5"/>
        <v>1.4035651519418026</v>
      </c>
      <c r="H55" s="15">
        <f t="shared" si="5"/>
        <v>1.586048751638508</v>
      </c>
      <c r="I55" s="15">
        <f t="shared" si="5"/>
        <v>1.0231558948788178</v>
      </c>
      <c r="J55" s="15">
        <f t="shared" si="5"/>
        <v>1.0419744248112657</v>
      </c>
      <c r="K55" s="15">
        <f t="shared" si="5"/>
        <v>1.0207938187023833</v>
      </c>
      <c r="L55" s="15">
        <f t="shared" si="5"/>
        <v>1.3503947635344504</v>
      </c>
      <c r="M55" s="15">
        <f t="shared" si="5"/>
        <v>1.184148011986315</v>
      </c>
      <c r="N55" s="15">
        <f t="shared" si="5"/>
        <v>1.3097579138010189</v>
      </c>
      <c r="O55" s="15">
        <f t="shared" si="5"/>
        <v>1.31281975465307</v>
      </c>
      <c r="P55" s="15">
        <f t="shared" si="5"/>
        <v>1.2808350910547039</v>
      </c>
      <c r="Q55" s="15">
        <f t="shared" si="5"/>
        <v>1.2759769809623598</v>
      </c>
      <c r="R55" s="15">
        <f t="shared" si="5"/>
        <v>1.2705149733216676</v>
      </c>
      <c r="S55" s="15">
        <f t="shared" si="5"/>
        <v>1.1033316897411329</v>
      </c>
      <c r="T55" s="15">
        <f t="shared" si="5"/>
        <v>1.8567425425073756</v>
      </c>
      <c r="U55" s="15">
        <f t="shared" si="5"/>
        <v>1.7734432607372557</v>
      </c>
      <c r="V55" s="15">
        <f t="shared" si="5"/>
        <v>1.7352484891071014</v>
      </c>
      <c r="W55" s="15">
        <f t="shared" si="5"/>
        <v>1.9060293653974123</v>
      </c>
      <c r="X55" s="15">
        <f t="shared" si="5"/>
        <v>1.311825838040108</v>
      </c>
      <c r="Y55" s="15">
        <f t="shared" si="5"/>
        <v>1.1422981135518597</v>
      </c>
      <c r="Z55" s="15">
        <f t="shared" si="5"/>
        <v>1.1713572001209673</v>
      </c>
      <c r="AA55" s="15">
        <f t="shared" si="5"/>
        <v>1.450867720575461</v>
      </c>
      <c r="AB55" s="15">
        <f t="shared" si="5"/>
        <v>1.5401233831092704</v>
      </c>
      <c r="AC55" s="15">
        <f t="shared" si="5"/>
        <v>2.0012490841775041</v>
      </c>
      <c r="AD55" s="15">
        <f t="shared" si="5"/>
        <v>1.4959604936508089</v>
      </c>
    </row>
    <row r="56" spans="1:30">
      <c r="A56" s="65">
        <v>841430</v>
      </c>
      <c r="B56" s="15">
        <f t="shared" si="4"/>
        <v>1.7401410264398218</v>
      </c>
      <c r="C56" s="15">
        <f t="shared" si="5"/>
        <v>1.6184099982947939</v>
      </c>
      <c r="D56" s="15">
        <f t="shared" si="5"/>
        <v>1.3275203974572884</v>
      </c>
      <c r="E56" s="15">
        <f t="shared" si="5"/>
        <v>1.2846538729512906</v>
      </c>
      <c r="F56" s="15">
        <f t="shared" si="5"/>
        <v>1.0308848991143043</v>
      </c>
      <c r="G56" s="15">
        <f t="shared" si="5"/>
        <v>1.0602915481203186</v>
      </c>
      <c r="H56" s="15">
        <f t="shared" si="5"/>
        <v>1.0674049011206606</v>
      </c>
      <c r="I56" s="15">
        <f t="shared" si="5"/>
        <v>1.1203357611101281</v>
      </c>
      <c r="J56" s="15">
        <f t="shared" si="5"/>
        <v>1.1987031784942668</v>
      </c>
      <c r="K56" s="15">
        <f t="shared" si="5"/>
        <v>1.2020597692515618</v>
      </c>
      <c r="L56" s="15">
        <f t="shared" si="5"/>
        <v>1.6506575950908993</v>
      </c>
      <c r="M56" s="15">
        <f t="shared" si="5"/>
        <v>1.6844280326727707</v>
      </c>
      <c r="N56" s="15">
        <f t="shared" si="5"/>
        <v>1.7381987075794285</v>
      </c>
      <c r="O56" s="15">
        <f t="shared" si="5"/>
        <v>1.7069967927530176</v>
      </c>
      <c r="P56" s="15">
        <f t="shared" si="5"/>
        <v>1.8622412639438344</v>
      </c>
      <c r="Q56" s="15">
        <f t="shared" si="5"/>
        <v>1.6986336306672556</v>
      </c>
      <c r="R56" s="15">
        <f t="shared" si="5"/>
        <v>1.7850410207189151</v>
      </c>
      <c r="S56" s="15">
        <f t="shared" si="5"/>
        <v>1.8318114270348764</v>
      </c>
      <c r="T56" s="15">
        <f t="shared" si="5"/>
        <v>1.5538377383268063</v>
      </c>
      <c r="U56" s="15">
        <f t="shared" si="5"/>
        <v>1.4747859986370011</v>
      </c>
      <c r="V56" s="15">
        <f t="shared" si="5"/>
        <v>1.3841269405936882</v>
      </c>
      <c r="W56" s="15">
        <f t="shared" si="5"/>
        <v>1.5261454923685758</v>
      </c>
      <c r="X56" s="15">
        <f t="shared" si="5"/>
        <v>1.5283812123759177</v>
      </c>
      <c r="Y56" s="15">
        <f t="shared" si="5"/>
        <v>1.3154867020533756</v>
      </c>
      <c r="Z56" s="15">
        <f t="shared" si="5"/>
        <v>1.2954338433471622</v>
      </c>
      <c r="AA56" s="15">
        <f t="shared" si="5"/>
        <v>1.47066971004356</v>
      </c>
      <c r="AB56" s="15">
        <f t="shared" si="5"/>
        <v>1.4248206696603065</v>
      </c>
      <c r="AC56" s="15">
        <f t="shared" si="5"/>
        <v>1.5957506618792305</v>
      </c>
      <c r="AD56" s="15">
        <f t="shared" si="5"/>
        <v>1.4897635003864442</v>
      </c>
    </row>
    <row r="57" spans="1:30">
      <c r="A57" s="65">
        <v>840999</v>
      </c>
      <c r="B57" s="15">
        <f t="shared" si="4"/>
        <v>2.0696141355033704</v>
      </c>
      <c r="C57" s="15">
        <f t="shared" si="5"/>
        <v>2.0545311193172551</v>
      </c>
      <c r="D57" s="15">
        <f t="shared" si="5"/>
        <v>1.633079560098067</v>
      </c>
      <c r="E57" s="15">
        <f t="shared" si="5"/>
        <v>1.7312674146474705</v>
      </c>
      <c r="F57" s="15">
        <f t="shared" si="5"/>
        <v>1.6621662329524702</v>
      </c>
      <c r="G57" s="15">
        <f t="shared" si="5"/>
        <v>1.1959363481438021</v>
      </c>
      <c r="H57" s="15">
        <f t="shared" si="5"/>
        <v>1.5377905004459589</v>
      </c>
      <c r="I57" s="15">
        <f t="shared" si="5"/>
        <v>1.2773042303251003</v>
      </c>
      <c r="J57" s="15">
        <f t="shared" si="5"/>
        <v>1.471173695793514</v>
      </c>
      <c r="K57" s="15">
        <f t="shared" si="5"/>
        <v>1.5808560689322528</v>
      </c>
      <c r="L57" s="15">
        <f t="shared" si="5"/>
        <v>1.5636478781781007</v>
      </c>
      <c r="M57" s="15">
        <f t="shared" si="5"/>
        <v>1.7752277282865647</v>
      </c>
      <c r="N57" s="15">
        <f t="shared" si="5"/>
        <v>1.6279190808643016</v>
      </c>
      <c r="O57" s="15">
        <f t="shared" si="5"/>
        <v>1.7598547082427374</v>
      </c>
      <c r="P57" s="15">
        <f t="shared" si="5"/>
        <v>1.2944965135621374</v>
      </c>
      <c r="Q57" s="15">
        <f t="shared" si="5"/>
        <v>2.2831464977465763</v>
      </c>
      <c r="R57" s="15">
        <f t="shared" si="5"/>
        <v>2.1237981088566729</v>
      </c>
      <c r="S57" s="15">
        <f t="shared" si="5"/>
        <v>1.8847178543131806</v>
      </c>
      <c r="T57" s="15">
        <f t="shared" si="5"/>
        <v>1.6370858691581514</v>
      </c>
      <c r="U57" s="15">
        <f t="shared" si="5"/>
        <v>1.6701251277789926</v>
      </c>
      <c r="V57" s="15">
        <f t="shared" si="5"/>
        <v>1.3698164696915756</v>
      </c>
      <c r="W57" s="15">
        <f t="shared" si="5"/>
        <v>1.3494344761798545</v>
      </c>
      <c r="X57" s="15">
        <f t="shared" si="5"/>
        <v>1.552720011451455</v>
      </c>
      <c r="Y57" s="15">
        <f t="shared" si="5"/>
        <v>1.4807733682609172</v>
      </c>
      <c r="Z57" s="15">
        <f t="shared" si="5"/>
        <v>1.5281402546841059</v>
      </c>
      <c r="AA57" s="15">
        <f t="shared" si="5"/>
        <v>1.6388572029651063</v>
      </c>
      <c r="AB57" s="15">
        <f t="shared" si="5"/>
        <v>1.5587306033292425</v>
      </c>
      <c r="AC57" s="15">
        <f t="shared" si="5"/>
        <v>1.5945498101836715</v>
      </c>
      <c r="AD57" s="15">
        <f t="shared" si="5"/>
        <v>1.6179570563700019</v>
      </c>
    </row>
    <row r="58" spans="1:30">
      <c r="A58" s="65">
        <v>870870</v>
      </c>
      <c r="B58" s="15">
        <f t="shared" si="4"/>
        <v>1.3741631921353741</v>
      </c>
      <c r="C58" s="15">
        <f t="shared" si="5"/>
        <v>1.314154463004275</v>
      </c>
      <c r="D58" s="15">
        <f t="shared" si="5"/>
        <v>1.3330324984509214</v>
      </c>
      <c r="E58" s="15">
        <f t="shared" si="5"/>
        <v>1.3615962725025643</v>
      </c>
      <c r="F58" s="15">
        <f t="shared" si="5"/>
        <v>1.2548612001040513</v>
      </c>
      <c r="G58" s="15">
        <f t="shared" si="5"/>
        <v>1.4210662863144174</v>
      </c>
      <c r="H58" s="15">
        <f t="shared" si="5"/>
        <v>1.2693504381106011</v>
      </c>
      <c r="I58" s="15">
        <f t="shared" si="5"/>
        <v>1.2555859633116924</v>
      </c>
      <c r="J58" s="15">
        <f t="shared" si="5"/>
        <v>1.1884301596756015</v>
      </c>
      <c r="K58" s="15">
        <f t="shared" si="5"/>
        <v>1.2329023423841907</v>
      </c>
      <c r="L58" s="15">
        <f t="shared" si="5"/>
        <v>1.1760015717721197</v>
      </c>
      <c r="M58" s="15">
        <f t="shared" si="5"/>
        <v>1.057093960963932</v>
      </c>
      <c r="N58" s="15">
        <f t="shared" si="5"/>
        <v>1.0305952442707886</v>
      </c>
      <c r="O58" s="15">
        <f t="shared" si="5"/>
        <v>0.95246118558176052</v>
      </c>
      <c r="P58" s="15">
        <f t="shared" si="5"/>
        <v>1.089915449133839</v>
      </c>
      <c r="Q58" s="15">
        <f t="shared" si="5"/>
        <v>0.99598924757867446</v>
      </c>
      <c r="R58" s="15">
        <f t="shared" si="5"/>
        <v>1.1426709101710557</v>
      </c>
      <c r="S58" s="15">
        <f t="shared" si="5"/>
        <v>1.3001764082151261</v>
      </c>
      <c r="T58" s="15">
        <f t="shared" si="5"/>
        <v>1.3119155128133977</v>
      </c>
      <c r="U58" s="15">
        <f t="shared" si="5"/>
        <v>1.3568516763502121</v>
      </c>
      <c r="V58" s="15">
        <f t="shared" si="5"/>
        <v>1.5460911436090181</v>
      </c>
      <c r="W58" s="15">
        <f t="shared" si="5"/>
        <v>1.2112403466621025</v>
      </c>
      <c r="X58" s="15">
        <f t="shared" ref="C58:AD67" si="6">IFERROR(X27/X$36*100,"--")</f>
        <v>1.3963600978019961</v>
      </c>
      <c r="Y58" s="15">
        <f t="shared" si="6"/>
        <v>1.2118373978091392</v>
      </c>
      <c r="Z58" s="15">
        <f t="shared" si="6"/>
        <v>1.2094454377395969</v>
      </c>
      <c r="AA58" s="15">
        <f t="shared" si="6"/>
        <v>1.1483054571076963</v>
      </c>
      <c r="AB58" s="15">
        <f t="shared" si="6"/>
        <v>1.2271599268620308</v>
      </c>
      <c r="AC58" s="15">
        <f t="shared" si="6"/>
        <v>1.3669803353551078</v>
      </c>
      <c r="AD58" s="15">
        <f t="shared" si="6"/>
        <v>1.2458993883646032</v>
      </c>
    </row>
    <row r="59" spans="1:30">
      <c r="A59" s="65">
        <v>848310</v>
      </c>
      <c r="B59" s="15">
        <f t="shared" si="4"/>
        <v>1.616020154577559</v>
      </c>
      <c r="C59" s="15">
        <f t="shared" si="6"/>
        <v>1.4274276992852608</v>
      </c>
      <c r="D59" s="15">
        <f t="shared" si="6"/>
        <v>1.3039286131376151</v>
      </c>
      <c r="E59" s="15">
        <f t="shared" si="6"/>
        <v>1.3829129310625523</v>
      </c>
      <c r="F59" s="15">
        <f t="shared" si="6"/>
        <v>1.3540588220913818</v>
      </c>
      <c r="G59" s="15">
        <f t="shared" si="6"/>
        <v>1.1851399068835748</v>
      </c>
      <c r="H59" s="15">
        <f t="shared" si="6"/>
        <v>1.1853427653737914</v>
      </c>
      <c r="I59" s="15">
        <f t="shared" si="6"/>
        <v>1.2943976871631879</v>
      </c>
      <c r="J59" s="15">
        <f t="shared" si="6"/>
        <v>1.4324210970083482</v>
      </c>
      <c r="K59" s="15">
        <f t="shared" si="6"/>
        <v>1.5123667955372762</v>
      </c>
      <c r="L59" s="15">
        <f t="shared" si="6"/>
        <v>1.5506508197536497</v>
      </c>
      <c r="M59" s="15">
        <f t="shared" si="6"/>
        <v>1.4048789375364306</v>
      </c>
      <c r="N59" s="15">
        <f t="shared" si="6"/>
        <v>1.1636394813556943</v>
      </c>
      <c r="O59" s="15">
        <f t="shared" si="6"/>
        <v>1.1238225114010094</v>
      </c>
      <c r="P59" s="15">
        <f t="shared" si="6"/>
        <v>1.0547962679997174</v>
      </c>
      <c r="Q59" s="15">
        <f t="shared" si="6"/>
        <v>1.1613964533223311</v>
      </c>
      <c r="R59" s="15">
        <f t="shared" si="6"/>
        <v>1.2732008530715422</v>
      </c>
      <c r="S59" s="15">
        <f t="shared" si="6"/>
        <v>1.2866715681796825</v>
      </c>
      <c r="T59" s="15">
        <f t="shared" si="6"/>
        <v>1.2594075523489496</v>
      </c>
      <c r="U59" s="15">
        <f t="shared" si="6"/>
        <v>1.3317695918834715</v>
      </c>
      <c r="V59" s="15">
        <f t="shared" si="6"/>
        <v>1.4012555937089486</v>
      </c>
      <c r="W59" s="15">
        <f t="shared" si="6"/>
        <v>1.4297441869392284</v>
      </c>
      <c r="X59" s="15">
        <f t="shared" si="6"/>
        <v>1.3413861097130833</v>
      </c>
      <c r="Y59" s="15">
        <f t="shared" si="6"/>
        <v>1.265688810054332</v>
      </c>
      <c r="Z59" s="15">
        <f t="shared" si="6"/>
        <v>1.2706200743880174</v>
      </c>
      <c r="AA59" s="15">
        <f t="shared" si="6"/>
        <v>1.3046699861566871</v>
      </c>
      <c r="AB59" s="15">
        <f t="shared" si="6"/>
        <v>1.1622765334783915</v>
      </c>
      <c r="AC59" s="15">
        <f t="shared" si="6"/>
        <v>1.228491636858744</v>
      </c>
      <c r="AD59" s="15">
        <f t="shared" si="6"/>
        <v>1.2913506017466334</v>
      </c>
    </row>
    <row r="60" spans="1:30">
      <c r="A60" s="65">
        <v>871690</v>
      </c>
      <c r="B60" s="15">
        <f t="shared" si="4"/>
        <v>0.48758957466812575</v>
      </c>
      <c r="C60" s="15">
        <f t="shared" si="6"/>
        <v>0.18712230659225051</v>
      </c>
      <c r="D60" s="15">
        <f t="shared" si="6"/>
        <v>0.27394797841095503</v>
      </c>
      <c r="E60" s="15">
        <f t="shared" si="6"/>
        <v>0.38725246283708969</v>
      </c>
      <c r="F60" s="15">
        <f t="shared" si="6"/>
        <v>0.45945321437612313</v>
      </c>
      <c r="G60" s="15">
        <f t="shared" si="6"/>
        <v>0.38486563328359208</v>
      </c>
      <c r="H60" s="15">
        <f t="shared" si="6"/>
        <v>0.32212609910422763</v>
      </c>
      <c r="I60" s="15">
        <f t="shared" si="6"/>
        <v>0.2778335139245609</v>
      </c>
      <c r="J60" s="15">
        <f t="shared" si="6"/>
        <v>0.423583645044324</v>
      </c>
      <c r="K60" s="15">
        <f t="shared" si="6"/>
        <v>0.39700040401602865</v>
      </c>
      <c r="L60" s="15">
        <f t="shared" si="6"/>
        <v>0.42396348042625159</v>
      </c>
      <c r="M60" s="15">
        <f t="shared" si="6"/>
        <v>0.43260758612113154</v>
      </c>
      <c r="N60" s="15">
        <f t="shared" si="6"/>
        <v>0.38874080178028297</v>
      </c>
      <c r="O60" s="15">
        <f t="shared" si="6"/>
        <v>0.30602687722484756</v>
      </c>
      <c r="P60" s="15">
        <f t="shared" si="6"/>
        <v>0.21936748953436544</v>
      </c>
      <c r="Q60" s="15">
        <f t="shared" si="6"/>
        <v>0.25370102315171855</v>
      </c>
      <c r="R60" s="15">
        <f t="shared" si="6"/>
        <v>0.35920874359954469</v>
      </c>
      <c r="S60" s="15">
        <f t="shared" si="6"/>
        <v>0.36661729151750511</v>
      </c>
      <c r="T60" s="15">
        <f t="shared" si="6"/>
        <v>0.35636821764217708</v>
      </c>
      <c r="U60" s="15">
        <f t="shared" si="6"/>
        <v>0.45035966446238312</v>
      </c>
      <c r="V60" s="15">
        <f t="shared" si="6"/>
        <v>0.5237124880245525</v>
      </c>
      <c r="W60" s="15">
        <f t="shared" si="6"/>
        <v>0.58557297501916261</v>
      </c>
      <c r="X60" s="15">
        <f t="shared" si="6"/>
        <v>0.65201066184665613</v>
      </c>
      <c r="Y60" s="15">
        <f t="shared" si="6"/>
        <v>0.750678675334989</v>
      </c>
      <c r="Z60" s="15">
        <f t="shared" si="6"/>
        <v>0.81950761409849227</v>
      </c>
      <c r="AA60" s="15">
        <f t="shared" si="6"/>
        <v>0.67036150565961805</v>
      </c>
      <c r="AB60" s="15">
        <f t="shared" si="6"/>
        <v>0.87059177343401151</v>
      </c>
      <c r="AC60" s="15">
        <f t="shared" si="6"/>
        <v>1.2130882793684012</v>
      </c>
      <c r="AD60" s="15">
        <f t="shared" si="6"/>
        <v>0.55343140733749907</v>
      </c>
    </row>
    <row r="61" spans="1:30">
      <c r="A61" s="65">
        <v>870893</v>
      </c>
      <c r="B61" s="15">
        <f t="shared" si="4"/>
        <v>0.23081964862710899</v>
      </c>
      <c r="C61" s="15">
        <f t="shared" si="6"/>
        <v>0.23242425475425527</v>
      </c>
      <c r="D61" s="15">
        <f t="shared" si="6"/>
        <v>0.26624104261462689</v>
      </c>
      <c r="E61" s="15">
        <f t="shared" si="6"/>
        <v>0.31170819705791997</v>
      </c>
      <c r="F61" s="15">
        <f t="shared" si="6"/>
        <v>0.29811515138194594</v>
      </c>
      <c r="G61" s="15">
        <f t="shared" si="6"/>
        <v>0.2541701301846328</v>
      </c>
      <c r="H61" s="15">
        <f t="shared" si="6"/>
        <v>0.31031345866751703</v>
      </c>
      <c r="I61" s="15">
        <f t="shared" si="6"/>
        <v>0.40364508453848946</v>
      </c>
      <c r="J61" s="15">
        <f t="shared" si="6"/>
        <v>0.4249343550530198</v>
      </c>
      <c r="K61" s="15">
        <f t="shared" si="6"/>
        <v>0.45154130649362617</v>
      </c>
      <c r="L61" s="15">
        <f t="shared" si="6"/>
        <v>0.46401496980297308</v>
      </c>
      <c r="M61" s="15">
        <f t="shared" si="6"/>
        <v>0.50345867005402867</v>
      </c>
      <c r="N61" s="15">
        <f t="shared" si="6"/>
        <v>0.6215293415432126</v>
      </c>
      <c r="O61" s="15">
        <f t="shared" si="6"/>
        <v>0.79832868372934074</v>
      </c>
      <c r="P61" s="15">
        <f t="shared" si="6"/>
        <v>0.86524813813009993</v>
      </c>
      <c r="Q61" s="15">
        <f t="shared" si="6"/>
        <v>1.0856626390416964</v>
      </c>
      <c r="R61" s="15">
        <f t="shared" si="6"/>
        <v>1.1305222466800386</v>
      </c>
      <c r="S61" s="15">
        <f t="shared" si="6"/>
        <v>1.1155413256985005</v>
      </c>
      <c r="T61" s="15">
        <f t="shared" si="6"/>
        <v>1.01118262126742</v>
      </c>
      <c r="U61" s="15">
        <f t="shared" si="6"/>
        <v>1.0618018907199802</v>
      </c>
      <c r="V61" s="15">
        <f t="shared" si="6"/>
        <v>1.0773980000297432</v>
      </c>
      <c r="W61" s="15">
        <f t="shared" si="6"/>
        <v>1.1760208143228066</v>
      </c>
      <c r="X61" s="15">
        <f t="shared" si="6"/>
        <v>1.187732728934958</v>
      </c>
      <c r="Y61" s="15">
        <f t="shared" si="6"/>
        <v>1.2492063994607996</v>
      </c>
      <c r="Z61" s="15">
        <f t="shared" si="6"/>
        <v>1.2662507931093974</v>
      </c>
      <c r="AA61" s="15">
        <f t="shared" si="6"/>
        <v>1.2784157568977308</v>
      </c>
      <c r="AB61" s="15">
        <f t="shared" si="6"/>
        <v>1.0366534540953567</v>
      </c>
      <c r="AC61" s="15">
        <f t="shared" si="6"/>
        <v>1.1974073546658115</v>
      </c>
      <c r="AD61" s="15">
        <f t="shared" si="6"/>
        <v>0.93574092763527206</v>
      </c>
    </row>
    <row r="62" spans="1:30">
      <c r="A62" s="65">
        <v>851290</v>
      </c>
      <c r="B62" s="15">
        <f t="shared" si="4"/>
        <v>0.71790270403568046</v>
      </c>
      <c r="C62" s="15">
        <f t="shared" si="6"/>
        <v>0.56325357485769623</v>
      </c>
      <c r="D62" s="15">
        <f t="shared" si="6"/>
        <v>0.50418742346429657</v>
      </c>
      <c r="E62" s="15">
        <f t="shared" si="6"/>
        <v>0.66322115971963314</v>
      </c>
      <c r="F62" s="15">
        <f t="shared" si="6"/>
        <v>0.63023411248570183</v>
      </c>
      <c r="G62" s="15">
        <f t="shared" si="6"/>
        <v>0.62066667262131825</v>
      </c>
      <c r="H62" s="15">
        <f t="shared" si="6"/>
        <v>0.77992419703964622</v>
      </c>
      <c r="I62" s="15">
        <f t="shared" si="6"/>
        <v>1.0707499442498789</v>
      </c>
      <c r="J62" s="15">
        <f t="shared" si="6"/>
        <v>1.045175070255058</v>
      </c>
      <c r="K62" s="15">
        <f t="shared" si="6"/>
        <v>0.99431726512765295</v>
      </c>
      <c r="L62" s="15">
        <f t="shared" si="6"/>
        <v>0.96488179033722798</v>
      </c>
      <c r="M62" s="15">
        <f t="shared" si="6"/>
        <v>0.82226050677884732</v>
      </c>
      <c r="N62" s="15">
        <f t="shared" si="6"/>
        <v>0.9527077137309411</v>
      </c>
      <c r="O62" s="15">
        <f t="shared" si="6"/>
        <v>0.68965283241191833</v>
      </c>
      <c r="P62" s="15">
        <f t="shared" si="6"/>
        <v>0.71529632391194609</v>
      </c>
      <c r="Q62" s="15">
        <f t="shared" si="6"/>
        <v>0.63582119516246327</v>
      </c>
      <c r="R62" s="15">
        <f t="shared" si="6"/>
        <v>0.57497288459338491</v>
      </c>
      <c r="S62" s="15">
        <f t="shared" si="6"/>
        <v>0.57803831218697788</v>
      </c>
      <c r="T62" s="15">
        <f t="shared" si="6"/>
        <v>0.66267491133185119</v>
      </c>
      <c r="U62" s="15">
        <f t="shared" si="6"/>
        <v>0.74999661795139083</v>
      </c>
      <c r="V62" s="15">
        <f t="shared" si="6"/>
        <v>0.73025645388576921</v>
      </c>
      <c r="W62" s="15">
        <f t="shared" si="6"/>
        <v>0.80537261546665651</v>
      </c>
      <c r="X62" s="15">
        <f t="shared" si="6"/>
        <v>0.86251967266360052</v>
      </c>
      <c r="Y62" s="15">
        <f t="shared" si="6"/>
        <v>0.9480767479128529</v>
      </c>
      <c r="Z62" s="15">
        <f t="shared" si="6"/>
        <v>1.0340312260434488</v>
      </c>
      <c r="AA62" s="15">
        <f t="shared" si="6"/>
        <v>1.1990688445902655</v>
      </c>
      <c r="AB62" s="15">
        <f t="shared" si="6"/>
        <v>1.1491658533529812</v>
      </c>
      <c r="AC62" s="15">
        <f t="shared" si="6"/>
        <v>1.1680573799667899</v>
      </c>
      <c r="AD62" s="15">
        <f t="shared" si="6"/>
        <v>0.85690157971071035</v>
      </c>
    </row>
    <row r="63" spans="1:30">
      <c r="A63" s="65">
        <v>401693</v>
      </c>
      <c r="B63" s="15">
        <f t="shared" si="4"/>
        <v>1.0183628610926678</v>
      </c>
      <c r="C63" s="15">
        <f t="shared" si="6"/>
        <v>1.040957495667381</v>
      </c>
      <c r="D63" s="15">
        <f t="shared" si="6"/>
        <v>1.0703209814482546</v>
      </c>
      <c r="E63" s="15">
        <f t="shared" si="6"/>
        <v>1.1602379383402315</v>
      </c>
      <c r="F63" s="15">
        <f t="shared" si="6"/>
        <v>1.1644836388143676</v>
      </c>
      <c r="G63" s="15">
        <f t="shared" si="6"/>
        <v>1.2145866376583598</v>
      </c>
      <c r="H63" s="15">
        <f t="shared" si="6"/>
        <v>1.2170236203192339</v>
      </c>
      <c r="I63" s="15">
        <f t="shared" si="6"/>
        <v>1.3479988635268514</v>
      </c>
      <c r="J63" s="15">
        <f t="shared" si="6"/>
        <v>1.460950662305817</v>
      </c>
      <c r="K63" s="15">
        <f t="shared" si="6"/>
        <v>1.4897246094435239</v>
      </c>
      <c r="L63" s="15">
        <f t="shared" si="6"/>
        <v>1.451435524862484</v>
      </c>
      <c r="M63" s="15">
        <f t="shared" si="6"/>
        <v>1.4343996026834411</v>
      </c>
      <c r="N63" s="15">
        <f t="shared" si="6"/>
        <v>1.4723285105903656</v>
      </c>
      <c r="O63" s="15">
        <f t="shared" si="6"/>
        <v>1.192592448397874</v>
      </c>
      <c r="P63" s="15">
        <f t="shared" si="6"/>
        <v>1.1871646005319827</v>
      </c>
      <c r="Q63" s="15">
        <f t="shared" si="6"/>
        <v>1.2294356617498208</v>
      </c>
      <c r="R63" s="15">
        <f t="shared" si="6"/>
        <v>1.1755453618753315</v>
      </c>
      <c r="S63" s="15">
        <f t="shared" si="6"/>
        <v>1.1625545049135617</v>
      </c>
      <c r="T63" s="15">
        <f t="shared" si="6"/>
        <v>1.1869476948501232</v>
      </c>
      <c r="U63" s="15">
        <f t="shared" si="6"/>
        <v>1.2065185691613882</v>
      </c>
      <c r="V63" s="15">
        <f t="shared" si="6"/>
        <v>1.1966533166537741</v>
      </c>
      <c r="W63" s="15">
        <f t="shared" si="6"/>
        <v>1.276121396280739</v>
      </c>
      <c r="X63" s="15">
        <f t="shared" si="6"/>
        <v>1.378105164537216</v>
      </c>
      <c r="Y63" s="15">
        <f t="shared" si="6"/>
        <v>1.1811482279197487</v>
      </c>
      <c r="Z63" s="15">
        <f t="shared" si="6"/>
        <v>1.1495682109907046</v>
      </c>
      <c r="AA63" s="15">
        <f t="shared" si="6"/>
        <v>1.2125887900478911</v>
      </c>
      <c r="AB63" s="15">
        <f t="shared" si="6"/>
        <v>1.159196410039542</v>
      </c>
      <c r="AC63" s="15">
        <f t="shared" si="6"/>
        <v>1.1352614086446988</v>
      </c>
      <c r="AD63" s="15">
        <f t="shared" si="6"/>
        <v>1.2313215151630865</v>
      </c>
    </row>
    <row r="64" spans="1:30">
      <c r="A64" s="65">
        <v>851220</v>
      </c>
      <c r="B64" s="15">
        <f t="shared" si="4"/>
        <v>0.53610940792635808</v>
      </c>
      <c r="C64" s="15">
        <f t="shared" si="6"/>
        <v>0.60179366370847909</v>
      </c>
      <c r="D64" s="15">
        <f t="shared" si="6"/>
        <v>0.65226115243511273</v>
      </c>
      <c r="E64" s="15">
        <f t="shared" si="6"/>
        <v>0.6584930668496255</v>
      </c>
      <c r="F64" s="15">
        <f t="shared" si="6"/>
        <v>0.52493873667577984</v>
      </c>
      <c r="G64" s="15">
        <f t="shared" si="6"/>
        <v>0.51032755077578318</v>
      </c>
      <c r="H64" s="15">
        <f t="shared" si="6"/>
        <v>0.54103898075313983</v>
      </c>
      <c r="I64" s="15">
        <f t="shared" si="6"/>
        <v>0.56299087489133282</v>
      </c>
      <c r="J64" s="15">
        <f t="shared" si="6"/>
        <v>0.59214375733018398</v>
      </c>
      <c r="K64" s="15">
        <f t="shared" si="6"/>
        <v>0.53106042606722825</v>
      </c>
      <c r="L64" s="15">
        <f t="shared" si="6"/>
        <v>0.51359779287624763</v>
      </c>
      <c r="M64" s="15">
        <f t="shared" si="6"/>
        <v>0.51774640566628671</v>
      </c>
      <c r="N64" s="15">
        <f t="shared" si="6"/>
        <v>0.54256012828022404</v>
      </c>
      <c r="O64" s="15">
        <f t="shared" si="6"/>
        <v>0.59324775913916861</v>
      </c>
      <c r="P64" s="15">
        <f t="shared" si="6"/>
        <v>0.53817003523318518</v>
      </c>
      <c r="Q64" s="15">
        <f t="shared" si="6"/>
        <v>0.66010656042206894</v>
      </c>
      <c r="R64" s="15">
        <f t="shared" si="6"/>
        <v>0.64288728829573183</v>
      </c>
      <c r="S64" s="15">
        <f t="shared" si="6"/>
        <v>0.66556084162606188</v>
      </c>
      <c r="T64" s="15">
        <f t="shared" si="6"/>
        <v>0.81275101245622194</v>
      </c>
      <c r="U64" s="15">
        <f t="shared" si="6"/>
        <v>0.9294625184585289</v>
      </c>
      <c r="V64" s="15">
        <f t="shared" si="6"/>
        <v>1.0178065149747222</v>
      </c>
      <c r="W64" s="15">
        <f t="shared" si="6"/>
        <v>1.5669089963005021</v>
      </c>
      <c r="X64" s="15">
        <f t="shared" si="6"/>
        <v>1.2919739220519466</v>
      </c>
      <c r="Y64" s="15">
        <f t="shared" si="6"/>
        <v>1.3074304081202031</v>
      </c>
      <c r="Z64" s="15">
        <f t="shared" si="6"/>
        <v>1.2224457476183255</v>
      </c>
      <c r="AA64" s="15">
        <f t="shared" si="6"/>
        <v>1.1899828360337548</v>
      </c>
      <c r="AB64" s="15">
        <f t="shared" si="6"/>
        <v>1.0990823087323087</v>
      </c>
      <c r="AC64" s="15">
        <f t="shared" si="6"/>
        <v>1.100305951558288</v>
      </c>
      <c r="AD64" s="15">
        <f t="shared" si="6"/>
        <v>0.90448423298151936</v>
      </c>
    </row>
    <row r="65" spans="1:30">
      <c r="A65" s="65" t="s">
        <v>221</v>
      </c>
      <c r="B65" s="15">
        <f t="shared" si="4"/>
        <v>68.062252843514997</v>
      </c>
      <c r="C65" s="15">
        <f t="shared" si="6"/>
        <v>73.968808803808855</v>
      </c>
      <c r="D65" s="15">
        <f t="shared" si="6"/>
        <v>74.029623766695636</v>
      </c>
      <c r="E65" s="15">
        <f t="shared" si="6"/>
        <v>73.885997318052148</v>
      </c>
      <c r="F65" s="15">
        <f t="shared" si="6"/>
        <v>75.829747316967968</v>
      </c>
      <c r="G65" s="15">
        <f t="shared" si="6"/>
        <v>76.357214030265823</v>
      </c>
      <c r="H65" s="15">
        <f t="shared" si="6"/>
        <v>76.360475835495762</v>
      </c>
      <c r="I65" s="15">
        <f t="shared" si="6"/>
        <v>75.636186358792656</v>
      </c>
      <c r="J65" s="15">
        <f t="shared" si="6"/>
        <v>75.651981989787402</v>
      </c>
      <c r="K65" s="15">
        <f t="shared" si="6"/>
        <v>76.911191218527449</v>
      </c>
      <c r="L65" s="15">
        <f t="shared" si="6"/>
        <v>77.372036189220765</v>
      </c>
      <c r="M65" s="15">
        <f t="shared" si="6"/>
        <v>77.245508593713495</v>
      </c>
      <c r="N65" s="15">
        <f t="shared" si="6"/>
        <v>77.228516377527583</v>
      </c>
      <c r="O65" s="15">
        <f t="shared" si="6"/>
        <v>79.384885853967717</v>
      </c>
      <c r="P65" s="15">
        <f t="shared" si="6"/>
        <v>80.383726787300731</v>
      </c>
      <c r="Q65" s="15">
        <f t="shared" si="6"/>
        <v>79.698475207097999</v>
      </c>
      <c r="R65" s="15">
        <f t="shared" si="6"/>
        <v>79.585377815527892</v>
      </c>
      <c r="S65" s="15">
        <f t="shared" si="6"/>
        <v>79.676696706353397</v>
      </c>
      <c r="T65" s="15">
        <f t="shared" si="6"/>
        <v>79.651035077331628</v>
      </c>
      <c r="U65" s="15">
        <f t="shared" si="6"/>
        <v>79.740920152482758</v>
      </c>
      <c r="V65" s="15">
        <f t="shared" si="6"/>
        <v>79.16669504200506</v>
      </c>
      <c r="W65" s="15">
        <f t="shared" si="6"/>
        <v>79.164893874475567</v>
      </c>
      <c r="X65" s="15">
        <f t="shared" si="6"/>
        <v>78.957789102259824</v>
      </c>
      <c r="Y65" s="15">
        <f t="shared" si="6"/>
        <v>79.606689525152831</v>
      </c>
      <c r="Z65" s="15">
        <f t="shared" si="6"/>
        <v>79.96764321611407</v>
      </c>
      <c r="AA65" s="15">
        <f t="shared" si="6"/>
        <v>79.686013241102742</v>
      </c>
      <c r="AB65" s="15">
        <f t="shared" si="6"/>
        <v>82.463578964829281</v>
      </c>
      <c r="AC65" s="15">
        <f t="shared" si="6"/>
        <v>82.973104399835449</v>
      </c>
      <c r="AD65" s="15">
        <f t="shared" si="6"/>
        <v>79.044182030218849</v>
      </c>
    </row>
    <row r="66" spans="1:30">
      <c r="A66" s="65" t="s">
        <v>222</v>
      </c>
      <c r="B66" s="15">
        <f t="shared" si="4"/>
        <v>31.937747156485003</v>
      </c>
      <c r="C66" s="15">
        <f t="shared" si="6"/>
        <v>26.031191196191145</v>
      </c>
      <c r="D66" s="15">
        <f t="shared" si="6"/>
        <v>25.970376233304375</v>
      </c>
      <c r="E66" s="15">
        <f t="shared" si="6"/>
        <v>26.114002681947863</v>
      </c>
      <c r="F66" s="15">
        <f t="shared" si="6"/>
        <v>24.170252683032032</v>
      </c>
      <c r="G66" s="15">
        <f t="shared" si="6"/>
        <v>23.642785969734177</v>
      </c>
      <c r="H66" s="15">
        <f t="shared" si="6"/>
        <v>23.63952416450423</v>
      </c>
      <c r="I66" s="15">
        <f t="shared" si="6"/>
        <v>24.363813641207344</v>
      </c>
      <c r="J66" s="15">
        <f t="shared" si="6"/>
        <v>24.348018010212595</v>
      </c>
      <c r="K66" s="15">
        <f t="shared" si="6"/>
        <v>23.088808781472544</v>
      </c>
      <c r="L66" s="15">
        <f t="shared" si="6"/>
        <v>22.627963810779239</v>
      </c>
      <c r="M66" s="15">
        <f t="shared" si="6"/>
        <v>22.754491406286498</v>
      </c>
      <c r="N66" s="15">
        <f t="shared" si="6"/>
        <v>22.771483622472417</v>
      </c>
      <c r="O66" s="15">
        <f t="shared" si="6"/>
        <v>20.61511414603229</v>
      </c>
      <c r="P66" s="15">
        <f t="shared" si="6"/>
        <v>19.616273212699276</v>
      </c>
      <c r="Q66" s="15">
        <f t="shared" si="6"/>
        <v>20.301524792902004</v>
      </c>
      <c r="R66" s="15">
        <f t="shared" si="6"/>
        <v>20.414622184472105</v>
      </c>
      <c r="S66" s="15">
        <f t="shared" si="6"/>
        <v>20.3233032936466</v>
      </c>
      <c r="T66" s="15">
        <f t="shared" si="6"/>
        <v>20.348964922668365</v>
      </c>
      <c r="U66" s="15">
        <f t="shared" si="6"/>
        <v>20.259079847517235</v>
      </c>
      <c r="V66" s="15">
        <f t="shared" si="6"/>
        <v>20.833304957994944</v>
      </c>
      <c r="W66" s="15">
        <f t="shared" si="6"/>
        <v>20.83510612552444</v>
      </c>
      <c r="X66" s="15">
        <f t="shared" si="6"/>
        <v>21.042210897740173</v>
      </c>
      <c r="Y66" s="15">
        <f t="shared" si="6"/>
        <v>20.393310474847166</v>
      </c>
      <c r="Z66" s="15">
        <f t="shared" si="6"/>
        <v>20.03235678388593</v>
      </c>
      <c r="AA66" s="15">
        <f t="shared" si="6"/>
        <v>20.313986758897251</v>
      </c>
      <c r="AB66" s="15">
        <f t="shared" si="6"/>
        <v>17.536421035170719</v>
      </c>
      <c r="AC66" s="15">
        <f t="shared" si="6"/>
        <v>17.026895600164547</v>
      </c>
      <c r="AD66" s="15">
        <f t="shared" si="6"/>
        <v>20.955817969781172</v>
      </c>
    </row>
    <row r="67" spans="1:30">
      <c r="A67" s="65" t="s">
        <v>207</v>
      </c>
      <c r="B67" s="15">
        <f t="shared" si="4"/>
        <v>100</v>
      </c>
      <c r="C67" s="15">
        <f t="shared" si="6"/>
        <v>100</v>
      </c>
      <c r="D67" s="15">
        <f t="shared" si="6"/>
        <v>100</v>
      </c>
      <c r="E67" s="15">
        <f t="shared" si="6"/>
        <v>100</v>
      </c>
      <c r="F67" s="15">
        <f t="shared" si="6"/>
        <v>100</v>
      </c>
      <c r="G67" s="15">
        <f t="shared" si="6"/>
        <v>100</v>
      </c>
      <c r="H67" s="15">
        <f t="shared" si="6"/>
        <v>100</v>
      </c>
      <c r="I67" s="15">
        <f t="shared" si="6"/>
        <v>100</v>
      </c>
      <c r="J67" s="15">
        <f t="shared" si="6"/>
        <v>100</v>
      </c>
      <c r="K67" s="15">
        <f t="shared" si="6"/>
        <v>100</v>
      </c>
      <c r="L67" s="15">
        <f t="shared" si="6"/>
        <v>100</v>
      </c>
      <c r="M67" s="15">
        <f t="shared" si="6"/>
        <v>100</v>
      </c>
      <c r="N67" s="15">
        <f t="shared" si="6"/>
        <v>100</v>
      </c>
      <c r="O67" s="15">
        <f t="shared" si="6"/>
        <v>100</v>
      </c>
      <c r="P67" s="15">
        <f t="shared" si="6"/>
        <v>100</v>
      </c>
      <c r="Q67" s="15">
        <f t="shared" si="6"/>
        <v>100</v>
      </c>
      <c r="R67" s="15">
        <f t="shared" si="6"/>
        <v>100</v>
      </c>
      <c r="S67" s="15">
        <f t="shared" si="6"/>
        <v>100</v>
      </c>
      <c r="T67" s="15">
        <f t="shared" si="6"/>
        <v>100</v>
      </c>
      <c r="U67" s="15">
        <f t="shared" si="6"/>
        <v>100</v>
      </c>
      <c r="V67" s="15">
        <f t="shared" si="6"/>
        <v>100</v>
      </c>
      <c r="W67" s="15">
        <f t="shared" si="6"/>
        <v>100</v>
      </c>
      <c r="X67" s="15">
        <f t="shared" si="6"/>
        <v>100</v>
      </c>
      <c r="Y67" s="15">
        <f t="shared" si="6"/>
        <v>100</v>
      </c>
      <c r="Z67" s="15">
        <f t="shared" si="6"/>
        <v>100</v>
      </c>
      <c r="AA67" s="15">
        <f t="shared" ref="AA67:AD67" si="7">IFERROR(AA36/AA$36*100,"--")</f>
        <v>100</v>
      </c>
      <c r="AB67" s="15">
        <f t="shared" si="7"/>
        <v>100</v>
      </c>
      <c r="AC67" s="15">
        <f t="shared" si="7"/>
        <v>100</v>
      </c>
      <c r="AD67" s="15">
        <f t="shared" si="7"/>
        <v>100</v>
      </c>
    </row>
    <row r="68" spans="1:30">
      <c r="A68" s="65"/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</row>
    <row r="69" spans="1:30">
      <c r="A69" s="65"/>
      <c r="B69" s="135" t="s">
        <v>209</v>
      </c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</row>
    <row r="70" spans="1:30">
      <c r="A70" s="65">
        <v>852520</v>
      </c>
      <c r="B70" s="23" t="s">
        <v>210</v>
      </c>
      <c r="C70" s="24">
        <f>IFERROR(((C9/B9)*100-100),"--")</f>
        <v>-1.5521869515307714</v>
      </c>
      <c r="D70" s="24">
        <f t="shared" ref="D70:AC80" si="8">IFERROR(((D9/C9)*100-100),"--")</f>
        <v>129.70001862646566</v>
      </c>
      <c r="E70" s="24">
        <f t="shared" si="8"/>
        <v>102.94683746760705</v>
      </c>
      <c r="F70" s="24">
        <f t="shared" si="8"/>
        <v>55.340122913330276</v>
      </c>
      <c r="G70" s="24">
        <f t="shared" si="8"/>
        <v>60.783114168119567</v>
      </c>
      <c r="H70" s="24">
        <f t="shared" si="8"/>
        <v>-10.731789914109996</v>
      </c>
      <c r="I70" s="24">
        <f t="shared" si="8"/>
        <v>-34.081238625651238</v>
      </c>
      <c r="J70" s="24">
        <f t="shared" si="8"/>
        <v>-4.5685225201046507</v>
      </c>
      <c r="K70" s="24">
        <f t="shared" si="8"/>
        <v>59.78573304389522</v>
      </c>
      <c r="L70" s="24">
        <f t="shared" si="8"/>
        <v>2.355043371820102</v>
      </c>
      <c r="M70" s="24">
        <f t="shared" si="8"/>
        <v>67.291334400217977</v>
      </c>
      <c r="N70" s="24">
        <f t="shared" si="8"/>
        <v>22.185261002098187</v>
      </c>
      <c r="O70" s="24">
        <f t="shared" si="8"/>
        <v>11.037509629396069</v>
      </c>
      <c r="P70" s="24">
        <f t="shared" si="8"/>
        <v>-14.637656998235443</v>
      </c>
      <c r="Q70" s="24">
        <f t="shared" si="8"/>
        <v>13.542567829185685</v>
      </c>
      <c r="R70" s="24">
        <f t="shared" si="8"/>
        <v>-0.15158745125847872</v>
      </c>
      <c r="S70" s="24">
        <f t="shared" si="8"/>
        <v>21.458912344519248</v>
      </c>
      <c r="T70" s="24">
        <f t="shared" si="8"/>
        <v>26.045209584678503</v>
      </c>
      <c r="U70" s="24">
        <f t="shared" si="8"/>
        <v>-14.256061667668973</v>
      </c>
      <c r="V70" s="24">
        <f t="shared" si="8"/>
        <v>-16.99856750029727</v>
      </c>
      <c r="W70" s="24">
        <f t="shared" si="8"/>
        <v>-4.7275322839892766</v>
      </c>
      <c r="X70" s="24">
        <f t="shared" si="8"/>
        <v>-3.0536352249732346</v>
      </c>
      <c r="Y70" s="24">
        <f t="shared" si="8"/>
        <v>8.9221006954349065</v>
      </c>
      <c r="Z70" s="24">
        <f t="shared" si="8"/>
        <v>0.69664402063280306</v>
      </c>
      <c r="AA70" s="24">
        <f t="shared" si="8"/>
        <v>-28.049559323087493</v>
      </c>
      <c r="AB70" s="24">
        <f t="shared" si="8"/>
        <v>210.58914845728856</v>
      </c>
      <c r="AC70" s="24">
        <f t="shared" si="8"/>
        <v>-28.473253816321829</v>
      </c>
      <c r="AD70" s="24">
        <f>IFERROR((POWER(AC9/B9,1/28)*100-100),"--")</f>
        <v>14.162050649805693</v>
      </c>
    </row>
    <row r="71" spans="1:30">
      <c r="A71" s="65">
        <v>840820</v>
      </c>
      <c r="B71" s="23" t="s">
        <v>210</v>
      </c>
      <c r="C71" s="24">
        <f t="shared" ref="C71:R97" si="9">IFERROR(((C10/B10)*100-100),"--")</f>
        <v>243.20113692392471</v>
      </c>
      <c r="D71" s="24">
        <f t="shared" si="9"/>
        <v>89.752507176399462</v>
      </c>
      <c r="E71" s="24">
        <f t="shared" si="9"/>
        <v>26.068376037924267</v>
      </c>
      <c r="F71" s="24">
        <f t="shared" si="9"/>
        <v>41.444152799857733</v>
      </c>
      <c r="G71" s="24">
        <f t="shared" si="9"/>
        <v>38.968729425005478</v>
      </c>
      <c r="H71" s="24">
        <f t="shared" si="9"/>
        <v>-17.108951418933216</v>
      </c>
      <c r="I71" s="24">
        <f t="shared" si="9"/>
        <v>14.275326616866906</v>
      </c>
      <c r="J71" s="24">
        <f t="shared" si="9"/>
        <v>42.60028660053996</v>
      </c>
      <c r="K71" s="24">
        <f t="shared" si="9"/>
        <v>25.554858137844576</v>
      </c>
      <c r="L71" s="24">
        <f t="shared" si="9"/>
        <v>3.5777453919132256</v>
      </c>
      <c r="M71" s="24">
        <f t="shared" si="9"/>
        <v>-15.147692436011766</v>
      </c>
      <c r="N71" s="24">
        <f t="shared" si="9"/>
        <v>-4.3121029865937288</v>
      </c>
      <c r="O71" s="24">
        <f t="shared" si="9"/>
        <v>25.250037849319</v>
      </c>
      <c r="P71" s="24">
        <f t="shared" si="9"/>
        <v>-34.882713990565122</v>
      </c>
      <c r="Q71" s="24">
        <f t="shared" si="9"/>
        <v>74.875604160831159</v>
      </c>
      <c r="R71" s="24">
        <f t="shared" si="9"/>
        <v>49.195554342978426</v>
      </c>
      <c r="S71" s="24">
        <f t="shared" si="8"/>
        <v>15.647439972280154</v>
      </c>
      <c r="T71" s="24">
        <f t="shared" si="8"/>
        <v>-8.8729213532347586</v>
      </c>
      <c r="U71" s="24">
        <f t="shared" si="8"/>
        <v>18.860550176068358</v>
      </c>
      <c r="V71" s="24">
        <f t="shared" si="8"/>
        <v>5.8177271108043556</v>
      </c>
      <c r="W71" s="24">
        <f t="shared" si="8"/>
        <v>-22.150756247948536</v>
      </c>
      <c r="X71" s="24">
        <f t="shared" si="8"/>
        <v>25.161522246860073</v>
      </c>
      <c r="Y71" s="24">
        <f t="shared" si="8"/>
        <v>26.62346508556881</v>
      </c>
      <c r="Z71" s="24">
        <f t="shared" si="8"/>
        <v>0.11013396172295131</v>
      </c>
      <c r="AA71" s="24">
        <f t="shared" si="8"/>
        <v>-28.107507606945475</v>
      </c>
      <c r="AB71" s="24">
        <f t="shared" si="8"/>
        <v>32.155231589594905</v>
      </c>
      <c r="AC71" s="24">
        <f t="shared" si="8"/>
        <v>17.831202317443967</v>
      </c>
      <c r="AD71" s="24">
        <f t="shared" ref="AD71:AD97" si="10">IFERROR((POWER(AC10/B10,1/28)*100-100),"--")</f>
        <v>17.423399808715857</v>
      </c>
    </row>
    <row r="72" spans="1:30">
      <c r="A72" s="65">
        <v>870840</v>
      </c>
      <c r="B72" s="23" t="s">
        <v>210</v>
      </c>
      <c r="C72" s="24">
        <f t="shared" si="9"/>
        <v>105.61803473581838</v>
      </c>
      <c r="D72" s="24">
        <f t="shared" si="8"/>
        <v>-5.1430796881363818</v>
      </c>
      <c r="E72" s="24">
        <f t="shared" si="8"/>
        <v>34.092765328534256</v>
      </c>
      <c r="F72" s="24">
        <f t="shared" si="8"/>
        <v>18.970508624031339</v>
      </c>
      <c r="G72" s="24">
        <f t="shared" si="8"/>
        <v>1.0969937459706358</v>
      </c>
      <c r="H72" s="24">
        <f t="shared" si="8"/>
        <v>31.496091233202037</v>
      </c>
      <c r="I72" s="24">
        <f t="shared" si="8"/>
        <v>22.765926298889184</v>
      </c>
      <c r="J72" s="24">
        <f t="shared" si="8"/>
        <v>-14.741887230552308</v>
      </c>
      <c r="K72" s="24">
        <f t="shared" si="8"/>
        <v>5.2830049914460346</v>
      </c>
      <c r="L72" s="24">
        <f t="shared" si="8"/>
        <v>13.829554420681546</v>
      </c>
      <c r="M72" s="24">
        <f t="shared" si="8"/>
        <v>16.363316370895703</v>
      </c>
      <c r="N72" s="24">
        <f t="shared" si="8"/>
        <v>-18.922029440995885</v>
      </c>
      <c r="O72" s="24">
        <f t="shared" si="8"/>
        <v>47.989511018217996</v>
      </c>
      <c r="P72" s="24">
        <f t="shared" si="8"/>
        <v>-9.9400591489306862</v>
      </c>
      <c r="Q72" s="24">
        <f t="shared" si="8"/>
        <v>61.569202151574359</v>
      </c>
      <c r="R72" s="24">
        <f t="shared" si="8"/>
        <v>24.442263884527421</v>
      </c>
      <c r="S72" s="24">
        <f t="shared" si="8"/>
        <v>17.056409697539891</v>
      </c>
      <c r="T72" s="24">
        <f t="shared" si="8"/>
        <v>-6.7371383918005137</v>
      </c>
      <c r="U72" s="24">
        <f t="shared" si="8"/>
        <v>10.692109277710003</v>
      </c>
      <c r="V72" s="24">
        <f t="shared" si="8"/>
        <v>5.3770088559739406</v>
      </c>
      <c r="W72" s="24">
        <f t="shared" si="8"/>
        <v>12.228433193505055</v>
      </c>
      <c r="X72" s="24">
        <f t="shared" si="8"/>
        <v>10.076095742810992</v>
      </c>
      <c r="Y72" s="24">
        <f t="shared" si="8"/>
        <v>12.333622083664466</v>
      </c>
      <c r="Z72" s="24">
        <f t="shared" si="8"/>
        <v>-1.0883861596232691</v>
      </c>
      <c r="AA72" s="24">
        <f t="shared" si="8"/>
        <v>-20.106395671233628</v>
      </c>
      <c r="AB72" s="24">
        <f t="shared" si="8"/>
        <v>14.980417263505075</v>
      </c>
      <c r="AC72" s="24">
        <f t="shared" si="8"/>
        <v>13.058245601437775</v>
      </c>
      <c r="AD72" s="24">
        <f t="shared" si="10"/>
        <v>11.988154420760281</v>
      </c>
    </row>
    <row r="73" spans="1:30">
      <c r="A73" s="65">
        <v>870899</v>
      </c>
      <c r="B73" s="23" t="s">
        <v>210</v>
      </c>
      <c r="C73" s="24">
        <f t="shared" si="9"/>
        <v>37.689874386737102</v>
      </c>
      <c r="D73" s="24">
        <f t="shared" si="8"/>
        <v>26.747596036687156</v>
      </c>
      <c r="E73" s="24">
        <f t="shared" si="8"/>
        <v>-11.825521791688914</v>
      </c>
      <c r="F73" s="24">
        <f t="shared" si="8"/>
        <v>33.50075703760703</v>
      </c>
      <c r="G73" s="24">
        <f t="shared" si="8"/>
        <v>18.863018472624546</v>
      </c>
      <c r="H73" s="24">
        <f t="shared" si="8"/>
        <v>-9.1081312833845516</v>
      </c>
      <c r="I73" s="24">
        <f t="shared" si="8"/>
        <v>-0.58144095091967074</v>
      </c>
      <c r="J73" s="24">
        <f t="shared" si="8"/>
        <v>-9.0183332469611344</v>
      </c>
      <c r="K73" s="24">
        <f t="shared" si="8"/>
        <v>20.39734973798555</v>
      </c>
      <c r="L73" s="24">
        <f t="shared" si="8"/>
        <v>18.411191295340885</v>
      </c>
      <c r="M73" s="24">
        <f t="shared" si="8"/>
        <v>19.346951631409382</v>
      </c>
      <c r="N73" s="24">
        <f t="shared" si="8"/>
        <v>-10.742696605810536</v>
      </c>
      <c r="O73" s="24">
        <f t="shared" si="8"/>
        <v>-20.609698972835204</v>
      </c>
      <c r="P73" s="24">
        <f t="shared" si="8"/>
        <v>-30.474677864100542</v>
      </c>
      <c r="Q73" s="24">
        <f t="shared" si="8"/>
        <v>39.985006887536372</v>
      </c>
      <c r="R73" s="24">
        <f t="shared" si="8"/>
        <v>6.7651467392425531</v>
      </c>
      <c r="S73" s="24">
        <f t="shared" si="8"/>
        <v>15.241910926827302</v>
      </c>
      <c r="T73" s="24">
        <f t="shared" si="8"/>
        <v>3.3609733125594943</v>
      </c>
      <c r="U73" s="24">
        <f t="shared" si="8"/>
        <v>6.313295268857928</v>
      </c>
      <c r="V73" s="24">
        <f t="shared" si="8"/>
        <v>7.5520384961095886</v>
      </c>
      <c r="W73" s="24">
        <f t="shared" si="8"/>
        <v>-0.54712373339684461</v>
      </c>
      <c r="X73" s="24">
        <f t="shared" si="8"/>
        <v>7.3856016301200356</v>
      </c>
      <c r="Y73" s="24">
        <f t="shared" si="8"/>
        <v>4.2923248728334045</v>
      </c>
      <c r="Z73" s="24">
        <f t="shared" si="8"/>
        <v>4.9452811823244076</v>
      </c>
      <c r="AA73" s="24">
        <f t="shared" si="8"/>
        <v>-18.350641920468462</v>
      </c>
      <c r="AB73" s="24">
        <f t="shared" si="8"/>
        <v>20.58832588508497</v>
      </c>
      <c r="AC73" s="24">
        <f t="shared" si="8"/>
        <v>7.7645651753093716</v>
      </c>
      <c r="AD73" s="24">
        <f t="shared" si="10"/>
        <v>5.3020723541191899</v>
      </c>
    </row>
    <row r="74" spans="1:30">
      <c r="A74" s="65">
        <v>870829</v>
      </c>
      <c r="B74" s="23" t="s">
        <v>210</v>
      </c>
      <c r="C74" s="24">
        <f t="shared" si="9"/>
        <v>95.870292600366554</v>
      </c>
      <c r="D74" s="24">
        <f t="shared" si="8"/>
        <v>26.292824020320964</v>
      </c>
      <c r="E74" s="24">
        <f t="shared" si="8"/>
        <v>-5.9636844412475085</v>
      </c>
      <c r="F74" s="24">
        <f t="shared" si="8"/>
        <v>3.4377875917695349</v>
      </c>
      <c r="G74" s="24">
        <f t="shared" si="8"/>
        <v>56.228947381820859</v>
      </c>
      <c r="H74" s="24">
        <f t="shared" si="8"/>
        <v>-12.64239344591401</v>
      </c>
      <c r="I74" s="24">
        <f t="shared" si="8"/>
        <v>7.048285065234424</v>
      </c>
      <c r="J74" s="24">
        <f t="shared" si="8"/>
        <v>-5.3725994644610324</v>
      </c>
      <c r="K74" s="24">
        <f t="shared" si="8"/>
        <v>0.47248839834885814</v>
      </c>
      <c r="L74" s="24">
        <f t="shared" si="8"/>
        <v>8.0663422951574404</v>
      </c>
      <c r="M74" s="24">
        <f t="shared" si="8"/>
        <v>-8.670928358167572</v>
      </c>
      <c r="N74" s="24">
        <f t="shared" si="8"/>
        <v>22.902949276838115</v>
      </c>
      <c r="O74" s="24">
        <f t="shared" si="8"/>
        <v>-5.349828695759598</v>
      </c>
      <c r="P74" s="24">
        <f t="shared" si="8"/>
        <v>-5.9825110905861152</v>
      </c>
      <c r="Q74" s="24">
        <f t="shared" si="8"/>
        <v>5.1439067724973881</v>
      </c>
      <c r="R74" s="24">
        <f t="shared" si="8"/>
        <v>17.385550751488864</v>
      </c>
      <c r="S74" s="24">
        <f t="shared" si="8"/>
        <v>20.261808964333468</v>
      </c>
      <c r="T74" s="24">
        <f t="shared" si="8"/>
        <v>4.5868810919444485</v>
      </c>
      <c r="U74" s="24">
        <f t="shared" si="8"/>
        <v>16.352779130087796</v>
      </c>
      <c r="V74" s="24">
        <f t="shared" si="8"/>
        <v>-4.8721482540620258</v>
      </c>
      <c r="W74" s="24">
        <f t="shared" si="8"/>
        <v>-6.2414675114690823</v>
      </c>
      <c r="X74" s="24">
        <f t="shared" si="8"/>
        <v>8.4435013593631822</v>
      </c>
      <c r="Y74" s="24">
        <f t="shared" si="8"/>
        <v>6.9098639925327063</v>
      </c>
      <c r="Z74" s="24">
        <f t="shared" si="8"/>
        <v>-4.5231341677697543</v>
      </c>
      <c r="AA74" s="24">
        <f t="shared" si="8"/>
        <v>-17.972368784239407</v>
      </c>
      <c r="AB74" s="24">
        <f t="shared" si="8"/>
        <v>14.997037744746237</v>
      </c>
      <c r="AC74" s="24">
        <f t="shared" si="8"/>
        <v>11.133863053145276</v>
      </c>
      <c r="AD74" s="24">
        <f t="shared" si="10"/>
        <v>7.0544438172591271</v>
      </c>
    </row>
    <row r="75" spans="1:30">
      <c r="A75" s="65">
        <v>853690</v>
      </c>
      <c r="B75" s="23" t="s">
        <v>210</v>
      </c>
      <c r="C75" s="24">
        <f t="shared" si="9"/>
        <v>50.636331841202349</v>
      </c>
      <c r="D75" s="24">
        <f t="shared" si="8"/>
        <v>24.309031400430612</v>
      </c>
      <c r="E75" s="24">
        <f t="shared" si="8"/>
        <v>15.517697008359121</v>
      </c>
      <c r="F75" s="24">
        <f t="shared" si="8"/>
        <v>23.516407572698398</v>
      </c>
      <c r="G75" s="24">
        <f t="shared" si="8"/>
        <v>23.18161309771736</v>
      </c>
      <c r="H75" s="24">
        <f t="shared" si="8"/>
        <v>7.914666855756991E-2</v>
      </c>
      <c r="I75" s="24">
        <f t="shared" si="8"/>
        <v>8.1147020570974178</v>
      </c>
      <c r="J75" s="24">
        <f t="shared" si="8"/>
        <v>-4.2873319820960063</v>
      </c>
      <c r="K75" s="24">
        <f t="shared" si="8"/>
        <v>18.979730738446207</v>
      </c>
      <c r="L75" s="24">
        <f t="shared" si="8"/>
        <v>2.8804816371592636</v>
      </c>
      <c r="M75" s="24">
        <f t="shared" si="8"/>
        <v>1.4032413156155172</v>
      </c>
      <c r="N75" s="24">
        <f t="shared" si="8"/>
        <v>3.6903260184262194</v>
      </c>
      <c r="O75" s="24">
        <f t="shared" si="8"/>
        <v>-4.1698798565585946</v>
      </c>
      <c r="P75" s="24">
        <f t="shared" si="8"/>
        <v>-31.14358500796385</v>
      </c>
      <c r="Q75" s="24">
        <f t="shared" si="8"/>
        <v>30.337115286092001</v>
      </c>
      <c r="R75" s="24">
        <f t="shared" si="8"/>
        <v>5.142992790855601</v>
      </c>
      <c r="S75" s="24">
        <f t="shared" si="8"/>
        <v>6.3133851161094583</v>
      </c>
      <c r="T75" s="24">
        <f t="shared" si="8"/>
        <v>11.205332760699619</v>
      </c>
      <c r="U75" s="24">
        <f t="shared" si="8"/>
        <v>5.9324220452174501</v>
      </c>
      <c r="V75" s="24">
        <f t="shared" si="8"/>
        <v>3.9920213423103093</v>
      </c>
      <c r="W75" s="24">
        <f t="shared" si="8"/>
        <v>-3.461719095686945</v>
      </c>
      <c r="X75" s="24">
        <f t="shared" si="8"/>
        <v>4.1181259131295462</v>
      </c>
      <c r="Y75" s="24">
        <f t="shared" si="8"/>
        <v>8.7178902608111315</v>
      </c>
      <c r="Z75" s="24">
        <f t="shared" si="8"/>
        <v>4.219395940907205</v>
      </c>
      <c r="AA75" s="24">
        <f t="shared" si="8"/>
        <v>-14.086748500352044</v>
      </c>
      <c r="AB75" s="24">
        <f t="shared" si="8"/>
        <v>24.753220638287871</v>
      </c>
      <c r="AC75" s="24">
        <f t="shared" si="8"/>
        <v>18.067303679903816</v>
      </c>
      <c r="AD75" s="24">
        <f t="shared" si="10"/>
        <v>7.4333887530540181</v>
      </c>
    </row>
    <row r="76" spans="1:30">
      <c r="A76" s="65">
        <v>870839</v>
      </c>
      <c r="B76" s="23" t="s">
        <v>210</v>
      </c>
      <c r="C76" s="24">
        <f t="shared" si="9"/>
        <v>65.426928937469938</v>
      </c>
      <c r="D76" s="24">
        <f t="shared" si="8"/>
        <v>20.478791849601308</v>
      </c>
      <c r="E76" s="24">
        <f t="shared" si="8"/>
        <v>17.009377622237849</v>
      </c>
      <c r="F76" s="24">
        <f t="shared" si="8"/>
        <v>27.476915322300883</v>
      </c>
      <c r="G76" s="24">
        <f t="shared" si="8"/>
        <v>30.365792651163076</v>
      </c>
      <c r="H76" s="24">
        <f t="shared" si="8"/>
        <v>20.824697993413892</v>
      </c>
      <c r="I76" s="24">
        <f t="shared" si="8"/>
        <v>-24.710945201949656</v>
      </c>
      <c r="J76" s="24">
        <f t="shared" si="8"/>
        <v>-0.11613164226940853</v>
      </c>
      <c r="K76" s="24">
        <f t="shared" si="8"/>
        <v>13.760975354104062</v>
      </c>
      <c r="L76" s="24">
        <f t="shared" si="8"/>
        <v>41.331857325238758</v>
      </c>
      <c r="M76" s="24">
        <f t="shared" si="8"/>
        <v>-3.1362141002276331</v>
      </c>
      <c r="N76" s="24">
        <f t="shared" si="8"/>
        <v>-51.044383257475488</v>
      </c>
      <c r="O76" s="24">
        <f t="shared" si="8"/>
        <v>138.32272113722109</v>
      </c>
      <c r="P76" s="24">
        <f t="shared" si="8"/>
        <v>-23.66839844557667</v>
      </c>
      <c r="Q76" s="24">
        <f t="shared" si="8"/>
        <v>40.639559822742143</v>
      </c>
      <c r="R76" s="24">
        <f t="shared" si="8"/>
        <v>24.71215732415439</v>
      </c>
      <c r="S76" s="24">
        <f t="shared" si="8"/>
        <v>21.15833776231608</v>
      </c>
      <c r="T76" s="24">
        <f t="shared" si="8"/>
        <v>2.0909780453334861</v>
      </c>
      <c r="U76" s="24">
        <f t="shared" si="8"/>
        <v>7.8958504772985521</v>
      </c>
      <c r="V76" s="24">
        <f t="shared" si="8"/>
        <v>1.1715184150674247</v>
      </c>
      <c r="W76" s="24">
        <f t="shared" si="8"/>
        <v>-7.3519532060107764</v>
      </c>
      <c r="X76" s="24">
        <f t="shared" si="8"/>
        <v>11.738561385791428</v>
      </c>
      <c r="Y76" s="24">
        <f t="shared" si="8"/>
        <v>12.150664105356853</v>
      </c>
      <c r="Z76" s="24">
        <f t="shared" si="8"/>
        <v>3.4938816477464911</v>
      </c>
      <c r="AA76" s="24">
        <f t="shared" si="8"/>
        <v>-15.11371106036944</v>
      </c>
      <c r="AB76" s="24">
        <f t="shared" si="8"/>
        <v>25.107332465406373</v>
      </c>
      <c r="AC76" s="24">
        <f t="shared" si="8"/>
        <v>22.997600177826797</v>
      </c>
      <c r="AD76" s="24">
        <f t="shared" si="10"/>
        <v>10.908137545706055</v>
      </c>
    </row>
    <row r="77" spans="1:30">
      <c r="A77" s="65">
        <v>840991</v>
      </c>
      <c r="B77" s="23" t="s">
        <v>210</v>
      </c>
      <c r="C77" s="24">
        <f t="shared" si="9"/>
        <v>49.49395642786979</v>
      </c>
      <c r="D77" s="24">
        <f t="shared" si="8"/>
        <v>9.4218203070031166</v>
      </c>
      <c r="E77" s="24">
        <f t="shared" si="8"/>
        <v>-2.0532765326273505</v>
      </c>
      <c r="F77" s="24">
        <f t="shared" si="8"/>
        <v>18.085816490905444</v>
      </c>
      <c r="G77" s="24">
        <f t="shared" si="8"/>
        <v>6.693033748949432</v>
      </c>
      <c r="H77" s="24">
        <f t="shared" si="8"/>
        <v>1.1823117713972664</v>
      </c>
      <c r="I77" s="24">
        <f t="shared" si="8"/>
        <v>14.971391079308248</v>
      </c>
      <c r="J77" s="24">
        <f t="shared" si="8"/>
        <v>-7.5467979084145185</v>
      </c>
      <c r="K77" s="24">
        <f t="shared" si="8"/>
        <v>-8.6057124322865377</v>
      </c>
      <c r="L77" s="24">
        <f t="shared" si="8"/>
        <v>28.729295232294305</v>
      </c>
      <c r="M77" s="24">
        <f t="shared" si="8"/>
        <v>-4.0109232990081267</v>
      </c>
      <c r="N77" s="24">
        <f t="shared" si="8"/>
        <v>17.995773689532797</v>
      </c>
      <c r="O77" s="24">
        <f t="shared" si="8"/>
        <v>20.607604567792663</v>
      </c>
      <c r="P77" s="24">
        <f t="shared" si="8"/>
        <v>-24.453679568345393</v>
      </c>
      <c r="Q77" s="24">
        <f t="shared" si="8"/>
        <v>46.840252537601486</v>
      </c>
      <c r="R77" s="24">
        <f t="shared" si="8"/>
        <v>5.8879563305970208</v>
      </c>
      <c r="S77" s="24">
        <f t="shared" si="8"/>
        <v>14.007148480384046</v>
      </c>
      <c r="T77" s="24">
        <f t="shared" si="8"/>
        <v>4.3792477754781771</v>
      </c>
      <c r="U77" s="24">
        <f t="shared" si="8"/>
        <v>13.105812024914584</v>
      </c>
      <c r="V77" s="24">
        <f t="shared" si="8"/>
        <v>4.1103534174165901</v>
      </c>
      <c r="W77" s="24">
        <f t="shared" si="8"/>
        <v>-0.37920424977863831</v>
      </c>
      <c r="X77" s="24">
        <f t="shared" si="8"/>
        <v>4.0263661557897308</v>
      </c>
      <c r="Y77" s="24">
        <f t="shared" si="8"/>
        <v>-0.99247892456466502</v>
      </c>
      <c r="Z77" s="24">
        <f t="shared" si="8"/>
        <v>-2.1246915189003914</v>
      </c>
      <c r="AA77" s="24">
        <f t="shared" si="8"/>
        <v>-16.883844534248851</v>
      </c>
      <c r="AB77" s="24">
        <f t="shared" si="8"/>
        <v>9.5876798005274395</v>
      </c>
      <c r="AC77" s="24">
        <f t="shared" si="8"/>
        <v>9.6521526017724852</v>
      </c>
      <c r="AD77" s="24">
        <f t="shared" si="10"/>
        <v>6.4533054169414896</v>
      </c>
    </row>
    <row r="78" spans="1:30">
      <c r="A78" s="65">
        <v>870850</v>
      </c>
      <c r="B78" s="23" t="s">
        <v>210</v>
      </c>
      <c r="C78" s="24">
        <f t="shared" si="9"/>
        <v>517.81075726565712</v>
      </c>
      <c r="D78" s="24">
        <f t="shared" si="8"/>
        <v>-3.8959110155431915</v>
      </c>
      <c r="E78" s="24">
        <f t="shared" si="8"/>
        <v>9.9448150052356539</v>
      </c>
      <c r="F78" s="24">
        <f t="shared" si="8"/>
        <v>32.294829418932295</v>
      </c>
      <c r="G78" s="24">
        <f t="shared" si="8"/>
        <v>41.028681092634741</v>
      </c>
      <c r="H78" s="24">
        <f t="shared" si="8"/>
        <v>-13.892748577839299</v>
      </c>
      <c r="I78" s="24">
        <f t="shared" si="8"/>
        <v>-33.795131327976719</v>
      </c>
      <c r="J78" s="24">
        <f t="shared" si="8"/>
        <v>-32.687044395698621</v>
      </c>
      <c r="K78" s="24">
        <f t="shared" si="8"/>
        <v>-14.378132018198031</v>
      </c>
      <c r="L78" s="24">
        <f t="shared" si="8"/>
        <v>-4.8898508609592284</v>
      </c>
      <c r="M78" s="24">
        <f t="shared" si="8"/>
        <v>15.625190709683224</v>
      </c>
      <c r="N78" s="24">
        <f t="shared" si="8"/>
        <v>132.31672334216515</v>
      </c>
      <c r="O78" s="24">
        <f t="shared" si="8"/>
        <v>37.535794396503007</v>
      </c>
      <c r="P78" s="24">
        <f t="shared" si="8"/>
        <v>-20.232705187305882</v>
      </c>
      <c r="Q78" s="24">
        <f t="shared" si="8"/>
        <v>46.390950159087453</v>
      </c>
      <c r="R78" s="24">
        <f t="shared" si="8"/>
        <v>21.336089928317634</v>
      </c>
      <c r="S78" s="24">
        <f t="shared" si="8"/>
        <v>11.863620103654156</v>
      </c>
      <c r="T78" s="24">
        <f t="shared" si="8"/>
        <v>-5.1831818698205012</v>
      </c>
      <c r="U78" s="24">
        <f t="shared" si="8"/>
        <v>11.154212437328965</v>
      </c>
      <c r="V78" s="24">
        <f t="shared" si="8"/>
        <v>2.542254334882827</v>
      </c>
      <c r="W78" s="24">
        <f t="shared" si="8"/>
        <v>-7.3094023215673189</v>
      </c>
      <c r="X78" s="24">
        <f t="shared" si="8"/>
        <v>21.510798160848381</v>
      </c>
      <c r="Y78" s="24">
        <f t="shared" si="8"/>
        <v>4.2642365241284637</v>
      </c>
      <c r="Z78" s="24">
        <f t="shared" si="8"/>
        <v>-3.5330264826011302</v>
      </c>
      <c r="AA78" s="24">
        <f t="shared" si="8"/>
        <v>-22.772819738786424</v>
      </c>
      <c r="AB78" s="24">
        <f t="shared" si="8"/>
        <v>14.24397259044305</v>
      </c>
      <c r="AC78" s="24">
        <f t="shared" si="8"/>
        <v>18.514217336228029</v>
      </c>
      <c r="AD78" s="24">
        <f t="shared" si="10"/>
        <v>12.713086393972731</v>
      </c>
    </row>
    <row r="79" spans="1:30">
      <c r="A79" s="65">
        <v>840734</v>
      </c>
      <c r="B79" s="23" t="s">
        <v>210</v>
      </c>
      <c r="C79" s="24">
        <f t="shared" si="9"/>
        <v>240.89570475687111</v>
      </c>
      <c r="D79" s="24">
        <f t="shared" si="8"/>
        <v>-14.931610215425195</v>
      </c>
      <c r="E79" s="24">
        <f t="shared" si="8"/>
        <v>-2.1809525475286762</v>
      </c>
      <c r="F79" s="24">
        <f t="shared" si="8"/>
        <v>12.519872872004399</v>
      </c>
      <c r="G79" s="24">
        <f t="shared" si="8"/>
        <v>41.100899478005033</v>
      </c>
      <c r="H79" s="24">
        <f t="shared" si="8"/>
        <v>-22.198807176534586</v>
      </c>
      <c r="I79" s="24">
        <f t="shared" si="8"/>
        <v>16.11311858616547</v>
      </c>
      <c r="J79" s="24">
        <f t="shared" si="8"/>
        <v>-29.936802254948844</v>
      </c>
      <c r="K79" s="24">
        <f t="shared" si="8"/>
        <v>-10.493729604052987</v>
      </c>
      <c r="L79" s="24">
        <f t="shared" si="8"/>
        <v>0.57224039428318463</v>
      </c>
      <c r="M79" s="24">
        <f t="shared" si="8"/>
        <v>64.635675489915826</v>
      </c>
      <c r="N79" s="24">
        <f t="shared" si="8"/>
        <v>-14.299032297346614</v>
      </c>
      <c r="O79" s="24">
        <f t="shared" si="8"/>
        <v>27.422346145121452</v>
      </c>
      <c r="P79" s="24">
        <f t="shared" si="8"/>
        <v>-29.194919601079178</v>
      </c>
      <c r="Q79" s="24">
        <f t="shared" si="8"/>
        <v>56.599047075547446</v>
      </c>
      <c r="R79" s="24">
        <f t="shared" si="8"/>
        <v>16.72559018093105</v>
      </c>
      <c r="S79" s="24">
        <f t="shared" si="8"/>
        <v>11.399939024260647</v>
      </c>
      <c r="T79" s="24">
        <f t="shared" si="8"/>
        <v>4.5631871066495364</v>
      </c>
      <c r="U79" s="24">
        <f t="shared" si="8"/>
        <v>-38.676581081408301</v>
      </c>
      <c r="V79" s="24">
        <f t="shared" si="8"/>
        <v>-5.7009954632729887</v>
      </c>
      <c r="W79" s="24">
        <f t="shared" si="8"/>
        <v>31.684334746318996</v>
      </c>
      <c r="X79" s="24">
        <f t="shared" si="8"/>
        <v>28.356638588141806</v>
      </c>
      <c r="Y79" s="24">
        <f t="shared" si="8"/>
        <v>27.949436998948414</v>
      </c>
      <c r="Z79" s="24">
        <f t="shared" si="8"/>
        <v>-5.4013950405077793</v>
      </c>
      <c r="AA79" s="24">
        <f t="shared" si="8"/>
        <v>-16.316801708295515</v>
      </c>
      <c r="AB79" s="24">
        <f t="shared" si="8"/>
        <v>9.000868904585559</v>
      </c>
      <c r="AC79" s="24">
        <f t="shared" si="8"/>
        <v>15.869401755693048</v>
      </c>
      <c r="AD79" s="24">
        <f t="shared" si="10"/>
        <v>8.0309187426306039</v>
      </c>
    </row>
    <row r="80" spans="1:30">
      <c r="A80" s="65">
        <v>870880</v>
      </c>
      <c r="B80" s="23" t="s">
        <v>210</v>
      </c>
      <c r="C80" s="24">
        <f t="shared" si="9"/>
        <v>34.276228339048885</v>
      </c>
      <c r="D80" s="24">
        <f t="shared" si="8"/>
        <v>24.827335566938544</v>
      </c>
      <c r="E80" s="24">
        <f t="shared" si="8"/>
        <v>24.103984653062938</v>
      </c>
      <c r="F80" s="24">
        <f t="shared" si="8"/>
        <v>5.4505690791976917</v>
      </c>
      <c r="G80" s="24">
        <f t="shared" si="8"/>
        <v>54.31978907508838</v>
      </c>
      <c r="H80" s="24">
        <f t="shared" si="8"/>
        <v>-2.1277902393875934</v>
      </c>
      <c r="I80" s="24">
        <f t="shared" si="8"/>
        <v>10.766153942942353</v>
      </c>
      <c r="J80" s="24">
        <f t="shared" si="8"/>
        <v>-6.5475345765825494</v>
      </c>
      <c r="K80" s="24">
        <f t="shared" si="8"/>
        <v>-3.8307118807518918</v>
      </c>
      <c r="L80" s="24">
        <f t="shared" si="8"/>
        <v>5.2687079829262302</v>
      </c>
      <c r="M80" s="24">
        <f t="shared" si="8"/>
        <v>50.956235105298504</v>
      </c>
      <c r="N80" s="24">
        <f t="shared" ref="D80:AC90" si="11">IFERROR(((N19/M19)*100-100),"--")</f>
        <v>169.29565071146351</v>
      </c>
      <c r="O80" s="24">
        <f t="shared" si="11"/>
        <v>73.913791875013914</v>
      </c>
      <c r="P80" s="24">
        <f t="shared" si="11"/>
        <v>-18.615193538917595</v>
      </c>
      <c r="Q80" s="24">
        <f t="shared" si="11"/>
        <v>33.286500124357332</v>
      </c>
      <c r="R80" s="24">
        <f t="shared" si="11"/>
        <v>23.404241268056893</v>
      </c>
      <c r="S80" s="24">
        <f t="shared" si="11"/>
        <v>14.589796115368813</v>
      </c>
      <c r="T80" s="24">
        <f t="shared" si="11"/>
        <v>4.1840099813845768</v>
      </c>
      <c r="U80" s="24">
        <f t="shared" si="11"/>
        <v>7.4699891162352401</v>
      </c>
      <c r="V80" s="24">
        <f t="shared" si="11"/>
        <v>-2.4258722374801494</v>
      </c>
      <c r="W80" s="24">
        <f t="shared" si="11"/>
        <v>-10.003241079523235</v>
      </c>
      <c r="X80" s="24">
        <f t="shared" si="11"/>
        <v>15.254903246732283</v>
      </c>
      <c r="Y80" s="24">
        <f t="shared" si="11"/>
        <v>14.000061951576683</v>
      </c>
      <c r="Z80" s="24">
        <f t="shared" si="11"/>
        <v>1.4094521166771159</v>
      </c>
      <c r="AA80" s="24">
        <f t="shared" si="11"/>
        <v>-18.923142831069242</v>
      </c>
      <c r="AB80" s="24">
        <f t="shared" si="11"/>
        <v>28.070268998496829</v>
      </c>
      <c r="AC80" s="24">
        <f t="shared" si="11"/>
        <v>17.139666932438246</v>
      </c>
      <c r="AD80" s="24">
        <f t="shared" si="10"/>
        <v>15.745544982938981</v>
      </c>
    </row>
    <row r="81" spans="1:30">
      <c r="A81" s="65">
        <v>870894</v>
      </c>
      <c r="B81" s="23" t="s">
        <v>210</v>
      </c>
      <c r="C81" s="24">
        <f t="shared" si="9"/>
        <v>74.683552875204981</v>
      </c>
      <c r="D81" s="24">
        <f t="shared" si="11"/>
        <v>3.1431771294411419</v>
      </c>
      <c r="E81" s="24">
        <f t="shared" si="11"/>
        <v>9.6813066777765187</v>
      </c>
      <c r="F81" s="24">
        <f t="shared" si="11"/>
        <v>16.317861733229904</v>
      </c>
      <c r="G81" s="24">
        <f t="shared" si="11"/>
        <v>33.718961537831348</v>
      </c>
      <c r="H81" s="24">
        <f t="shared" si="11"/>
        <v>29.856062828119661</v>
      </c>
      <c r="I81" s="24">
        <f t="shared" si="11"/>
        <v>-22.727513003752023</v>
      </c>
      <c r="J81" s="24">
        <f t="shared" si="11"/>
        <v>-9.7774184727959579</v>
      </c>
      <c r="K81" s="24">
        <f t="shared" si="11"/>
        <v>3.7304376797023622</v>
      </c>
      <c r="L81" s="24">
        <f t="shared" si="11"/>
        <v>12.47869424704335</v>
      </c>
      <c r="M81" s="24">
        <f t="shared" si="11"/>
        <v>26.791576793642321</v>
      </c>
      <c r="N81" s="24">
        <f t="shared" si="11"/>
        <v>35.259336330098023</v>
      </c>
      <c r="O81" s="24">
        <f t="shared" si="11"/>
        <v>29.721437859910736</v>
      </c>
      <c r="P81" s="24">
        <f t="shared" si="11"/>
        <v>-21.130346462643416</v>
      </c>
      <c r="Q81" s="24">
        <f t="shared" si="11"/>
        <v>50.379324628723765</v>
      </c>
      <c r="R81" s="24">
        <f t="shared" si="11"/>
        <v>17.175392468877689</v>
      </c>
      <c r="S81" s="24">
        <f t="shared" si="11"/>
        <v>18.198891760070794</v>
      </c>
      <c r="T81" s="24">
        <f t="shared" si="11"/>
        <v>10.489726116668052</v>
      </c>
      <c r="U81" s="24">
        <f t="shared" si="11"/>
        <v>23.943785552667961</v>
      </c>
      <c r="V81" s="24">
        <f t="shared" si="11"/>
        <v>3.3333370721132525</v>
      </c>
      <c r="W81" s="24">
        <f t="shared" si="11"/>
        <v>-4.5068215106635563</v>
      </c>
      <c r="X81" s="24">
        <f t="shared" si="11"/>
        <v>10.105278300087377</v>
      </c>
      <c r="Y81" s="24">
        <f t="shared" si="11"/>
        <v>10.052321662676064</v>
      </c>
      <c r="Z81" s="24">
        <f t="shared" si="11"/>
        <v>-8.6589069136791608</v>
      </c>
      <c r="AA81" s="24">
        <f t="shared" si="11"/>
        <v>-18.025324630332108</v>
      </c>
      <c r="AB81" s="24">
        <f t="shared" si="11"/>
        <v>13.584005272977066</v>
      </c>
      <c r="AC81" s="24">
        <f t="shared" si="11"/>
        <v>4.5931245667342182</v>
      </c>
      <c r="AD81" s="24">
        <f t="shared" si="10"/>
        <v>10.713294810270483</v>
      </c>
    </row>
    <row r="82" spans="1:30">
      <c r="A82" s="65">
        <v>401110</v>
      </c>
      <c r="B82" s="23" t="s">
        <v>210</v>
      </c>
      <c r="C82" s="24">
        <f t="shared" si="9"/>
        <v>69.624720223551179</v>
      </c>
      <c r="D82" s="24">
        <f t="shared" si="11"/>
        <v>45.001458939619909</v>
      </c>
      <c r="E82" s="24">
        <f t="shared" si="11"/>
        <v>1.9185136847196986</v>
      </c>
      <c r="F82" s="24">
        <f t="shared" si="11"/>
        <v>11.291002714314246</v>
      </c>
      <c r="G82" s="24">
        <f t="shared" si="11"/>
        <v>64.773787156350807</v>
      </c>
      <c r="H82" s="24">
        <f t="shared" si="11"/>
        <v>17.704355950066358</v>
      </c>
      <c r="I82" s="24">
        <f t="shared" si="11"/>
        <v>3.2763527553287588</v>
      </c>
      <c r="J82" s="24">
        <f t="shared" si="11"/>
        <v>-10.786795028324875</v>
      </c>
      <c r="K82" s="24">
        <f t="shared" si="11"/>
        <v>-3.2817005478825507</v>
      </c>
      <c r="L82" s="24">
        <f t="shared" si="11"/>
        <v>24.81399786839944</v>
      </c>
      <c r="M82" s="24">
        <f t="shared" si="11"/>
        <v>23.003355333975193</v>
      </c>
      <c r="N82" s="24">
        <f t="shared" si="11"/>
        <v>16.080616565194902</v>
      </c>
      <c r="O82" s="24">
        <f t="shared" si="11"/>
        <v>6.7578623135317315</v>
      </c>
      <c r="P82" s="24">
        <f t="shared" si="11"/>
        <v>-29.364653402132873</v>
      </c>
      <c r="Q82" s="24">
        <f t="shared" si="11"/>
        <v>69.726414191230248</v>
      </c>
      <c r="R82" s="24">
        <f t="shared" si="11"/>
        <v>20.912665899668241</v>
      </c>
      <c r="S82" s="24">
        <f t="shared" si="11"/>
        <v>21.535650094018806</v>
      </c>
      <c r="T82" s="24">
        <f t="shared" si="11"/>
        <v>10.98210886647577</v>
      </c>
      <c r="U82" s="24">
        <f t="shared" si="11"/>
        <v>2.4512615423547288</v>
      </c>
      <c r="V82" s="24">
        <f t="shared" si="11"/>
        <v>-4.0448910617927254</v>
      </c>
      <c r="W82" s="24">
        <f t="shared" si="11"/>
        <v>-9.0811044809667862</v>
      </c>
      <c r="X82" s="24">
        <f t="shared" si="11"/>
        <v>16.669937916982704</v>
      </c>
      <c r="Y82" s="24">
        <f t="shared" si="11"/>
        <v>2.5269980755585664</v>
      </c>
      <c r="Z82" s="24">
        <f t="shared" si="11"/>
        <v>-4.5508797201307232</v>
      </c>
      <c r="AA82" s="24">
        <f t="shared" si="11"/>
        <v>-20.125082020671627</v>
      </c>
      <c r="AB82" s="24">
        <f t="shared" si="11"/>
        <v>24.026370363132727</v>
      </c>
      <c r="AC82" s="24">
        <f t="shared" si="11"/>
        <v>23.607974659920728</v>
      </c>
      <c r="AD82" s="24">
        <f t="shared" si="10"/>
        <v>11.746163908909949</v>
      </c>
    </row>
    <row r="83" spans="1:30">
      <c r="A83" s="65">
        <v>401120</v>
      </c>
      <c r="B83" s="23" t="s">
        <v>210</v>
      </c>
      <c r="C83" s="24">
        <f t="shared" si="9"/>
        <v>88.574470512186764</v>
      </c>
      <c r="D83" s="24">
        <f t="shared" si="11"/>
        <v>34.240621698136039</v>
      </c>
      <c r="E83" s="24">
        <f t="shared" si="11"/>
        <v>28.583875259822804</v>
      </c>
      <c r="F83" s="24">
        <f t="shared" si="11"/>
        <v>15.073608022979187</v>
      </c>
      <c r="G83" s="24">
        <f t="shared" si="11"/>
        <v>5.8335033715274562</v>
      </c>
      <c r="H83" s="24">
        <f t="shared" si="11"/>
        <v>-5.8821199405713003</v>
      </c>
      <c r="I83" s="24">
        <f t="shared" si="11"/>
        <v>10.286073745754322</v>
      </c>
      <c r="J83" s="24">
        <f t="shared" si="11"/>
        <v>3.5275446565119779</v>
      </c>
      <c r="K83" s="24">
        <f t="shared" si="11"/>
        <v>12.119697707036806</v>
      </c>
      <c r="L83" s="24">
        <f t="shared" si="11"/>
        <v>20.79875175903436</v>
      </c>
      <c r="M83" s="24">
        <f t="shared" si="11"/>
        <v>18.667323996466379</v>
      </c>
      <c r="N83" s="24">
        <f t="shared" si="11"/>
        <v>5.9583703738348675</v>
      </c>
      <c r="O83" s="24">
        <f t="shared" si="11"/>
        <v>1.6705496833834275</v>
      </c>
      <c r="P83" s="24">
        <f t="shared" si="11"/>
        <v>-23.900584872869672</v>
      </c>
      <c r="Q83" s="24">
        <f t="shared" si="11"/>
        <v>40.482296617104851</v>
      </c>
      <c r="R83" s="24">
        <f t="shared" si="11"/>
        <v>40.478956428704663</v>
      </c>
      <c r="S83" s="24">
        <f t="shared" si="11"/>
        <v>15.796113586484097</v>
      </c>
      <c r="T83" s="24">
        <f t="shared" si="11"/>
        <v>-5.1540658127181871</v>
      </c>
      <c r="U83" s="24">
        <f t="shared" si="11"/>
        <v>14.789235349288134</v>
      </c>
      <c r="V83" s="24">
        <f t="shared" si="11"/>
        <v>-6.2004231814866984</v>
      </c>
      <c r="W83" s="24">
        <f t="shared" si="11"/>
        <v>-16.308310768781894</v>
      </c>
      <c r="X83" s="24">
        <f t="shared" si="11"/>
        <v>4.5069881428609477</v>
      </c>
      <c r="Y83" s="24">
        <f t="shared" si="11"/>
        <v>4.6295688779674862</v>
      </c>
      <c r="Z83" s="24">
        <f t="shared" si="11"/>
        <v>0.97573980052902698</v>
      </c>
      <c r="AA83" s="24">
        <f t="shared" si="11"/>
        <v>-21.760291344537166</v>
      </c>
      <c r="AB83" s="24">
        <f t="shared" si="11"/>
        <v>39.039197014412309</v>
      </c>
      <c r="AC83" s="24">
        <f t="shared" si="11"/>
        <v>19.620541649150454</v>
      </c>
      <c r="AD83" s="24">
        <f t="shared" si="10"/>
        <v>10.347094479354951</v>
      </c>
    </row>
    <row r="84" spans="1:30">
      <c r="A84" s="65">
        <v>842139</v>
      </c>
      <c r="B84" s="23" t="s">
        <v>210</v>
      </c>
      <c r="C84" s="24">
        <f t="shared" si="9"/>
        <v>58.183672181400169</v>
      </c>
      <c r="D84" s="24">
        <f t="shared" si="11"/>
        <v>38.276911944194524</v>
      </c>
      <c r="E84" s="24">
        <f t="shared" si="11"/>
        <v>2.3407413929183321</v>
      </c>
      <c r="F84" s="24">
        <f t="shared" si="11"/>
        <v>53.752887510400342</v>
      </c>
      <c r="G84" s="24">
        <f t="shared" si="11"/>
        <v>66.608932785721834</v>
      </c>
      <c r="H84" s="24">
        <f t="shared" si="11"/>
        <v>65.003147309568789</v>
      </c>
      <c r="I84" s="24">
        <f t="shared" si="11"/>
        <v>-62.35538011529021</v>
      </c>
      <c r="J84" s="24">
        <f t="shared" si="11"/>
        <v>6.4910139423574265E-2</v>
      </c>
      <c r="K84" s="24">
        <f t="shared" si="11"/>
        <v>-5.3432260428220388</v>
      </c>
      <c r="L84" s="24">
        <f t="shared" si="11"/>
        <v>-5.9631970596295929</v>
      </c>
      <c r="M84" s="24">
        <f t="shared" si="11"/>
        <v>22.956557608270117</v>
      </c>
      <c r="N84" s="24">
        <f t="shared" si="11"/>
        <v>26.989287469465779</v>
      </c>
      <c r="O84" s="24">
        <f t="shared" si="11"/>
        <v>37.245761538569326</v>
      </c>
      <c r="P84" s="24">
        <f t="shared" si="11"/>
        <v>-34.267865745285434</v>
      </c>
      <c r="Q84" s="24">
        <f t="shared" si="11"/>
        <v>64.1370717590342</v>
      </c>
      <c r="R84" s="24">
        <f t="shared" si="11"/>
        <v>11.288394764012907</v>
      </c>
      <c r="S84" s="24">
        <f t="shared" si="11"/>
        <v>0.25642592132564346</v>
      </c>
      <c r="T84" s="24">
        <f t="shared" si="11"/>
        <v>25.504205920692186</v>
      </c>
      <c r="U84" s="24">
        <f t="shared" si="11"/>
        <v>19.533159537517022</v>
      </c>
      <c r="V84" s="24">
        <f t="shared" si="11"/>
        <v>8.5293185977581629</v>
      </c>
      <c r="W84" s="24">
        <f t="shared" si="11"/>
        <v>-16.247937638732495</v>
      </c>
      <c r="X84" s="24">
        <f t="shared" si="11"/>
        <v>16.245690702403294</v>
      </c>
      <c r="Y84" s="24">
        <f t="shared" si="11"/>
        <v>28.419874749020664</v>
      </c>
      <c r="Z84" s="24">
        <f t="shared" si="11"/>
        <v>11.461270528036053</v>
      </c>
      <c r="AA84" s="24">
        <f t="shared" si="11"/>
        <v>-26.019917795086599</v>
      </c>
      <c r="AB84" s="24">
        <f t="shared" si="11"/>
        <v>7.4848218235076018</v>
      </c>
      <c r="AC84" s="24">
        <f t="shared" si="11"/>
        <v>25.050085997949779</v>
      </c>
      <c r="AD84" s="24">
        <f t="shared" si="10"/>
        <v>10.975330288009516</v>
      </c>
    </row>
    <row r="85" spans="1:30">
      <c r="A85" s="65">
        <v>854430</v>
      </c>
      <c r="B85" s="23" t="s">
        <v>210</v>
      </c>
      <c r="C85" s="24">
        <f t="shared" si="9"/>
        <v>27.026745730046756</v>
      </c>
      <c r="D85" s="24">
        <f t="shared" si="11"/>
        <v>6.6272328956001871</v>
      </c>
      <c r="E85" s="24">
        <f t="shared" si="11"/>
        <v>4.8461956586214541</v>
      </c>
      <c r="F85" s="24">
        <f t="shared" si="11"/>
        <v>-3.9688848303089941</v>
      </c>
      <c r="G85" s="24">
        <f t="shared" si="11"/>
        <v>6.685864105799098</v>
      </c>
      <c r="H85" s="24">
        <f t="shared" si="11"/>
        <v>9.4416965286117289</v>
      </c>
      <c r="I85" s="24">
        <f t="shared" si="11"/>
        <v>-37.876764317065906</v>
      </c>
      <c r="J85" s="24">
        <f t="shared" si="11"/>
        <v>-3.631730152024133</v>
      </c>
      <c r="K85" s="24">
        <f t="shared" si="11"/>
        <v>8.7684818718285271</v>
      </c>
      <c r="L85" s="24">
        <f t="shared" si="11"/>
        <v>46.783578066821832</v>
      </c>
      <c r="M85" s="24">
        <f t="shared" si="11"/>
        <v>-7.6709890205520992E-2</v>
      </c>
      <c r="N85" s="24">
        <f t="shared" si="11"/>
        <v>18.112095535779645</v>
      </c>
      <c r="O85" s="24">
        <f t="shared" si="11"/>
        <v>7.2901925671036309</v>
      </c>
      <c r="P85" s="24">
        <f t="shared" si="11"/>
        <v>-25.163834213943957</v>
      </c>
      <c r="Q85" s="24">
        <f t="shared" si="11"/>
        <v>38.950424468691381</v>
      </c>
      <c r="R85" s="24">
        <f t="shared" si="11"/>
        <v>16.008712464202347</v>
      </c>
      <c r="S85" s="24">
        <f t="shared" si="11"/>
        <v>0.26280920517511674</v>
      </c>
      <c r="T85" s="24">
        <f t="shared" si="11"/>
        <v>78.450675783259499</v>
      </c>
      <c r="U85" s="24">
        <f t="shared" si="11"/>
        <v>0.29626328350451558</v>
      </c>
      <c r="V85" s="24">
        <f t="shared" si="11"/>
        <v>-2.1197800623804426</v>
      </c>
      <c r="W85" s="24">
        <f t="shared" si="11"/>
        <v>6.2763040327806152</v>
      </c>
      <c r="X85" s="24">
        <f t="shared" si="11"/>
        <v>-24.297308132046581</v>
      </c>
      <c r="Y85" s="24">
        <f t="shared" si="11"/>
        <v>-5.3217350679283726</v>
      </c>
      <c r="Z85" s="24">
        <f t="shared" si="11"/>
        <v>1.86597054509663</v>
      </c>
      <c r="AA85" s="24">
        <f t="shared" si="11"/>
        <v>-0.44243903987100452</v>
      </c>
      <c r="AB85" s="24">
        <f t="shared" si="11"/>
        <v>40.176693770662155</v>
      </c>
      <c r="AC85" s="24">
        <f t="shared" si="11"/>
        <v>38.510313652750142</v>
      </c>
      <c r="AD85" s="24">
        <f t="shared" si="10"/>
        <v>6.6865129475394411</v>
      </c>
    </row>
    <row r="86" spans="1:30">
      <c r="A86" s="65">
        <v>841430</v>
      </c>
      <c r="B86" s="23" t="s">
        <v>210</v>
      </c>
      <c r="C86" s="24">
        <f t="shared" si="9"/>
        <v>49.84408431826489</v>
      </c>
      <c r="D86" s="24">
        <f t="shared" si="11"/>
        <v>-3.2362030072171564</v>
      </c>
      <c r="E86" s="24">
        <f t="shared" si="11"/>
        <v>4.9263135186462819</v>
      </c>
      <c r="F86" s="24">
        <f t="shared" si="11"/>
        <v>-4.473133378221732</v>
      </c>
      <c r="G86" s="24">
        <f t="shared" si="11"/>
        <v>34.572856487145714</v>
      </c>
      <c r="H86" s="24">
        <f t="shared" si="11"/>
        <v>-2.5004179018665411</v>
      </c>
      <c r="I86" s="24">
        <f t="shared" si="11"/>
        <v>1.0759415947533455</v>
      </c>
      <c r="J86" s="24">
        <f t="shared" si="11"/>
        <v>1.2470250980006483</v>
      </c>
      <c r="K86" s="24">
        <f t="shared" si="11"/>
        <v>11.336227123908643</v>
      </c>
      <c r="L86" s="24">
        <f t="shared" si="11"/>
        <v>52.365165803385111</v>
      </c>
      <c r="M86" s="24">
        <f t="shared" si="11"/>
        <v>16.283192405320207</v>
      </c>
      <c r="N86" s="24">
        <f t="shared" si="11"/>
        <v>10.193580820394189</v>
      </c>
      <c r="O86" s="24">
        <f t="shared" si="11"/>
        <v>5.1185194261256868</v>
      </c>
      <c r="P86" s="24">
        <f t="shared" si="11"/>
        <v>-16.319039854459376</v>
      </c>
      <c r="Q86" s="24">
        <f t="shared" si="11"/>
        <v>27.22545955665565</v>
      </c>
      <c r="R86" s="24">
        <f t="shared" si="11"/>
        <v>22.434028976843038</v>
      </c>
      <c r="S86" s="24">
        <f t="shared" si="11"/>
        <v>18.480295141399665</v>
      </c>
      <c r="T86" s="24">
        <f t="shared" si="11"/>
        <v>-10.050759237197155</v>
      </c>
      <c r="U86" s="24">
        <f t="shared" si="11"/>
        <v>-0.33504300258520914</v>
      </c>
      <c r="V86" s="24">
        <f t="shared" si="11"/>
        <v>-6.114726476321934</v>
      </c>
      <c r="W86" s="24">
        <f t="shared" si="11"/>
        <v>6.6813607520795841</v>
      </c>
      <c r="X86" s="24">
        <f t="shared" si="11"/>
        <v>10.15405308800716</v>
      </c>
      <c r="Y86" s="24">
        <f t="shared" si="11"/>
        <v>-6.415961368774731</v>
      </c>
      <c r="Z86" s="24">
        <f t="shared" si="11"/>
        <v>-2.1754154660611107</v>
      </c>
      <c r="AA86" s="24">
        <f t="shared" si="11"/>
        <v>-8.7494080919751411</v>
      </c>
      <c r="AB86" s="24">
        <f t="shared" si="11"/>
        <v>27.936119936121131</v>
      </c>
      <c r="AC86" s="24">
        <f t="shared" si="11"/>
        <v>19.38267549304777</v>
      </c>
      <c r="AD86" s="24">
        <f t="shared" si="10"/>
        <v>8.0280481338565153</v>
      </c>
    </row>
    <row r="87" spans="1:30">
      <c r="A87" s="65">
        <v>840999</v>
      </c>
      <c r="B87" s="23" t="s">
        <v>210</v>
      </c>
      <c r="C87" s="24">
        <f t="shared" si="9"/>
        <v>59.940642928695013</v>
      </c>
      <c r="D87" s="24">
        <f t="shared" si="11"/>
        <v>-6.2319529112259175</v>
      </c>
      <c r="E87" s="24">
        <f t="shared" si="11"/>
        <v>14.9466446942929</v>
      </c>
      <c r="F87" s="24">
        <f t="shared" si="11"/>
        <v>14.290935008327494</v>
      </c>
      <c r="G87" s="24">
        <f t="shared" si="11"/>
        <v>-5.859617261352696</v>
      </c>
      <c r="H87" s="24">
        <f t="shared" si="11"/>
        <v>24.534009055563288</v>
      </c>
      <c r="I87" s="24">
        <f t="shared" si="11"/>
        <v>-20.011792183933139</v>
      </c>
      <c r="J87" s="24">
        <f t="shared" si="11"/>
        <v>8.9904420515537709</v>
      </c>
      <c r="K87" s="24">
        <f t="shared" si="11"/>
        <v>19.302755443723441</v>
      </c>
      <c r="L87" s="24">
        <f t="shared" si="11"/>
        <v>9.7492056213216216</v>
      </c>
      <c r="M87" s="24">
        <f t="shared" si="11"/>
        <v>29.370898158197633</v>
      </c>
      <c r="N87" s="24">
        <f t="shared" si="11"/>
        <v>-2.0762414062851491</v>
      </c>
      <c r="O87" s="24">
        <f t="shared" si="11"/>
        <v>15.715078332152757</v>
      </c>
      <c r="P87" s="24">
        <f t="shared" si="11"/>
        <v>-43.578128849466005</v>
      </c>
      <c r="Q87" s="24">
        <f t="shared" si="11"/>
        <v>146.00455545194967</v>
      </c>
      <c r="R87" s="24">
        <f t="shared" si="11"/>
        <v>8.3759979640856557</v>
      </c>
      <c r="S87" s="24">
        <f t="shared" si="11"/>
        <v>2.4581899487251917</v>
      </c>
      <c r="T87" s="24">
        <f t="shared" si="11"/>
        <v>-7.8919228926053506</v>
      </c>
      <c r="U87" s="24">
        <f t="shared" si="11"/>
        <v>7.1264450635369059</v>
      </c>
      <c r="V87" s="24">
        <f t="shared" si="11"/>
        <v>-17.952768146257895</v>
      </c>
      <c r="W87" s="24">
        <f t="shared" si="11"/>
        <v>-4.6857251367593733</v>
      </c>
      <c r="X87" s="24">
        <f t="shared" si="11"/>
        <v>26.562801060321448</v>
      </c>
      <c r="Y87" s="24">
        <f t="shared" si="11"/>
        <v>3.6913326992782203</v>
      </c>
      <c r="Z87" s="24">
        <f t="shared" si="11"/>
        <v>2.5165203206367011</v>
      </c>
      <c r="AA87" s="24">
        <f t="shared" si="11"/>
        <v>-13.798727008410864</v>
      </c>
      <c r="AB87" s="24">
        <f t="shared" si="11"/>
        <v>25.596652452025623</v>
      </c>
      <c r="AC87" s="24">
        <f t="shared" si="11"/>
        <v>9.0444356428817372</v>
      </c>
      <c r="AD87" s="24">
        <f t="shared" si="10"/>
        <v>7.3582418679696246</v>
      </c>
    </row>
    <row r="88" spans="1:30">
      <c r="A88" s="65">
        <v>870870</v>
      </c>
      <c r="B88" s="23" t="s">
        <v>210</v>
      </c>
      <c r="C88" s="24">
        <f t="shared" si="9"/>
        <v>54.079052264330471</v>
      </c>
      <c r="D88" s="24">
        <f t="shared" si="11"/>
        <v>19.661536407334879</v>
      </c>
      <c r="E88" s="24">
        <f t="shared" si="11"/>
        <v>10.750858992900049</v>
      </c>
      <c r="F88" s="24">
        <f t="shared" si="11"/>
        <v>9.710658745024773</v>
      </c>
      <c r="G88" s="24">
        <f t="shared" si="11"/>
        <v>48.170243425362031</v>
      </c>
      <c r="H88" s="24">
        <f t="shared" si="11"/>
        <v>-13.490049771473068</v>
      </c>
      <c r="I88" s="24">
        <f t="shared" si="11"/>
        <v>-4.7437009256005069</v>
      </c>
      <c r="J88" s="24">
        <f t="shared" si="11"/>
        <v>-10.433412858664937</v>
      </c>
      <c r="K88" s="24">
        <f t="shared" si="11"/>
        <v>15.180008900365863</v>
      </c>
      <c r="L88" s="24">
        <f t="shared" si="11"/>
        <v>5.8361372725018299</v>
      </c>
      <c r="M88" s="24">
        <f t="shared" si="11"/>
        <v>2.4299993401907187</v>
      </c>
      <c r="N88" s="24">
        <f t="shared" si="11"/>
        <v>4.1079455045362607</v>
      </c>
      <c r="O88" s="24">
        <f t="shared" si="11"/>
        <v>-1.0752172316144879</v>
      </c>
      <c r="P88" s="24">
        <f t="shared" si="11"/>
        <v>-12.225384392578107</v>
      </c>
      <c r="Q88" s="24">
        <f t="shared" si="11"/>
        <v>27.459466678449161</v>
      </c>
      <c r="R88" s="24">
        <f t="shared" si="11"/>
        <v>33.66576249209254</v>
      </c>
      <c r="S88" s="24">
        <f t="shared" si="11"/>
        <v>31.369538541660262</v>
      </c>
      <c r="T88" s="24">
        <f t="shared" si="11"/>
        <v>6.9981297836346954</v>
      </c>
      <c r="U88" s="24">
        <f t="shared" si="11"/>
        <v>8.6039574719738852</v>
      </c>
      <c r="V88" s="24">
        <f t="shared" si="11"/>
        <v>13.986462756013424</v>
      </c>
      <c r="W88" s="24">
        <f t="shared" si="11"/>
        <v>-24.200949309852987</v>
      </c>
      <c r="X88" s="24">
        <f t="shared" si="11"/>
        <v>26.803672110345218</v>
      </c>
      <c r="Y88" s="24">
        <f t="shared" si="11"/>
        <v>-5.6386963157163308</v>
      </c>
      <c r="Z88" s="24">
        <f t="shared" si="11"/>
        <v>-0.85720339569208193</v>
      </c>
      <c r="AA88" s="24">
        <f t="shared" si="11"/>
        <v>-23.685523493299087</v>
      </c>
      <c r="AB88" s="24">
        <f t="shared" si="11"/>
        <v>41.121067308408158</v>
      </c>
      <c r="AC88" s="24">
        <f t="shared" si="11"/>
        <v>18.740147313722403</v>
      </c>
      <c r="AD88" s="24">
        <f t="shared" si="10"/>
        <v>8.3424849654985707</v>
      </c>
    </row>
    <row r="89" spans="1:30">
      <c r="A89" s="65">
        <v>848310</v>
      </c>
      <c r="B89" s="23" t="s">
        <v>210</v>
      </c>
      <c r="C89" s="24">
        <f t="shared" si="9"/>
        <v>42.31243276428475</v>
      </c>
      <c r="D89" s="24">
        <f t="shared" si="11"/>
        <v>7.7605866822615184</v>
      </c>
      <c r="E89" s="24">
        <f t="shared" si="11"/>
        <v>14.995410776389861</v>
      </c>
      <c r="F89" s="24">
        <f t="shared" si="11"/>
        <v>16.558561456489301</v>
      </c>
      <c r="G89" s="24">
        <f t="shared" si="11"/>
        <v>14.518180850800675</v>
      </c>
      <c r="H89" s="24">
        <f t="shared" si="11"/>
        <v>-3.1335927179254242</v>
      </c>
      <c r="I89" s="24">
        <f t="shared" si="11"/>
        <v>5.1604811256542149</v>
      </c>
      <c r="J89" s="24">
        <f t="shared" si="11"/>
        <v>4.7181096529318722</v>
      </c>
      <c r="K89" s="24">
        <f t="shared" si="11"/>
        <v>17.221836113050841</v>
      </c>
      <c r="L89" s="24">
        <f t="shared" si="11"/>
        <v>13.765776593081426</v>
      </c>
      <c r="M89" s="24">
        <f t="shared" si="11"/>
        <v>3.2396131947325415</v>
      </c>
      <c r="N89" s="24">
        <f t="shared" si="11"/>
        <v>-11.551824160221415</v>
      </c>
      <c r="O89" s="24">
        <f t="shared" si="11"/>
        <v>3.3773111620319014</v>
      </c>
      <c r="P89" s="24">
        <f t="shared" si="11"/>
        <v>-28.00633689980242</v>
      </c>
      <c r="Q89" s="24">
        <f t="shared" si="11"/>
        <v>53.575580832124388</v>
      </c>
      <c r="R89" s="24">
        <f t="shared" si="11"/>
        <v>27.723286259551344</v>
      </c>
      <c r="S89" s="24">
        <f t="shared" si="11"/>
        <v>16.676756515169799</v>
      </c>
      <c r="T89" s="24">
        <f t="shared" si="11"/>
        <v>3.7937468249917004</v>
      </c>
      <c r="U89" s="24">
        <f t="shared" si="11"/>
        <v>11.040636883158172</v>
      </c>
      <c r="V89" s="24">
        <f t="shared" si="11"/>
        <v>5.2540521653619265</v>
      </c>
      <c r="W89" s="24">
        <f t="shared" si="11"/>
        <v>-1.2790080908263093</v>
      </c>
      <c r="X89" s="24">
        <f t="shared" si="11"/>
        <v>3.1953657646573959</v>
      </c>
      <c r="Y89" s="24">
        <f t="shared" si="11"/>
        <v>2.5935711258398868</v>
      </c>
      <c r="Z89" s="24">
        <f t="shared" si="11"/>
        <v>-0.27409012138144817</v>
      </c>
      <c r="AA89" s="24">
        <f t="shared" si="11"/>
        <v>-17.468309573130867</v>
      </c>
      <c r="AB89" s="24">
        <f t="shared" si="11"/>
        <v>17.64051419750345</v>
      </c>
      <c r="AC89" s="24">
        <f t="shared" si="11"/>
        <v>12.667644829253817</v>
      </c>
      <c r="AD89" s="24">
        <f t="shared" si="10"/>
        <v>7.3068426514100651</v>
      </c>
    </row>
    <row r="90" spans="1:30">
      <c r="A90" s="65">
        <v>871690</v>
      </c>
      <c r="B90" s="23" t="s">
        <v>210</v>
      </c>
      <c r="C90" s="24">
        <f t="shared" si="9"/>
        <v>-38.168946440219365</v>
      </c>
      <c r="D90" s="24">
        <f t="shared" si="11"/>
        <v>72.704156268285743</v>
      </c>
      <c r="E90" s="24">
        <f t="shared" si="11"/>
        <v>53.272970884744154</v>
      </c>
      <c r="F90" s="24">
        <f t="shared" si="11"/>
        <v>41.237034761092929</v>
      </c>
      <c r="G90" s="24">
        <f t="shared" si="11"/>
        <v>9.5999074644455504</v>
      </c>
      <c r="H90" s="24">
        <f t="shared" si="11"/>
        <v>-18.938312161738537</v>
      </c>
      <c r="I90" s="24">
        <f t="shared" ref="D90:AC97" si="12">IFERROR(((I29/H29)*100-100),"--")</f>
        <v>-16.940845126156674</v>
      </c>
      <c r="J90" s="24">
        <f t="shared" si="12"/>
        <v>44.269114057625131</v>
      </c>
      <c r="K90" s="24">
        <f t="shared" si="12"/>
        <v>4.0576132222108328</v>
      </c>
      <c r="L90" s="24">
        <f t="shared" si="12"/>
        <v>18.492880321150864</v>
      </c>
      <c r="M90" s="24">
        <f t="shared" si="12"/>
        <v>16.275218015024649</v>
      </c>
      <c r="N90" s="24">
        <f t="shared" si="12"/>
        <v>-4.0432944692132935</v>
      </c>
      <c r="O90" s="24">
        <f t="shared" si="12"/>
        <v>-15.735354618604475</v>
      </c>
      <c r="P90" s="24">
        <f t="shared" si="12"/>
        <v>-45.016028142252573</v>
      </c>
      <c r="Q90" s="24">
        <f t="shared" si="12"/>
        <v>61.30959809248958</v>
      </c>
      <c r="R90" s="24">
        <f t="shared" si="12"/>
        <v>64.95988281704814</v>
      </c>
      <c r="S90" s="24">
        <f t="shared" si="12"/>
        <v>17.836438937116014</v>
      </c>
      <c r="T90" s="24">
        <f t="shared" si="12"/>
        <v>3.0762525954995539</v>
      </c>
      <c r="U90" s="24">
        <f t="shared" si="12"/>
        <v>32.702671162610443</v>
      </c>
      <c r="V90" s="24">
        <f t="shared" si="12"/>
        <v>16.327930739964415</v>
      </c>
      <c r="W90" s="24">
        <f t="shared" si="12"/>
        <v>8.1824033852066407</v>
      </c>
      <c r="X90" s="24">
        <f t="shared" si="12"/>
        <v>22.472448815914163</v>
      </c>
      <c r="Y90" s="24">
        <f t="shared" si="12"/>
        <v>25.183299145844785</v>
      </c>
      <c r="Z90" s="24">
        <f t="shared" si="12"/>
        <v>8.447151580901064</v>
      </c>
      <c r="AA90" s="24">
        <f t="shared" si="12"/>
        <v>-34.250590601786271</v>
      </c>
      <c r="AB90" s="24">
        <f t="shared" si="12"/>
        <v>71.495847024467167</v>
      </c>
      <c r="AC90" s="24">
        <f t="shared" si="12"/>
        <v>48.530050541617072</v>
      </c>
      <c r="AD90" s="24">
        <f t="shared" si="10"/>
        <v>11.948209277215156</v>
      </c>
    </row>
    <row r="91" spans="1:30">
      <c r="A91" s="65">
        <v>870893</v>
      </c>
      <c r="B91" s="23" t="s">
        <v>210</v>
      </c>
      <c r="C91" s="24">
        <f t="shared" si="9"/>
        <v>62.234855830569018</v>
      </c>
      <c r="D91" s="24">
        <f t="shared" si="12"/>
        <v>35.130632603038976</v>
      </c>
      <c r="E91" s="24">
        <f t="shared" si="12"/>
        <v>26.944153720664303</v>
      </c>
      <c r="F91" s="24">
        <f t="shared" si="12"/>
        <v>13.851121040182818</v>
      </c>
      <c r="G91" s="24">
        <f t="shared" si="12"/>
        <v>11.553400012949794</v>
      </c>
      <c r="H91" s="24">
        <f t="shared" si="12"/>
        <v>18.242869801556537</v>
      </c>
      <c r="I91" s="24">
        <f t="shared" si="12"/>
        <v>25.264452858105216</v>
      </c>
      <c r="J91" s="24">
        <f t="shared" si="12"/>
        <v>-0.38127259109852218</v>
      </c>
      <c r="K91" s="24">
        <f t="shared" si="12"/>
        <v>17.977105194178307</v>
      </c>
      <c r="L91" s="24">
        <f t="shared" si="12"/>
        <v>14.022159751384478</v>
      </c>
      <c r="M91" s="24">
        <f t="shared" si="12"/>
        <v>23.638381946131616</v>
      </c>
      <c r="N91" s="24">
        <f t="shared" si="12"/>
        <v>31.827842802729833</v>
      </c>
      <c r="O91" s="24">
        <f t="shared" si="12"/>
        <v>37.488397663240249</v>
      </c>
      <c r="P91" s="24">
        <f t="shared" si="12"/>
        <v>-16.865296173428391</v>
      </c>
      <c r="Q91" s="24">
        <f t="shared" si="12"/>
        <v>75.010648814393193</v>
      </c>
      <c r="R91" s="24">
        <f t="shared" si="12"/>
        <v>21.321530091675768</v>
      </c>
      <c r="S91" s="24">
        <f t="shared" si="12"/>
        <v>13.925282688948414</v>
      </c>
      <c r="T91" s="24">
        <f t="shared" si="12"/>
        <v>-3.8793864676628687</v>
      </c>
      <c r="U91" s="24">
        <f t="shared" si="12"/>
        <v>10.263821542477714</v>
      </c>
      <c r="V91" s="24">
        <f t="shared" si="12"/>
        <v>1.5040172061969059</v>
      </c>
      <c r="W91" s="24">
        <f t="shared" si="12"/>
        <v>5.6105668079295015</v>
      </c>
      <c r="X91" s="24">
        <f t="shared" si="12"/>
        <v>11.088331766219952</v>
      </c>
      <c r="Y91" s="24">
        <f t="shared" si="12"/>
        <v>14.356930013012942</v>
      </c>
      <c r="Z91" s="24">
        <f t="shared" si="12"/>
        <v>0.69427179945287776</v>
      </c>
      <c r="AA91" s="24">
        <f t="shared" si="12"/>
        <v>-18.850066967928157</v>
      </c>
      <c r="AB91" s="24">
        <f t="shared" si="12"/>
        <v>7.0803052439744931</v>
      </c>
      <c r="AC91" s="24">
        <f t="shared" si="12"/>
        <v>23.124591727373513</v>
      </c>
      <c r="AD91" s="24">
        <f t="shared" si="10"/>
        <v>14.925047542265645</v>
      </c>
    </row>
    <row r="92" spans="1:30">
      <c r="A92" s="65">
        <v>851290</v>
      </c>
      <c r="B92" s="23" t="s">
        <v>210</v>
      </c>
      <c r="C92" s="24">
        <f t="shared" si="9"/>
        <v>26.407797194191488</v>
      </c>
      <c r="D92" s="24">
        <f t="shared" si="12"/>
        <v>5.5962032435629823</v>
      </c>
      <c r="E92" s="24">
        <f t="shared" si="12"/>
        <v>42.628348067763653</v>
      </c>
      <c r="F92" s="24">
        <f t="shared" si="12"/>
        <v>13.121464242350697</v>
      </c>
      <c r="G92" s="24">
        <f t="shared" si="12"/>
        <v>28.854286079293473</v>
      </c>
      <c r="H92" s="24">
        <f t="shared" si="12"/>
        <v>21.700630881685228</v>
      </c>
      <c r="I92" s="24">
        <f t="shared" si="12"/>
        <v>32.210045742054007</v>
      </c>
      <c r="J92" s="24">
        <f t="shared" si="12"/>
        <v>-7.6323711328545158</v>
      </c>
      <c r="K92" s="24">
        <f t="shared" si="12"/>
        <v>5.6228867590092335</v>
      </c>
      <c r="L92" s="24">
        <f t="shared" si="12"/>
        <v>7.6722742307212286</v>
      </c>
      <c r="M92" s="24">
        <f t="shared" si="12"/>
        <v>-2.8915993138417662</v>
      </c>
      <c r="N92" s="24">
        <f t="shared" si="12"/>
        <v>23.725604329185273</v>
      </c>
      <c r="O92" s="24">
        <f t="shared" si="12"/>
        <v>-22.515150204746234</v>
      </c>
      <c r="P92" s="24">
        <f t="shared" si="12"/>
        <v>-20.44291115759917</v>
      </c>
      <c r="Q92" s="24">
        <f t="shared" si="12"/>
        <v>23.98217863568253</v>
      </c>
      <c r="R92" s="24">
        <f t="shared" si="12"/>
        <v>5.3576370442474968</v>
      </c>
      <c r="S92" s="24">
        <f t="shared" si="12"/>
        <v>16.070759027209007</v>
      </c>
      <c r="T92" s="24">
        <f t="shared" si="12"/>
        <v>21.567225540170966</v>
      </c>
      <c r="U92" s="24">
        <f t="shared" si="12"/>
        <v>18.844180213352374</v>
      </c>
      <c r="V92" s="24">
        <f t="shared" si="12"/>
        <v>-2.5982726612769937</v>
      </c>
      <c r="W92" s="24">
        <f t="shared" si="12"/>
        <v>6.7062812256790636</v>
      </c>
      <c r="X92" s="24">
        <f t="shared" si="12"/>
        <v>17.797718795009445</v>
      </c>
      <c r="Y92" s="24">
        <f t="shared" si="12"/>
        <v>19.514747290125655</v>
      </c>
      <c r="Z92" s="24">
        <f t="shared" si="12"/>
        <v>8.3451297584760056</v>
      </c>
      <c r="AA92" s="24">
        <f t="shared" si="12"/>
        <v>-6.7934900919231893</v>
      </c>
      <c r="AB92" s="24">
        <f t="shared" si="12"/>
        <v>26.557156991018019</v>
      </c>
      <c r="AC92" s="24">
        <f t="shared" si="12"/>
        <v>8.3472632980474515</v>
      </c>
      <c r="AD92" s="24">
        <f t="shared" si="10"/>
        <v>10.263057094055966</v>
      </c>
    </row>
    <row r="93" spans="1:30">
      <c r="A93" s="65">
        <v>401693</v>
      </c>
      <c r="B93" s="23" t="s">
        <v>210</v>
      </c>
      <c r="C93" s="24">
        <f t="shared" si="9"/>
        <v>64.689510942488312</v>
      </c>
      <c r="D93" s="24">
        <f t="shared" si="12"/>
        <v>21.294551741141788</v>
      </c>
      <c r="E93" s="24">
        <f t="shared" si="12"/>
        <v>17.536433964886271</v>
      </c>
      <c r="F93" s="24">
        <f t="shared" si="12"/>
        <v>19.477964212561673</v>
      </c>
      <c r="G93" s="24">
        <f t="shared" si="12"/>
        <v>36.470083494932851</v>
      </c>
      <c r="H93" s="24">
        <f t="shared" si="12"/>
        <v>-2.9558479760798093</v>
      </c>
      <c r="I93" s="24">
        <f t="shared" si="12"/>
        <v>6.6643542196490557</v>
      </c>
      <c r="J93" s="24">
        <f t="shared" si="12"/>
        <v>2.5568886694035768</v>
      </c>
      <c r="K93" s="24">
        <f t="shared" si="12"/>
        <v>13.212019430392303</v>
      </c>
      <c r="L93" s="24">
        <f t="shared" si="12"/>
        <v>8.10518213456632</v>
      </c>
      <c r="M93" s="24">
        <f t="shared" si="12"/>
        <v>12.614389832090154</v>
      </c>
      <c r="N93" s="24">
        <f t="shared" si="12"/>
        <v>9.6084154656556251</v>
      </c>
      <c r="O93" s="24">
        <f t="shared" si="12"/>
        <v>-13.29716745878865</v>
      </c>
      <c r="P93" s="24">
        <f t="shared" si="12"/>
        <v>-23.644153325584043</v>
      </c>
      <c r="Q93" s="24">
        <f t="shared" si="12"/>
        <v>44.445868292994703</v>
      </c>
      <c r="R93" s="24">
        <f t="shared" si="12"/>
        <v>11.400526821859614</v>
      </c>
      <c r="S93" s="24">
        <f t="shared" si="12"/>
        <v>14.179331338626184</v>
      </c>
      <c r="T93" s="24">
        <f t="shared" si="12"/>
        <v>8.2656926529089674</v>
      </c>
      <c r="U93" s="24">
        <f t="shared" si="12"/>
        <v>6.7386171326290452</v>
      </c>
      <c r="V93" s="24">
        <f t="shared" si="12"/>
        <v>-0.78327252377864909</v>
      </c>
      <c r="W93" s="24">
        <f t="shared" si="12"/>
        <v>3.1792036693430958</v>
      </c>
      <c r="X93" s="24">
        <f t="shared" si="12"/>
        <v>18.783221410231405</v>
      </c>
      <c r="Y93" s="24">
        <f t="shared" si="12"/>
        <v>-6.8100553110592585</v>
      </c>
      <c r="Z93" s="24">
        <f t="shared" si="12"/>
        <v>-3.3171200438353168</v>
      </c>
      <c r="AA93" s="24">
        <f t="shared" si="12"/>
        <v>-15.215866774517323</v>
      </c>
      <c r="AB93" s="24">
        <f t="shared" si="12"/>
        <v>26.238432922410723</v>
      </c>
      <c r="AC93" s="24">
        <f t="shared" si="12"/>
        <v>4.3939495625698015</v>
      </c>
      <c r="AD93" s="24">
        <f t="shared" si="10"/>
        <v>8.7841331836871177</v>
      </c>
    </row>
    <row r="94" spans="1:30">
      <c r="A94" s="65">
        <v>851220</v>
      </c>
      <c r="B94" s="23" t="s">
        <v>210</v>
      </c>
      <c r="C94" s="24">
        <f t="shared" si="9"/>
        <v>80.854649323255416</v>
      </c>
      <c r="D94" s="24">
        <f t="shared" si="12"/>
        <v>27.859839334361041</v>
      </c>
      <c r="E94" s="24">
        <f t="shared" si="12"/>
        <v>9.4634621714339744</v>
      </c>
      <c r="F94" s="24">
        <f t="shared" si="12"/>
        <v>-5.1015977956994192</v>
      </c>
      <c r="G94" s="24">
        <f t="shared" si="12"/>
        <v>27.198720463459523</v>
      </c>
      <c r="H94" s="24">
        <f t="shared" si="12"/>
        <v>2.6782368338058973</v>
      </c>
      <c r="I94" s="24">
        <f t="shared" si="12"/>
        <v>0.20781417142981695</v>
      </c>
      <c r="J94" s="24">
        <f t="shared" si="12"/>
        <v>-0.47215226104229657</v>
      </c>
      <c r="K94" s="24">
        <f t="shared" si="12"/>
        <v>-0.42762198044179911</v>
      </c>
      <c r="L94" s="24">
        <f t="shared" si="12"/>
        <v>7.3084608168073544</v>
      </c>
      <c r="M94" s="24">
        <f t="shared" si="12"/>
        <v>14.872328432628493</v>
      </c>
      <c r="N94" s="24">
        <f t="shared" si="12"/>
        <v>11.902584296348763</v>
      </c>
      <c r="O94" s="24">
        <f t="shared" si="12"/>
        <v>17.039965251128763</v>
      </c>
      <c r="P94" s="24">
        <f t="shared" si="12"/>
        <v>-30.416411712778384</v>
      </c>
      <c r="Q94" s="24">
        <f t="shared" si="12"/>
        <v>71.082186297834397</v>
      </c>
      <c r="R94" s="24">
        <f t="shared" si="12"/>
        <v>13.46827390115692</v>
      </c>
      <c r="S94" s="24">
        <f t="shared" si="12"/>
        <v>19.527128966672635</v>
      </c>
      <c r="T94" s="24">
        <f t="shared" si="12"/>
        <v>29.491826799190193</v>
      </c>
      <c r="U94" s="24">
        <f t="shared" si="12"/>
        <v>20.086311308972938</v>
      </c>
      <c r="V94" s="24">
        <f t="shared" si="12"/>
        <v>9.5428170582869853</v>
      </c>
      <c r="W94" s="24">
        <f t="shared" si="12"/>
        <v>48.952253386120304</v>
      </c>
      <c r="X94" s="24">
        <f t="shared" si="12"/>
        <v>-9.3068047479488598</v>
      </c>
      <c r="Y94" s="24">
        <f t="shared" si="12"/>
        <v>10.030185555489908</v>
      </c>
      <c r="Z94" s="24">
        <f t="shared" si="12"/>
        <v>-7.1182802183700602</v>
      </c>
      <c r="AA94" s="24">
        <f t="shared" si="12"/>
        <v>-21.75674946354151</v>
      </c>
      <c r="AB94" s="24">
        <f t="shared" si="12"/>
        <v>21.965678551951612</v>
      </c>
      <c r="AC94" s="24">
        <f t="shared" si="12"/>
        <v>6.7135888816197848</v>
      </c>
      <c r="AD94" s="24">
        <f t="shared" si="10"/>
        <v>11.181421862964996</v>
      </c>
    </row>
    <row r="95" spans="1:30">
      <c r="A95" s="65" t="s">
        <v>221</v>
      </c>
      <c r="B95" s="23" t="s">
        <v>210</v>
      </c>
      <c r="C95" s="24">
        <f t="shared" si="9"/>
        <v>75.096635230368037</v>
      </c>
      <c r="D95" s="24">
        <f t="shared" si="12"/>
        <v>18.063911922512375</v>
      </c>
      <c r="E95" s="24">
        <f t="shared" si="12"/>
        <v>8.2171480784332545</v>
      </c>
      <c r="F95" s="24">
        <f t="shared" si="12"/>
        <v>22.17404537064607</v>
      </c>
      <c r="G95" s="24">
        <f t="shared" si="12"/>
        <v>31.750664677594557</v>
      </c>
      <c r="H95" s="24">
        <f t="shared" si="12"/>
        <v>-3.1460331445584018</v>
      </c>
      <c r="I95" s="24">
        <f t="shared" si="12"/>
        <v>-4.6128689554628011</v>
      </c>
      <c r="J95" s="24">
        <f t="shared" si="12"/>
        <v>-5.352422957375552</v>
      </c>
      <c r="K95" s="24">
        <f t="shared" si="12"/>
        <v>12.873325913782764</v>
      </c>
      <c r="L95" s="24">
        <f t="shared" si="12"/>
        <v>11.621857370677176</v>
      </c>
      <c r="M95" s="24">
        <f t="shared" si="12"/>
        <v>13.765529116252978</v>
      </c>
      <c r="N95" s="24">
        <f t="shared" si="12"/>
        <v>6.7612840613274301</v>
      </c>
      <c r="O95" s="24">
        <f t="shared" si="12"/>
        <v>10.028726343408607</v>
      </c>
      <c r="P95" s="24">
        <f t="shared" si="12"/>
        <v>-22.329924602765487</v>
      </c>
      <c r="Q95" s="24">
        <f t="shared" si="12"/>
        <v>38.29043122574808</v>
      </c>
      <c r="R95" s="24">
        <f t="shared" si="12"/>
        <v>16.342108002461202</v>
      </c>
      <c r="S95" s="24">
        <f t="shared" si="12"/>
        <v>15.587694764472644</v>
      </c>
      <c r="T95" s="24">
        <f t="shared" si="12"/>
        <v>6.0065508831915935</v>
      </c>
      <c r="U95" s="24">
        <f t="shared" si="12"/>
        <v>5.1257148019540324</v>
      </c>
      <c r="V95" s="24">
        <f t="shared" si="12"/>
        <v>-0.68568945755693278</v>
      </c>
      <c r="W95" s="24">
        <f t="shared" si="12"/>
        <v>-3.2482900853569845</v>
      </c>
      <c r="X95" s="24">
        <f t="shared" si="12"/>
        <v>9.7051649015659649</v>
      </c>
      <c r="Y95" s="24">
        <f t="shared" si="12"/>
        <v>9.6229781237193492</v>
      </c>
      <c r="Z95" s="24">
        <f t="shared" si="12"/>
        <v>-0.21070180000802452</v>
      </c>
      <c r="AA95" s="24">
        <f t="shared" si="12"/>
        <v>-19.905336012901003</v>
      </c>
      <c r="AB95" s="24">
        <f t="shared" si="12"/>
        <v>36.655840148322284</v>
      </c>
      <c r="AC95" s="24">
        <f t="shared" si="12"/>
        <v>7.2535413895274132</v>
      </c>
      <c r="AD95" s="24">
        <f t="shared" si="10"/>
        <v>9.1321260934099655</v>
      </c>
    </row>
    <row r="96" spans="1:30">
      <c r="A96" s="65" t="s">
        <v>222</v>
      </c>
      <c r="B96" s="23" t="s">
        <v>210</v>
      </c>
      <c r="C96" s="24">
        <f t="shared" si="9"/>
        <v>31.318302250803725</v>
      </c>
      <c r="D96" s="24">
        <f t="shared" si="12"/>
        <v>17.69132463679945</v>
      </c>
      <c r="E96" s="24">
        <f t="shared" si="12"/>
        <v>9.0271576027029425</v>
      </c>
      <c r="F96" s="24">
        <f t="shared" si="12"/>
        <v>10.181639807369663</v>
      </c>
      <c r="G96" s="24">
        <f t="shared" si="12"/>
        <v>27.985217082194296</v>
      </c>
      <c r="H96" s="24">
        <f t="shared" si="12"/>
        <v>-3.1635319402626578</v>
      </c>
      <c r="I96" s="24">
        <f t="shared" si="12"/>
        <v>-0.74890017901185502</v>
      </c>
      <c r="J96" s="24">
        <f t="shared" si="12"/>
        <v>-5.4335341712134095</v>
      </c>
      <c r="K96" s="24">
        <f t="shared" si="12"/>
        <v>5.2834256697929334</v>
      </c>
      <c r="L96" s="24">
        <f t="shared" si="12"/>
        <v>8.7423476837715128</v>
      </c>
      <c r="M96" s="24">
        <f t="shared" si="12"/>
        <v>14.589054961540967</v>
      </c>
      <c r="N96" s="24">
        <f t="shared" si="12"/>
        <v>6.8645171660155739</v>
      </c>
      <c r="O96" s="24">
        <f t="shared" si="12"/>
        <v>-3.0962977661325937</v>
      </c>
      <c r="P96" s="24">
        <f t="shared" si="12"/>
        <v>-27.011544793017009</v>
      </c>
      <c r="Q96" s="24">
        <f t="shared" si="12"/>
        <v>44.351869156790002</v>
      </c>
      <c r="R96" s="24">
        <f t="shared" si="12"/>
        <v>17.156488897906414</v>
      </c>
      <c r="S96" s="24">
        <f t="shared" si="12"/>
        <v>14.938762207972985</v>
      </c>
      <c r="T96" s="24">
        <f t="shared" si="12"/>
        <v>6.1745980536049814</v>
      </c>
      <c r="U96" s="24">
        <f t="shared" si="12"/>
        <v>4.5433796833154361</v>
      </c>
      <c r="V96" s="24">
        <f t="shared" si="12"/>
        <v>2.870065145646123</v>
      </c>
      <c r="W96" s="24">
        <f t="shared" si="12"/>
        <v>-3.2377238092931862</v>
      </c>
      <c r="X96" s="24">
        <f t="shared" si="12"/>
        <v>11.0862692248743</v>
      </c>
      <c r="Y96" s="24">
        <f t="shared" si="12"/>
        <v>5.3764038881545844</v>
      </c>
      <c r="Z96" s="24">
        <f t="shared" si="12"/>
        <v>-2.4193849983513047</v>
      </c>
      <c r="AA96" s="24">
        <f t="shared" si="12"/>
        <v>-18.492250920931497</v>
      </c>
      <c r="AB96" s="24">
        <f t="shared" si="12"/>
        <v>13.997129362652046</v>
      </c>
      <c r="AC96" s="24">
        <f t="shared" si="12"/>
        <v>3.4977695083446463</v>
      </c>
      <c r="AD96" s="24">
        <f t="shared" si="10"/>
        <v>5.9556331433994814</v>
      </c>
    </row>
    <row r="97" spans="1:30">
      <c r="A97" s="65" t="s">
        <v>207</v>
      </c>
      <c r="B97" s="23" t="s">
        <v>210</v>
      </c>
      <c r="C97" s="24">
        <f t="shared" si="9"/>
        <v>61.114821934030715</v>
      </c>
      <c r="D97" s="24">
        <f t="shared" si="12"/>
        <v>17.96692301379575</v>
      </c>
      <c r="E97" s="24">
        <f t="shared" si="12"/>
        <v>8.4275105994116899</v>
      </c>
      <c r="F97" s="24">
        <f t="shared" si="12"/>
        <v>19.042348260221999</v>
      </c>
      <c r="G97" s="24">
        <f t="shared" si="12"/>
        <v>30.840546479139164</v>
      </c>
      <c r="H97" s="24">
        <f t="shared" si="12"/>
        <v>-3.1501703473740434</v>
      </c>
      <c r="I97" s="24">
        <f t="shared" si="12"/>
        <v>-3.6994451228447787</v>
      </c>
      <c r="J97" s="24">
        <f t="shared" si="12"/>
        <v>-5.3721847423571205</v>
      </c>
      <c r="K97" s="24">
        <f t="shared" si="12"/>
        <v>11.025335635418941</v>
      </c>
      <c r="L97" s="24">
        <f t="shared" si="12"/>
        <v>10.957012885223548</v>
      </c>
      <c r="M97" s="24">
        <f t="shared" si="12"/>
        <v>13.951876246497164</v>
      </c>
      <c r="N97" s="24">
        <f t="shared" si="12"/>
        <v>6.7847742292621405</v>
      </c>
      <c r="O97" s="24">
        <f t="shared" si="12"/>
        <v>7.0399636278588815</v>
      </c>
      <c r="P97" s="24">
        <f t="shared" si="12"/>
        <v>-23.295045948869529</v>
      </c>
      <c r="Q97" s="24">
        <f t="shared" si="12"/>
        <v>39.47945945091945</v>
      </c>
      <c r="R97" s="24">
        <f t="shared" si="12"/>
        <v>16.50743974185869</v>
      </c>
      <c r="S97" s="24">
        <f t="shared" si="12"/>
        <v>15.4552176348312</v>
      </c>
      <c r="T97" s="24">
        <f t="shared" si="12"/>
        <v>6.0407036193111026</v>
      </c>
      <c r="U97" s="24">
        <f t="shared" si="12"/>
        <v>5.0072156329298707</v>
      </c>
      <c r="V97" s="24">
        <f t="shared" si="12"/>
        <v>3.4673706687755157E-2</v>
      </c>
      <c r="W97" s="24">
        <f t="shared" si="12"/>
        <v>-3.2460887808419159</v>
      </c>
      <c r="X97" s="24">
        <f t="shared" si="12"/>
        <v>9.9929194530314618</v>
      </c>
      <c r="Y97" s="24">
        <f t="shared" si="12"/>
        <v>8.7294050171427244</v>
      </c>
      <c r="Z97" s="24">
        <f t="shared" si="12"/>
        <v>-0.66112542205195268</v>
      </c>
      <c r="AA97" s="24">
        <f t="shared" si="12"/>
        <v>-19.622261765617765</v>
      </c>
      <c r="AB97" s="24">
        <f t="shared" si="12"/>
        <v>32.052952639584419</v>
      </c>
      <c r="AC97" s="24">
        <f t="shared" si="12"/>
        <v>6.5949134193226371</v>
      </c>
      <c r="AD97" s="24">
        <f t="shared" si="10"/>
        <v>8.3627654266537945</v>
      </c>
    </row>
    <row r="98" spans="1:30" ht="14" thickBot="1">
      <c r="A98" s="20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ht="14" thickTop="1">
      <c r="A99" s="11" t="s">
        <v>278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</row>
  </sheetData>
  <mergeCells count="7">
    <mergeCell ref="B68:AD68"/>
    <mergeCell ref="B69:AD69"/>
    <mergeCell ref="A2:AD2"/>
    <mergeCell ref="A4:AD4"/>
    <mergeCell ref="B7:AD7"/>
    <mergeCell ref="B8:AD8"/>
    <mergeCell ref="B38:AD38"/>
  </mergeCells>
  <hyperlinks>
    <hyperlink ref="A1" location="ÍNDICE!A1" display="ÍNDICE" xr:uid="{00000000-0004-0000-0F00-000000000000}"/>
  </hyperlinks>
  <pageMargins left="0.75" right="0.75" top="1" bottom="1" header="0" footer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D75"/>
  <sheetViews>
    <sheetView zoomScaleNormal="100" zoomScalePageLayoutView="80" workbookViewId="0"/>
  </sheetViews>
  <sheetFormatPr baseColWidth="10" defaultColWidth="11.5" defaultRowHeight="13"/>
  <cols>
    <col min="1" max="1" width="12.5" style="1" customWidth="1"/>
    <col min="2" max="2" width="16.5" style="1" customWidth="1"/>
    <col min="3" max="7" width="13.33203125" style="1" customWidth="1"/>
    <col min="8" max="8" width="13.1640625" style="1" customWidth="1"/>
    <col min="9" max="9" width="13.5" style="1" customWidth="1"/>
    <col min="10" max="10" width="13.33203125" style="1" customWidth="1"/>
    <col min="11" max="11" width="13.5" style="1" customWidth="1"/>
    <col min="12" max="12" width="9.5" style="1" customWidth="1"/>
    <col min="13" max="21" width="11.5" style="1"/>
    <col min="22" max="22" width="15.5" style="1" bestFit="1" customWidth="1"/>
    <col min="23" max="16384" width="11.5" style="1"/>
  </cols>
  <sheetData>
    <row r="1" spans="1:30">
      <c r="A1" s="83" t="s">
        <v>0</v>
      </c>
    </row>
    <row r="2" spans="1:30">
      <c r="A2" s="136" t="s">
        <v>226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</row>
    <row r="3" spans="1:30">
      <c r="A3" s="65"/>
      <c r="B3" s="65"/>
      <c r="C3" s="65"/>
      <c r="D3" s="65"/>
      <c r="E3" s="65"/>
      <c r="F3" s="65"/>
      <c r="G3" s="65"/>
      <c r="H3" s="65"/>
      <c r="I3" s="6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>
      <c r="A4" s="136" t="s">
        <v>299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</row>
    <row r="5" spans="1:30" ht="14" thickBo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14" thickTop="1">
      <c r="A6" s="25"/>
      <c r="B6" s="6">
        <v>1995</v>
      </c>
      <c r="C6" s="6">
        <v>1996</v>
      </c>
      <c r="D6" s="6">
        <v>1997</v>
      </c>
      <c r="E6" s="6">
        <v>1998</v>
      </c>
      <c r="F6" s="6">
        <v>1999</v>
      </c>
      <c r="G6" s="6">
        <v>2000</v>
      </c>
      <c r="H6" s="6">
        <v>2001</v>
      </c>
      <c r="I6" s="6">
        <v>2002</v>
      </c>
      <c r="J6" s="6">
        <v>2003</v>
      </c>
      <c r="K6" s="6">
        <v>2004</v>
      </c>
      <c r="L6" s="6">
        <v>2005</v>
      </c>
      <c r="M6" s="6">
        <v>2006</v>
      </c>
      <c r="N6" s="6">
        <v>2007</v>
      </c>
      <c r="O6" s="6">
        <v>2008</v>
      </c>
      <c r="P6" s="6">
        <v>2009</v>
      </c>
      <c r="Q6" s="6">
        <v>2010</v>
      </c>
      <c r="R6" s="6">
        <v>2011</v>
      </c>
      <c r="S6" s="6">
        <v>2012</v>
      </c>
      <c r="T6" s="6">
        <v>2013</v>
      </c>
      <c r="U6" s="6">
        <v>2014</v>
      </c>
      <c r="V6" s="6">
        <v>2015</v>
      </c>
      <c r="W6" s="6">
        <v>2016</v>
      </c>
      <c r="X6" s="6">
        <v>2017</v>
      </c>
      <c r="Y6" s="6">
        <v>2018</v>
      </c>
      <c r="Z6" s="6">
        <v>2019</v>
      </c>
      <c r="AA6" s="6">
        <v>2020</v>
      </c>
      <c r="AB6" s="6">
        <v>2021</v>
      </c>
      <c r="AC6" s="6">
        <v>2022</v>
      </c>
      <c r="AD6" s="6" t="s">
        <v>280</v>
      </c>
    </row>
    <row r="7" spans="1:30" ht="14" thickBot="1">
      <c r="A7" s="25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</row>
    <row r="8" spans="1:30" ht="15" thickTop="1" thickBot="1">
      <c r="A8" s="25"/>
      <c r="B8" s="134" t="s">
        <v>205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</row>
    <row r="9" spans="1:30" ht="14" thickTop="1">
      <c r="A9" s="65">
        <v>870323</v>
      </c>
      <c r="B9" s="14">
        <v>5035.1738880000003</v>
      </c>
      <c r="C9" s="14">
        <v>5876.6182399999998</v>
      </c>
      <c r="D9" s="14">
        <v>6897.5815679999996</v>
      </c>
      <c r="E9" s="14">
        <v>7231.4506240000001</v>
      </c>
      <c r="F9" s="14">
        <v>8290.717184000001</v>
      </c>
      <c r="G9" s="14">
        <v>11268.627834000001</v>
      </c>
      <c r="H9" s="14">
        <v>10324.629601000001</v>
      </c>
      <c r="I9" s="14">
        <v>8599.8433530000002</v>
      </c>
      <c r="J9" s="14">
        <v>7382.0802119999998</v>
      </c>
      <c r="K9" s="14">
        <v>6718.5057699999998</v>
      </c>
      <c r="L9" s="14">
        <v>9059.1098890000012</v>
      </c>
      <c r="M9" s="14">
        <v>13465.637846000001</v>
      </c>
      <c r="N9" s="14">
        <v>14739.675324</v>
      </c>
      <c r="O9" s="14">
        <v>16123.287869000002</v>
      </c>
      <c r="P9" s="14">
        <v>11335.636989000001</v>
      </c>
      <c r="Q9" s="14">
        <v>17988.345635000001</v>
      </c>
      <c r="R9" s="14">
        <v>18947.682049999999</v>
      </c>
      <c r="S9" s="14">
        <v>19005.478975999999</v>
      </c>
      <c r="T9" s="14">
        <v>22754.105853000001</v>
      </c>
      <c r="U9" s="14">
        <v>21551.473478</v>
      </c>
      <c r="V9" s="14">
        <v>21132.281476</v>
      </c>
      <c r="W9" s="14">
        <v>20198.685706</v>
      </c>
      <c r="X9" s="14">
        <v>26702.083188000001</v>
      </c>
      <c r="Y9" s="14">
        <v>32063.201677999998</v>
      </c>
      <c r="Z9" s="14">
        <v>31006.239277000001</v>
      </c>
      <c r="AA9" s="14">
        <v>25081.985074</v>
      </c>
      <c r="AB9" s="14">
        <v>22539.557521999999</v>
      </c>
      <c r="AC9" s="14">
        <v>23056.151543</v>
      </c>
      <c r="AD9" s="14">
        <f>SUM(B9:AC9)</f>
        <v>444375.8476470001</v>
      </c>
    </row>
    <row r="10" spans="1:30">
      <c r="A10" s="65">
        <v>870431</v>
      </c>
      <c r="B10" s="14">
        <v>1370.349056</v>
      </c>
      <c r="C10" s="14">
        <v>2343.6280320000001</v>
      </c>
      <c r="D10" s="14">
        <v>2516.6287360000001</v>
      </c>
      <c r="E10" s="14">
        <v>2722.4709120000002</v>
      </c>
      <c r="F10" s="14">
        <v>2629.1066880000003</v>
      </c>
      <c r="G10" s="14">
        <v>2570.4365210000001</v>
      </c>
      <c r="H10" s="14">
        <v>4537.8109910000003</v>
      </c>
      <c r="I10" s="14">
        <v>3920.188525</v>
      </c>
      <c r="J10" s="14">
        <v>3172.168756</v>
      </c>
      <c r="K10" s="14">
        <v>2400.3042530000002</v>
      </c>
      <c r="L10" s="14">
        <v>3090.8837910000002</v>
      </c>
      <c r="M10" s="14">
        <v>4454.1287160000002</v>
      </c>
      <c r="N10" s="14">
        <v>4291.8224500000006</v>
      </c>
      <c r="O10" s="14">
        <v>4428.4056040000005</v>
      </c>
      <c r="P10" s="14">
        <v>4715.4151739999998</v>
      </c>
      <c r="Q10" s="14">
        <v>6858.3516960000006</v>
      </c>
      <c r="R10" s="14">
        <v>7251.7449460000007</v>
      </c>
      <c r="S10" s="14">
        <v>8703.7779279999995</v>
      </c>
      <c r="T10" s="14">
        <v>11510.262132</v>
      </c>
      <c r="U10" s="14">
        <v>12877.763048000001</v>
      </c>
      <c r="V10" s="14">
        <v>13655.386487</v>
      </c>
      <c r="W10" s="14">
        <v>16002.718432</v>
      </c>
      <c r="X10" s="14">
        <v>14880.861145999999</v>
      </c>
      <c r="Y10" s="14">
        <v>15533.355960999999</v>
      </c>
      <c r="Z10" s="14">
        <v>17655.822399000001</v>
      </c>
      <c r="AA10" s="14">
        <v>15725.794562999999</v>
      </c>
      <c r="AB10" s="14">
        <v>19580.974238000003</v>
      </c>
      <c r="AC10" s="14">
        <v>22054.117105999998</v>
      </c>
      <c r="AD10" s="14">
        <f t="shared" ref="AD10:AD28" si="0">SUM(B10:AC10)</f>
        <v>231454.67828699996</v>
      </c>
    </row>
    <row r="11" spans="1:30">
      <c r="A11" s="65">
        <v>870322</v>
      </c>
      <c r="B11" s="14">
        <v>1637.9359999999999</v>
      </c>
      <c r="C11" s="14">
        <v>1330.556928</v>
      </c>
      <c r="D11" s="14">
        <v>193.41615999999999</v>
      </c>
      <c r="E11" s="14">
        <v>27.435972000000003</v>
      </c>
      <c r="F11" s="14">
        <v>3.5234529999999999</v>
      </c>
      <c r="G11" s="14">
        <v>1.9632619999999998</v>
      </c>
      <c r="H11" s="14">
        <v>0.207651</v>
      </c>
      <c r="I11" s="14">
        <v>0.221688</v>
      </c>
      <c r="J11" s="14">
        <v>0.594337</v>
      </c>
      <c r="K11" s="14">
        <v>0.38830799999999999</v>
      </c>
      <c r="L11" s="14">
        <v>2.091364</v>
      </c>
      <c r="M11" s="14">
        <v>0.324876</v>
      </c>
      <c r="N11" s="14">
        <v>0.43237500000000001</v>
      </c>
      <c r="O11" s="14">
        <v>0.59717799999999999</v>
      </c>
      <c r="P11" s="14">
        <v>0.54042699999999999</v>
      </c>
      <c r="Q11" s="14">
        <v>4.6444279999999996</v>
      </c>
      <c r="R11" s="14">
        <v>816.646795</v>
      </c>
      <c r="S11" s="14">
        <v>2163.9470719999999</v>
      </c>
      <c r="T11" s="14">
        <v>2426.2383280000004</v>
      </c>
      <c r="U11" s="14">
        <v>3518.8113739999999</v>
      </c>
      <c r="V11" s="14">
        <v>3140.8106549999998</v>
      </c>
      <c r="W11" s="14">
        <v>3850.952589</v>
      </c>
      <c r="X11" s="14">
        <v>8086.279235</v>
      </c>
      <c r="Y11" s="14">
        <v>9627.6991400000006</v>
      </c>
      <c r="Z11" s="14">
        <v>10928.677594000001</v>
      </c>
      <c r="AA11" s="14">
        <v>8515.4912880000011</v>
      </c>
      <c r="AB11" s="14">
        <v>6458.8652220000004</v>
      </c>
      <c r="AC11" s="14">
        <v>10141.065877000001</v>
      </c>
      <c r="AD11" s="14">
        <f t="shared" si="0"/>
        <v>72880.359575999988</v>
      </c>
    </row>
    <row r="12" spans="1:30">
      <c r="A12" s="65">
        <v>870422</v>
      </c>
      <c r="B12" s="14">
        <v>8.3390000000000004</v>
      </c>
      <c r="C12" s="14">
        <v>121.55458400000001</v>
      </c>
      <c r="D12" s="14">
        <v>265.503536</v>
      </c>
      <c r="E12" s="14">
        <v>242.083392</v>
      </c>
      <c r="F12" s="14">
        <v>441.7688</v>
      </c>
      <c r="G12" s="14">
        <v>349.226629</v>
      </c>
      <c r="H12" s="14">
        <v>270.18177700000001</v>
      </c>
      <c r="I12" s="14">
        <v>608.64263600000004</v>
      </c>
      <c r="J12" s="14">
        <v>1080.1263180000001</v>
      </c>
      <c r="K12" s="14">
        <v>1594.0536340000001</v>
      </c>
      <c r="L12" s="14">
        <v>2074.6387250000002</v>
      </c>
      <c r="M12" s="14">
        <v>1914.7840589999998</v>
      </c>
      <c r="N12" s="14">
        <v>1671.1984600000001</v>
      </c>
      <c r="O12" s="14">
        <v>1117.798599</v>
      </c>
      <c r="P12" s="14">
        <v>749.17008799999996</v>
      </c>
      <c r="Q12" s="14">
        <v>1652.1995120000001</v>
      </c>
      <c r="R12" s="14">
        <v>2322.3664700000004</v>
      </c>
      <c r="S12" s="14">
        <v>2400.94121</v>
      </c>
      <c r="T12" s="14">
        <v>3289.3517099999999</v>
      </c>
      <c r="U12" s="14">
        <v>4284.897559</v>
      </c>
      <c r="V12" s="14">
        <v>3506.7384489999999</v>
      </c>
      <c r="W12" s="14">
        <v>2996.714743</v>
      </c>
      <c r="X12" s="14">
        <v>3764.2640080000001</v>
      </c>
      <c r="Y12" s="14">
        <v>3736.4064819999999</v>
      </c>
      <c r="Z12" s="14">
        <v>4116.5946889999996</v>
      </c>
      <c r="AA12" s="14">
        <v>3842.1823790000003</v>
      </c>
      <c r="AB12" s="14">
        <v>4843.8946699999997</v>
      </c>
      <c r="AC12" s="14">
        <v>4541.8025429999998</v>
      </c>
      <c r="AD12" s="14">
        <f t="shared" si="0"/>
        <v>57807.42466099999</v>
      </c>
    </row>
    <row r="13" spans="1:30">
      <c r="A13" s="65">
        <v>870332</v>
      </c>
      <c r="B13" s="14">
        <v>25.702999999999999</v>
      </c>
      <c r="C13" s="14">
        <v>51.455176000000002</v>
      </c>
      <c r="D13" s="14">
        <v>149.075536</v>
      </c>
      <c r="E13" s="14">
        <v>362.15500799999995</v>
      </c>
      <c r="F13" s="14">
        <v>914.31328000000008</v>
      </c>
      <c r="G13" s="14">
        <v>493.62251600000002</v>
      </c>
      <c r="H13" s="14">
        <v>688.33191499999998</v>
      </c>
      <c r="I13" s="14">
        <v>527.89627199999995</v>
      </c>
      <c r="J13" s="14">
        <v>676.16213000000005</v>
      </c>
      <c r="K13" s="14">
        <v>696.84985900000004</v>
      </c>
      <c r="L13" s="14">
        <v>1043.8427349999999</v>
      </c>
      <c r="M13" s="14">
        <v>1621.0921189999999</v>
      </c>
      <c r="N13" s="14">
        <v>1785.6227670000001</v>
      </c>
      <c r="O13" s="14">
        <v>2818.8356690000001</v>
      </c>
      <c r="P13" s="14">
        <v>2069.8470560000001</v>
      </c>
      <c r="Q13" s="14">
        <v>2705.4111090000001</v>
      </c>
      <c r="R13" s="14">
        <v>3738.5010990000001</v>
      </c>
      <c r="S13" s="14">
        <v>3764.2215389999997</v>
      </c>
      <c r="T13" s="14">
        <v>2769.3879380000003</v>
      </c>
      <c r="U13" s="14">
        <v>18.378430000000002</v>
      </c>
      <c r="V13" s="14">
        <v>1605.736654</v>
      </c>
      <c r="W13" s="14">
        <v>416.94352399999997</v>
      </c>
      <c r="X13" s="14">
        <v>2694.6307599999996</v>
      </c>
      <c r="Y13" s="14">
        <v>2732.1955079999998</v>
      </c>
      <c r="Z13" s="14">
        <v>2465.3349440000002</v>
      </c>
      <c r="AA13" s="14">
        <v>2474.2169750000003</v>
      </c>
      <c r="AB13" s="14">
        <v>1643.9380819999999</v>
      </c>
      <c r="AC13" s="14">
        <v>2478.1187500000001</v>
      </c>
      <c r="AD13" s="14">
        <f t="shared" si="0"/>
        <v>43431.820350000009</v>
      </c>
    </row>
    <row r="14" spans="1:30">
      <c r="A14" s="65">
        <v>870421</v>
      </c>
      <c r="B14" s="14">
        <v>469.99299200000002</v>
      </c>
      <c r="C14" s="14">
        <v>883.47238399999992</v>
      </c>
      <c r="D14" s="14">
        <v>1097.26784</v>
      </c>
      <c r="E14" s="14">
        <v>566.90393599999993</v>
      </c>
      <c r="F14" s="14">
        <v>967.49036799999999</v>
      </c>
      <c r="G14" s="14">
        <v>1744.4571640000001</v>
      </c>
      <c r="H14" s="14">
        <v>1462.3041250000001</v>
      </c>
      <c r="I14" s="14">
        <v>1621.3066780000001</v>
      </c>
      <c r="J14" s="14">
        <v>1892.6005770000002</v>
      </c>
      <c r="K14" s="14">
        <v>2320.8863730000003</v>
      </c>
      <c r="L14" s="14">
        <v>1713.3619950000002</v>
      </c>
      <c r="M14" s="14">
        <v>1750.4719319999999</v>
      </c>
      <c r="N14" s="14">
        <v>2535.1101650000001</v>
      </c>
      <c r="O14" s="14">
        <v>1264.174456</v>
      </c>
      <c r="P14" s="14">
        <v>715.48840300000006</v>
      </c>
      <c r="Q14" s="14">
        <v>1443.0831229999999</v>
      </c>
      <c r="R14" s="14">
        <v>2099.5687590000002</v>
      </c>
      <c r="S14" s="14">
        <v>2776.8814010000001</v>
      </c>
      <c r="T14" s="14">
        <v>1953.0052639999999</v>
      </c>
      <c r="U14" s="14">
        <v>2293.1831439999996</v>
      </c>
      <c r="V14" s="14">
        <v>2453.4441269999998</v>
      </c>
      <c r="W14" s="14">
        <v>2522.1002239999998</v>
      </c>
      <c r="X14" s="14">
        <v>155.00876199999999</v>
      </c>
      <c r="Y14" s="14">
        <v>2752.659071</v>
      </c>
      <c r="Z14" s="14">
        <v>2204.252583</v>
      </c>
      <c r="AA14" s="14">
        <v>3165.850696</v>
      </c>
      <c r="AB14" s="14">
        <v>2910.6375329999996</v>
      </c>
      <c r="AC14" s="14">
        <v>1592.9153899999999</v>
      </c>
      <c r="AD14" s="14">
        <f t="shared" si="0"/>
        <v>49327.879465000005</v>
      </c>
    </row>
    <row r="15" spans="1:30">
      <c r="A15" s="65">
        <v>870324</v>
      </c>
      <c r="B15" s="14">
        <v>804.97299199999998</v>
      </c>
      <c r="C15" s="14">
        <v>2337.270528</v>
      </c>
      <c r="D15" s="14">
        <v>2405.6573440000002</v>
      </c>
      <c r="E15" s="14">
        <v>3282.3482880000001</v>
      </c>
      <c r="F15" s="14">
        <v>3139.5883519999998</v>
      </c>
      <c r="G15" s="14">
        <v>4726.9901569999993</v>
      </c>
      <c r="H15" s="14">
        <v>4273.0780439999999</v>
      </c>
      <c r="I15" s="14">
        <v>4637.2838210000009</v>
      </c>
      <c r="J15" s="14">
        <v>4477.3150009999999</v>
      </c>
      <c r="K15" s="14">
        <v>4424.382987</v>
      </c>
      <c r="L15" s="14">
        <v>3298.113022</v>
      </c>
      <c r="M15" s="14">
        <v>2319.259235</v>
      </c>
      <c r="N15" s="14">
        <v>2014.347031</v>
      </c>
      <c r="O15" s="14">
        <v>2393.1480649999999</v>
      </c>
      <c r="P15" s="14">
        <v>1490.137778</v>
      </c>
      <c r="Q15" s="14">
        <v>2034.756801</v>
      </c>
      <c r="R15" s="14">
        <v>2707.903632</v>
      </c>
      <c r="S15" s="14">
        <v>3353.6273289999999</v>
      </c>
      <c r="T15" s="14">
        <v>3271.1209470000003</v>
      </c>
      <c r="U15" s="14">
        <v>3043.5443100000002</v>
      </c>
      <c r="V15" s="14">
        <v>3335.1172689999999</v>
      </c>
      <c r="W15" s="14">
        <v>1628.552821</v>
      </c>
      <c r="X15" s="14">
        <v>1236.4520070000001</v>
      </c>
      <c r="Y15" s="14">
        <v>1332.096894</v>
      </c>
      <c r="Z15" s="14">
        <v>2753.7188980000001</v>
      </c>
      <c r="AA15" s="14">
        <v>1759.256296</v>
      </c>
      <c r="AB15" s="14">
        <v>1378.639048</v>
      </c>
      <c r="AC15" s="14">
        <v>1525.824977</v>
      </c>
      <c r="AD15" s="14">
        <f t="shared" si="0"/>
        <v>75384.503874000002</v>
      </c>
    </row>
    <row r="16" spans="1:30">
      <c r="A16" s="65">
        <v>870423</v>
      </c>
      <c r="B16" s="14">
        <v>0.95</v>
      </c>
      <c r="C16" s="14">
        <v>11.929358000000001</v>
      </c>
      <c r="D16" s="14">
        <v>34.782239999999994</v>
      </c>
      <c r="E16" s="14">
        <v>33.169684000000004</v>
      </c>
      <c r="F16" s="14">
        <v>31.952076000000002</v>
      </c>
      <c r="G16" s="14">
        <v>49.259172</v>
      </c>
      <c r="H16" s="14">
        <v>68.776074999999992</v>
      </c>
      <c r="I16" s="14">
        <v>119.596069</v>
      </c>
      <c r="J16" s="14">
        <v>181.999955</v>
      </c>
      <c r="K16" s="14">
        <v>210.86555900000002</v>
      </c>
      <c r="L16" s="14">
        <v>198.874358</v>
      </c>
      <c r="M16" s="14">
        <v>342.653548</v>
      </c>
      <c r="N16" s="14">
        <v>412.23560200000003</v>
      </c>
      <c r="O16" s="14">
        <v>440.54092800000001</v>
      </c>
      <c r="P16" s="14">
        <v>309.86948899999999</v>
      </c>
      <c r="Q16" s="14">
        <v>492.07419699999997</v>
      </c>
      <c r="R16" s="14">
        <v>668.58511399999998</v>
      </c>
      <c r="S16" s="14">
        <v>730.29690500000004</v>
      </c>
      <c r="T16" s="14">
        <v>594.76225199999999</v>
      </c>
      <c r="U16" s="14">
        <v>1039.551418</v>
      </c>
      <c r="V16" s="14">
        <v>980.29428199999995</v>
      </c>
      <c r="W16" s="14">
        <v>915.59075800000005</v>
      </c>
      <c r="X16" s="14">
        <v>996.400216</v>
      </c>
      <c r="Y16" s="14">
        <v>1137.404738</v>
      </c>
      <c r="Z16" s="14">
        <v>1572.8919839999999</v>
      </c>
      <c r="AA16" s="14">
        <v>1206.0326640000001</v>
      </c>
      <c r="AB16" s="14">
        <v>1221.7792030000001</v>
      </c>
      <c r="AC16" s="14">
        <v>1437.745418</v>
      </c>
      <c r="AD16" s="14">
        <f t="shared" si="0"/>
        <v>15440.863262000001</v>
      </c>
    </row>
    <row r="17" spans="1:30">
      <c r="A17" s="65">
        <v>870120</v>
      </c>
      <c r="B17" s="14">
        <v>5.3419999999999996</v>
      </c>
      <c r="C17" s="14">
        <v>9.0736980000000003</v>
      </c>
      <c r="D17" s="14">
        <v>18.192352</v>
      </c>
      <c r="E17" s="14">
        <v>176.547776</v>
      </c>
      <c r="F17" s="14">
        <v>1039.2467839999999</v>
      </c>
      <c r="G17" s="14">
        <v>266.31091300000003</v>
      </c>
      <c r="H17" s="14">
        <v>103.718656</v>
      </c>
      <c r="I17" s="14">
        <v>635.45766900000001</v>
      </c>
      <c r="J17" s="14">
        <v>662.01998400000002</v>
      </c>
      <c r="K17" s="14">
        <v>1244.8102020000001</v>
      </c>
      <c r="L17" s="14">
        <v>1094.1956910000001</v>
      </c>
      <c r="M17" s="14">
        <v>1282.087299</v>
      </c>
      <c r="N17" s="14">
        <v>1182.0176270000002</v>
      </c>
      <c r="O17" s="14">
        <v>1334.6206480000001</v>
      </c>
      <c r="P17" s="14">
        <v>2268.9626949999997</v>
      </c>
      <c r="Q17" s="14">
        <v>3390.4511090000001</v>
      </c>
      <c r="R17" s="14">
        <v>5438.3774119999998</v>
      </c>
      <c r="S17" s="14">
        <v>5638.9066080000002</v>
      </c>
      <c r="T17" s="14">
        <v>5090.0462079999998</v>
      </c>
      <c r="U17" s="14">
        <v>6728.9043849999998</v>
      </c>
      <c r="V17" s="14">
        <v>8185.2971289999996</v>
      </c>
      <c r="W17" s="14">
        <v>5047.7253739999996</v>
      </c>
      <c r="X17" s="14">
        <v>6027.8356449999992</v>
      </c>
      <c r="Y17" s="14">
        <v>8729.6209650000001</v>
      </c>
      <c r="Z17" s="14">
        <v>9292.0347760000004</v>
      </c>
      <c r="AA17" s="14">
        <v>6149.754962</v>
      </c>
      <c r="AB17" s="14">
        <v>7726.4769040000001</v>
      </c>
      <c r="AC17" s="14">
        <v>959.07145400000002</v>
      </c>
      <c r="AD17" s="14">
        <f t="shared" si="0"/>
        <v>89727.106925</v>
      </c>
    </row>
    <row r="18" spans="1:30">
      <c r="A18" s="65">
        <v>870390</v>
      </c>
      <c r="B18" s="14">
        <v>2.9630000000000001</v>
      </c>
      <c r="C18" s="14">
        <v>0.77899600000000002</v>
      </c>
      <c r="D18" s="14">
        <v>0.26786799999999999</v>
      </c>
      <c r="E18" s="14">
        <v>0.13144</v>
      </c>
      <c r="F18" s="14">
        <v>0.11659699999999999</v>
      </c>
      <c r="G18" s="14">
        <v>0.37365799999999999</v>
      </c>
      <c r="H18" s="14">
        <v>6.6435000000000008E-2</v>
      </c>
      <c r="I18" s="14">
        <v>136.64939799999999</v>
      </c>
      <c r="J18" s="14">
        <v>0.35700599999999999</v>
      </c>
      <c r="K18" s="14">
        <v>3.7735999999999999E-2</v>
      </c>
      <c r="L18" s="14">
        <v>0.153531</v>
      </c>
      <c r="M18" s="14">
        <v>6.8596999999999991E-2</v>
      </c>
      <c r="N18" s="14">
        <v>4.3548999999999997E-2</v>
      </c>
      <c r="O18" s="14">
        <v>0.12102</v>
      </c>
      <c r="P18" s="14">
        <v>2.5965999999999999E-2</v>
      </c>
      <c r="Q18" s="14">
        <v>3.3555999999999996E-2</v>
      </c>
      <c r="R18" s="14">
        <v>0.34958</v>
      </c>
      <c r="S18" s="14">
        <v>2.541655</v>
      </c>
      <c r="T18" s="14">
        <v>118.966556</v>
      </c>
      <c r="U18" s="14">
        <v>0</v>
      </c>
      <c r="V18" s="14">
        <v>311.08578299999999</v>
      </c>
      <c r="W18" s="14">
        <v>202.51122599999999</v>
      </c>
      <c r="X18" s="14">
        <v>176.74982299999999</v>
      </c>
      <c r="Y18" s="14">
        <v>47.406966999999995</v>
      </c>
      <c r="Z18" s="14">
        <v>23.187304000000001</v>
      </c>
      <c r="AA18" s="14">
        <v>13.341191</v>
      </c>
      <c r="AB18" s="14">
        <v>180.49167399999999</v>
      </c>
      <c r="AC18" s="14">
        <v>399.89586300000002</v>
      </c>
      <c r="AD18" s="14">
        <f t="shared" si="0"/>
        <v>1618.7159749999998</v>
      </c>
    </row>
    <row r="19" spans="1:30">
      <c r="A19" s="65">
        <v>870432</v>
      </c>
      <c r="B19" s="14">
        <v>0</v>
      </c>
      <c r="C19" s="14">
        <v>59.911011999999999</v>
      </c>
      <c r="D19" s="14">
        <v>68.189456000000007</v>
      </c>
      <c r="E19" s="14">
        <v>11.261899</v>
      </c>
      <c r="F19" s="14">
        <v>29.925968000000001</v>
      </c>
      <c r="G19" s="14">
        <v>50.827553000000002</v>
      </c>
      <c r="H19" s="14">
        <v>103.091458</v>
      </c>
      <c r="I19" s="14">
        <v>79.209521999999993</v>
      </c>
      <c r="J19" s="14">
        <v>311.92802399999999</v>
      </c>
      <c r="K19" s="14">
        <v>140.888668</v>
      </c>
      <c r="L19" s="14">
        <v>56.307648</v>
      </c>
      <c r="M19" s="14">
        <v>46.324987999999998</v>
      </c>
      <c r="N19" s="14">
        <v>49.112646999999996</v>
      </c>
      <c r="O19" s="14">
        <v>30.653543000000003</v>
      </c>
      <c r="P19" s="14">
        <v>7.2284570000000006</v>
      </c>
      <c r="Q19" s="14">
        <v>19.220650000000003</v>
      </c>
      <c r="R19" s="14">
        <v>67.455294999999992</v>
      </c>
      <c r="S19" s="14">
        <v>123.175061</v>
      </c>
      <c r="T19" s="14">
        <v>187.35794200000001</v>
      </c>
      <c r="U19" s="14">
        <v>281.15289200000001</v>
      </c>
      <c r="V19" s="14">
        <v>202.832359</v>
      </c>
      <c r="W19" s="14">
        <v>207.67975799999999</v>
      </c>
      <c r="X19" s="14">
        <v>236.66606300000001</v>
      </c>
      <c r="Y19" s="14">
        <v>216.05650299999999</v>
      </c>
      <c r="Z19" s="14">
        <v>268.73061799999999</v>
      </c>
      <c r="AA19" s="14">
        <v>170.11622399999999</v>
      </c>
      <c r="AB19" s="14">
        <v>112.092394</v>
      </c>
      <c r="AC19" s="14">
        <v>130.805621</v>
      </c>
      <c r="AD19" s="14">
        <f t="shared" si="0"/>
        <v>3268.2022229999998</v>
      </c>
    </row>
    <row r="20" spans="1:30">
      <c r="A20" s="65">
        <v>870600</v>
      </c>
      <c r="B20" s="14">
        <v>217.28399999999999</v>
      </c>
      <c r="C20" s="14">
        <v>265.33688000000001</v>
      </c>
      <c r="D20" s="14">
        <v>187.18401600000001</v>
      </c>
      <c r="E20" s="14">
        <v>285.13929599999994</v>
      </c>
      <c r="F20" s="14">
        <v>347.75126400000005</v>
      </c>
      <c r="G20" s="14">
        <v>15.328263999999999</v>
      </c>
      <c r="H20" s="14">
        <v>2.732205</v>
      </c>
      <c r="I20" s="14">
        <v>8.5288250000000012</v>
      </c>
      <c r="J20" s="14">
        <v>0.85980400000000001</v>
      </c>
      <c r="K20" s="14">
        <v>1.827798</v>
      </c>
      <c r="L20" s="14">
        <v>1.8873959999999999</v>
      </c>
      <c r="M20" s="14">
        <v>5.3231970000000004</v>
      </c>
      <c r="N20" s="14">
        <v>79.605236999999988</v>
      </c>
      <c r="O20" s="14">
        <v>59.573160000000001</v>
      </c>
      <c r="P20" s="14">
        <v>41.799944000000004</v>
      </c>
      <c r="Q20" s="14">
        <v>31.328409999999998</v>
      </c>
      <c r="R20" s="14">
        <v>42.837212000000001</v>
      </c>
      <c r="S20" s="14">
        <v>41.261065000000002</v>
      </c>
      <c r="T20" s="14">
        <v>20.080111000000002</v>
      </c>
      <c r="U20" s="14">
        <v>8.5139789999999991</v>
      </c>
      <c r="V20" s="14">
        <v>14.377632</v>
      </c>
      <c r="W20" s="14">
        <v>0</v>
      </c>
      <c r="X20" s="14">
        <v>3.1773099999999999</v>
      </c>
      <c r="Y20" s="14">
        <v>0.7944</v>
      </c>
      <c r="Z20" s="14">
        <v>0.68021100000000001</v>
      </c>
      <c r="AA20" s="14">
        <v>1.435292</v>
      </c>
      <c r="AB20" s="14">
        <v>4.3446709999999999</v>
      </c>
      <c r="AC20" s="14">
        <v>11.160150999999999</v>
      </c>
      <c r="AD20" s="14">
        <f t="shared" si="0"/>
        <v>1700.15173</v>
      </c>
    </row>
    <row r="21" spans="1:30">
      <c r="A21" s="65">
        <v>870490</v>
      </c>
      <c r="B21" s="14">
        <v>3.0000000000000001E-3</v>
      </c>
      <c r="C21" s="14">
        <v>0.15800299999999998</v>
      </c>
      <c r="D21" s="14">
        <v>1.136673</v>
      </c>
      <c r="E21" s="14">
        <v>0.42872699999999997</v>
      </c>
      <c r="F21" s="14">
        <v>0.27380300000000002</v>
      </c>
      <c r="G21" s="14">
        <v>0.49412499999999998</v>
      </c>
      <c r="H21" s="14">
        <v>0.84868299999999997</v>
      </c>
      <c r="I21" s="14">
        <v>2.3203999999999999E-2</v>
      </c>
      <c r="J21" s="14">
        <v>0</v>
      </c>
      <c r="K21" s="14">
        <v>0.18093000000000001</v>
      </c>
      <c r="L21" s="14">
        <v>4.9116999999999994E-2</v>
      </c>
      <c r="M21" s="14">
        <v>0.18819900000000001</v>
      </c>
      <c r="N21" s="14">
        <v>1.4887000000000001E-2</v>
      </c>
      <c r="O21" s="14">
        <v>0.109447</v>
      </c>
      <c r="P21" s="14">
        <v>0.105</v>
      </c>
      <c r="Q21" s="14">
        <v>0</v>
      </c>
      <c r="R21" s="14">
        <v>2.4346E-2</v>
      </c>
      <c r="S21" s="14">
        <v>1.7363E-2</v>
      </c>
      <c r="T21" s="14">
        <v>1.603496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10.439916999999999</v>
      </c>
      <c r="AB21" s="14">
        <v>2.0439929999999999</v>
      </c>
      <c r="AC21" s="14">
        <v>0.86797599999999997</v>
      </c>
      <c r="AD21" s="14">
        <f t="shared" si="0"/>
        <v>19.010888999999999</v>
      </c>
    </row>
    <row r="22" spans="1:30">
      <c r="A22" s="65">
        <v>870210</v>
      </c>
      <c r="B22" s="14">
        <v>1.1180000000000001</v>
      </c>
      <c r="C22" s="14">
        <v>92.519120000000001</v>
      </c>
      <c r="D22" s="14">
        <v>141.79750399999998</v>
      </c>
      <c r="E22" s="14">
        <v>147.64268799999999</v>
      </c>
      <c r="F22" s="14">
        <v>158.87886399999999</v>
      </c>
      <c r="G22" s="14">
        <v>146.47696299999998</v>
      </c>
      <c r="H22" s="14">
        <v>84.561051999999989</v>
      </c>
      <c r="I22" s="14">
        <v>93.984899999999996</v>
      </c>
      <c r="J22" s="14">
        <v>15.729543</v>
      </c>
      <c r="K22" s="14">
        <v>0.34238999999999997</v>
      </c>
      <c r="L22" s="14">
        <v>4.6353100000000005</v>
      </c>
      <c r="M22" s="14">
        <v>2.7717649999999998</v>
      </c>
      <c r="N22" s="14">
        <v>4.4783749999999998</v>
      </c>
      <c r="O22" s="14">
        <v>5.7653729999999994</v>
      </c>
      <c r="P22" s="14">
        <v>24.183508000000003</v>
      </c>
      <c r="Q22" s="14">
        <v>34.472309000000003</v>
      </c>
      <c r="R22" s="14">
        <v>66.06922800000001</v>
      </c>
      <c r="S22" s="14">
        <v>73.535271999999992</v>
      </c>
      <c r="T22" s="14">
        <v>62.115766999999998</v>
      </c>
      <c r="U22" s="14">
        <v>9.8149500000000014</v>
      </c>
      <c r="V22" s="14">
        <v>68.616566999999989</v>
      </c>
      <c r="W22" s="14">
        <v>9.1378000000000001E-2</v>
      </c>
      <c r="X22" s="14">
        <v>0</v>
      </c>
      <c r="Y22" s="14">
        <v>93.455157999999997</v>
      </c>
      <c r="Z22" s="14">
        <v>92.224415999999991</v>
      </c>
      <c r="AA22" s="14">
        <v>0</v>
      </c>
      <c r="AB22" s="14">
        <v>0</v>
      </c>
      <c r="AC22" s="14">
        <v>0</v>
      </c>
      <c r="AD22" s="14">
        <f t="shared" si="0"/>
        <v>1425.2804000000001</v>
      </c>
    </row>
    <row r="23" spans="1:30">
      <c r="A23" s="65">
        <v>870290</v>
      </c>
      <c r="B23" s="14">
        <v>3.706</v>
      </c>
      <c r="C23" s="14">
        <v>2.0388299999999999</v>
      </c>
      <c r="D23" s="14">
        <v>5.144603</v>
      </c>
      <c r="E23" s="14">
        <v>7.2378590000000003</v>
      </c>
      <c r="F23" s="14">
        <v>3.8296049999999999</v>
      </c>
      <c r="G23" s="14">
        <v>9.0423930000000006</v>
      </c>
      <c r="H23" s="14">
        <v>0.30916699999999997</v>
      </c>
      <c r="I23" s="14">
        <v>0.10938100000000001</v>
      </c>
      <c r="J23" s="14">
        <v>7.436799999999999E-2</v>
      </c>
      <c r="K23" s="14">
        <v>0.43864199999999998</v>
      </c>
      <c r="L23" s="14">
        <v>0.20499600000000001</v>
      </c>
      <c r="M23" s="14">
        <v>0.16347200000000001</v>
      </c>
      <c r="N23" s="14">
        <v>9.0093999999999994E-2</v>
      </c>
      <c r="O23" s="14">
        <v>0.25698399999999999</v>
      </c>
      <c r="P23" s="14">
        <v>9.5374E-2</v>
      </c>
      <c r="Q23" s="14">
        <v>6.7361000000000004E-2</v>
      </c>
      <c r="R23" s="14">
        <v>1.7280869999999999</v>
      </c>
      <c r="S23" s="14">
        <v>0.33174000000000003</v>
      </c>
      <c r="T23" s="14">
        <v>15.865774</v>
      </c>
      <c r="U23" s="14">
        <v>0</v>
      </c>
      <c r="V23" s="14">
        <v>0</v>
      </c>
      <c r="W23" s="14">
        <v>0</v>
      </c>
      <c r="X23" s="14">
        <v>0.89448099999999997</v>
      </c>
      <c r="Y23" s="14">
        <v>7.2227E-2</v>
      </c>
      <c r="Z23" s="14">
        <v>0.93785200000000002</v>
      </c>
      <c r="AA23" s="14">
        <v>0</v>
      </c>
      <c r="AB23" s="14">
        <v>0</v>
      </c>
      <c r="AC23" s="14">
        <v>0</v>
      </c>
      <c r="AD23" s="14">
        <f t="shared" si="0"/>
        <v>52.639290000000003</v>
      </c>
    </row>
    <row r="24" spans="1:30">
      <c r="A24" s="65">
        <v>870331</v>
      </c>
      <c r="B24" s="14">
        <v>0</v>
      </c>
      <c r="C24" s="14">
        <v>6.4287000000000011E-2</v>
      </c>
      <c r="D24" s="14">
        <v>0</v>
      </c>
      <c r="E24" s="14">
        <v>1.7105680000000001</v>
      </c>
      <c r="F24" s="14">
        <v>0</v>
      </c>
      <c r="G24" s="14">
        <v>3.9169999999999995E-3</v>
      </c>
      <c r="H24" s="14">
        <v>0</v>
      </c>
      <c r="I24" s="14">
        <v>0</v>
      </c>
      <c r="J24" s="14">
        <v>5.151E-2</v>
      </c>
      <c r="K24" s="14">
        <v>0</v>
      </c>
      <c r="L24" s="14">
        <v>2.7407000000000001E-2</v>
      </c>
      <c r="M24" s="14">
        <v>7.6950000000000005E-3</v>
      </c>
      <c r="N24" s="14">
        <v>0</v>
      </c>
      <c r="O24" s="14">
        <v>1.6861000000000001E-2</v>
      </c>
      <c r="P24" s="14">
        <v>2.9550999999999997E-2</v>
      </c>
      <c r="Q24" s="14">
        <v>1.7149999999999999E-2</v>
      </c>
      <c r="R24" s="14">
        <v>3.2189999999999996E-2</v>
      </c>
      <c r="S24" s="14">
        <v>0.176708</v>
      </c>
      <c r="T24" s="14">
        <v>8.5794999999999996E-2</v>
      </c>
      <c r="U24" s="14">
        <v>0</v>
      </c>
      <c r="V24" s="14">
        <v>0</v>
      </c>
      <c r="W24" s="14">
        <v>0</v>
      </c>
      <c r="X24" s="14">
        <v>0</v>
      </c>
      <c r="Y24" s="14">
        <v>13.929495999999999</v>
      </c>
      <c r="Z24" s="14">
        <v>0</v>
      </c>
      <c r="AA24" s="14">
        <v>0</v>
      </c>
      <c r="AB24" s="14">
        <v>0</v>
      </c>
      <c r="AC24" s="14">
        <v>0</v>
      </c>
      <c r="AD24" s="14">
        <f t="shared" si="0"/>
        <v>16.153134999999999</v>
      </c>
    </row>
    <row r="25" spans="1:30">
      <c r="A25" s="65">
        <v>870333</v>
      </c>
      <c r="B25" s="14">
        <v>15.002000000000001</v>
      </c>
      <c r="C25" s="14">
        <v>75.073343999999992</v>
      </c>
      <c r="D25" s="14">
        <v>53.706767999999997</v>
      </c>
      <c r="E25" s="14">
        <v>68.247191999999998</v>
      </c>
      <c r="F25" s="14">
        <v>58.919088000000002</v>
      </c>
      <c r="G25" s="14">
        <v>2.7431000000000001E-2</v>
      </c>
      <c r="H25" s="14">
        <v>0.18119499999999999</v>
      </c>
      <c r="I25" s="14">
        <v>1.518861</v>
      </c>
      <c r="J25" s="14">
        <v>0.11453199999999999</v>
      </c>
      <c r="K25" s="14">
        <v>0.21161600000000003</v>
      </c>
      <c r="L25" s="14">
        <v>0.29441600000000001</v>
      </c>
      <c r="M25" s="14">
        <v>0.55935199999999996</v>
      </c>
      <c r="N25" s="14">
        <v>0.68586800000000003</v>
      </c>
      <c r="O25" s="14">
        <v>0.823685</v>
      </c>
      <c r="P25" s="14">
        <v>1.8413349999999999</v>
      </c>
      <c r="Q25" s="14">
        <v>14.988016999999999</v>
      </c>
      <c r="R25" s="14">
        <v>2.037798</v>
      </c>
      <c r="S25" s="14">
        <v>3.407152</v>
      </c>
      <c r="T25" s="14">
        <v>1.8194570000000001</v>
      </c>
      <c r="U25" s="14">
        <v>0</v>
      </c>
      <c r="V25" s="14">
        <v>430.87148300000001</v>
      </c>
      <c r="W25" s="14">
        <v>1707.275742</v>
      </c>
      <c r="X25" s="14">
        <v>1.723436</v>
      </c>
      <c r="Y25" s="14">
        <v>173.36175800000001</v>
      </c>
      <c r="Z25" s="14">
        <v>2.0039000000000002</v>
      </c>
      <c r="AA25" s="14">
        <v>157.48892499999999</v>
      </c>
      <c r="AB25" s="14">
        <v>8.3947999999999995E-2</v>
      </c>
      <c r="AC25" s="14">
        <v>0</v>
      </c>
      <c r="AD25" s="14">
        <f t="shared" si="0"/>
        <v>2772.2682990000008</v>
      </c>
    </row>
    <row r="26" spans="1:30">
      <c r="A26" s="65" t="s">
        <v>221</v>
      </c>
      <c r="B26" s="14">
        <f>SUM(B9:B25)</f>
        <v>9598.8349280000039</v>
      </c>
      <c r="C26" s="14">
        <f t="shared" ref="C26:AC26" si="1">SUM(C9:C25)</f>
        <v>13461.439400000001</v>
      </c>
      <c r="D26" s="14">
        <f t="shared" si="1"/>
        <v>14035.532200000003</v>
      </c>
      <c r="E26" s="14">
        <f t="shared" si="1"/>
        <v>15166.365260999999</v>
      </c>
      <c r="F26" s="14">
        <f t="shared" si="1"/>
        <v>18057.402173999995</v>
      </c>
      <c r="G26" s="14">
        <f t="shared" si="1"/>
        <v>21693.468471999997</v>
      </c>
      <c r="H26" s="14">
        <f t="shared" si="1"/>
        <v>21920.829030000004</v>
      </c>
      <c r="I26" s="14">
        <f t="shared" si="1"/>
        <v>20990.460802000001</v>
      </c>
      <c r="J26" s="14">
        <f t="shared" si="1"/>
        <v>19854.182057000002</v>
      </c>
      <c r="K26" s="14">
        <f t="shared" si="1"/>
        <v>19754.974725</v>
      </c>
      <c r="L26" s="14">
        <f t="shared" si="1"/>
        <v>21638.671391000007</v>
      </c>
      <c r="M26" s="14">
        <f t="shared" si="1"/>
        <v>27205.846895000006</v>
      </c>
      <c r="N26" s="14">
        <f t="shared" si="1"/>
        <v>28766.492458000004</v>
      </c>
      <c r="O26" s="14">
        <f t="shared" si="1"/>
        <v>30018.729089</v>
      </c>
      <c r="P26" s="14">
        <f t="shared" si="1"/>
        <v>23730.377233999996</v>
      </c>
      <c r="Q26" s="14">
        <f t="shared" si="1"/>
        <v>36669.445063000014</v>
      </c>
      <c r="R26" s="14">
        <f t="shared" si="1"/>
        <v>44171.910013000008</v>
      </c>
      <c r="S26" s="14">
        <f t="shared" si="1"/>
        <v>48782.524984000003</v>
      </c>
      <c r="T26" s="14">
        <f t="shared" si="1"/>
        <v>54066.175530000015</v>
      </c>
      <c r="U26" s="14">
        <f t="shared" si="1"/>
        <v>55655.988966999998</v>
      </c>
      <c r="V26" s="14">
        <f t="shared" si="1"/>
        <v>59022.890352000009</v>
      </c>
      <c r="W26" s="14">
        <f t="shared" si="1"/>
        <v>55697.542274999993</v>
      </c>
      <c r="X26" s="14">
        <f t="shared" si="1"/>
        <v>64963.026079999996</v>
      </c>
      <c r="Y26" s="14">
        <f t="shared" si="1"/>
        <v>78189.716945999986</v>
      </c>
      <c r="Z26" s="14">
        <f t="shared" si="1"/>
        <v>82383.331445000003</v>
      </c>
      <c r="AA26" s="14">
        <f t="shared" si="1"/>
        <v>68273.38644599999</v>
      </c>
      <c r="AB26" s="14">
        <f t="shared" si="1"/>
        <v>68603.819102000009</v>
      </c>
      <c r="AC26" s="14">
        <f t="shared" si="1"/>
        <v>68329.542669000002</v>
      </c>
      <c r="AD26" s="14">
        <f t="shared" si="0"/>
        <v>1090702.9059880001</v>
      </c>
    </row>
    <row r="27" spans="1:30">
      <c r="A27" s="65" t="s">
        <v>222</v>
      </c>
      <c r="B27" s="14">
        <f>B28-B26</f>
        <v>0</v>
      </c>
      <c r="C27" s="14">
        <f t="shared" ref="C27:AC27" si="2">C28-C26</f>
        <v>0</v>
      </c>
      <c r="D27" s="14">
        <f t="shared" si="2"/>
        <v>0</v>
      </c>
      <c r="E27" s="14">
        <f t="shared" si="2"/>
        <v>0</v>
      </c>
      <c r="F27" s="14">
        <f t="shared" si="2"/>
        <v>0</v>
      </c>
      <c r="G27" s="14">
        <f t="shared" si="2"/>
        <v>0</v>
      </c>
      <c r="H27" s="14">
        <f t="shared" si="2"/>
        <v>0</v>
      </c>
      <c r="I27" s="14">
        <f t="shared" si="2"/>
        <v>0</v>
      </c>
      <c r="J27" s="14">
        <f t="shared" si="2"/>
        <v>0</v>
      </c>
      <c r="K27" s="14">
        <f t="shared" si="2"/>
        <v>0</v>
      </c>
      <c r="L27" s="14">
        <f t="shared" si="2"/>
        <v>0</v>
      </c>
      <c r="M27" s="14">
        <f t="shared" si="2"/>
        <v>0</v>
      </c>
      <c r="N27" s="14">
        <f t="shared" si="2"/>
        <v>0</v>
      </c>
      <c r="O27" s="14">
        <f t="shared" si="2"/>
        <v>0</v>
      </c>
      <c r="P27" s="14">
        <f t="shared" si="2"/>
        <v>0</v>
      </c>
      <c r="Q27" s="14">
        <f t="shared" si="2"/>
        <v>0</v>
      </c>
      <c r="R27" s="14">
        <f t="shared" si="2"/>
        <v>0</v>
      </c>
      <c r="S27" s="14">
        <f t="shared" si="2"/>
        <v>0</v>
      </c>
      <c r="T27" s="14">
        <f t="shared" si="2"/>
        <v>0</v>
      </c>
      <c r="U27" s="14">
        <f t="shared" si="2"/>
        <v>0</v>
      </c>
      <c r="V27" s="14">
        <f t="shared" si="2"/>
        <v>0</v>
      </c>
      <c r="W27" s="14">
        <f t="shared" si="2"/>
        <v>0</v>
      </c>
      <c r="X27" s="14">
        <f t="shared" si="2"/>
        <v>0</v>
      </c>
      <c r="Y27" s="14">
        <f t="shared" si="2"/>
        <v>0</v>
      </c>
      <c r="Z27" s="14">
        <f t="shared" si="2"/>
        <v>0</v>
      </c>
      <c r="AA27" s="14">
        <f t="shared" si="2"/>
        <v>0</v>
      </c>
      <c r="AB27" s="14">
        <f t="shared" si="2"/>
        <v>0</v>
      </c>
      <c r="AC27" s="14">
        <f t="shared" si="2"/>
        <v>0</v>
      </c>
      <c r="AD27" s="14">
        <f t="shared" si="0"/>
        <v>0</v>
      </c>
    </row>
    <row r="28" spans="1:30">
      <c r="A28" s="65" t="s">
        <v>207</v>
      </c>
      <c r="B28" s="14">
        <v>9598.8349280000002</v>
      </c>
      <c r="C28" s="14">
        <v>13461.439400000001</v>
      </c>
      <c r="D28" s="14">
        <v>14035.532200000001</v>
      </c>
      <c r="E28" s="14">
        <v>15166.365261000003</v>
      </c>
      <c r="F28" s="14">
        <v>18057.402174000003</v>
      </c>
      <c r="G28" s="14">
        <v>21693.468471999993</v>
      </c>
      <c r="H28" s="14">
        <v>21920.829030000001</v>
      </c>
      <c r="I28" s="14">
        <v>20990.460802000005</v>
      </c>
      <c r="J28" s="14">
        <v>19854.182057000002</v>
      </c>
      <c r="K28" s="14">
        <v>19754.974724999996</v>
      </c>
      <c r="L28" s="14">
        <v>21638.671391000003</v>
      </c>
      <c r="M28" s="14">
        <v>27205.846895000006</v>
      </c>
      <c r="N28" s="14">
        <v>28766.492458000008</v>
      </c>
      <c r="O28" s="14">
        <v>30018.729089</v>
      </c>
      <c r="P28" s="14">
        <v>23730.377234</v>
      </c>
      <c r="Q28" s="14">
        <v>36669.445063000006</v>
      </c>
      <c r="R28" s="14">
        <v>44171.910013000001</v>
      </c>
      <c r="S28" s="14">
        <v>48782.524983999996</v>
      </c>
      <c r="T28" s="14">
        <v>54066.175530000015</v>
      </c>
      <c r="U28" s="14">
        <v>55655.988966999998</v>
      </c>
      <c r="V28" s="14">
        <v>59022.890352000009</v>
      </c>
      <c r="W28" s="14">
        <v>55697.542275</v>
      </c>
      <c r="X28" s="14">
        <v>64963.026079999996</v>
      </c>
      <c r="Y28" s="14">
        <v>78189.716945999986</v>
      </c>
      <c r="Z28" s="14">
        <v>82383.331445000003</v>
      </c>
      <c r="AA28" s="14">
        <v>68273.38644599999</v>
      </c>
      <c r="AB28" s="14">
        <v>68603.819102000009</v>
      </c>
      <c r="AC28" s="14">
        <v>68329.542669000002</v>
      </c>
      <c r="AD28" s="14">
        <f t="shared" si="0"/>
        <v>1090702.9059880001</v>
      </c>
    </row>
    <row r="29" spans="1:30">
      <c r="A29" s="65"/>
      <c r="B29" s="8"/>
      <c r="C29" s="8"/>
      <c r="D29" s="8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</row>
    <row r="30" spans="1:30">
      <c r="A30" s="65"/>
      <c r="B30" s="135" t="s">
        <v>208</v>
      </c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</row>
    <row r="31" spans="1:30">
      <c r="A31" s="6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</row>
    <row r="32" spans="1:30">
      <c r="A32" s="65">
        <v>870323</v>
      </c>
      <c r="B32" s="15">
        <f>B9/B$28*100</f>
        <v>52.456094159013965</v>
      </c>
      <c r="C32" s="15">
        <f t="shared" ref="C32:AD41" si="3">C9/C$28*100</f>
        <v>43.65519960666316</v>
      </c>
      <c r="D32" s="15">
        <f t="shared" si="3"/>
        <v>49.143712327488366</v>
      </c>
      <c r="E32" s="15">
        <f t="shared" si="3"/>
        <v>47.680841780828835</v>
      </c>
      <c r="F32" s="15">
        <f t="shared" si="3"/>
        <v>45.913122519569356</v>
      </c>
      <c r="G32" s="15">
        <f t="shared" si="3"/>
        <v>51.944795497061925</v>
      </c>
      <c r="H32" s="15">
        <f t="shared" si="3"/>
        <v>47.099631071754224</v>
      </c>
      <c r="I32" s="15">
        <f t="shared" si="3"/>
        <v>40.970245646920688</v>
      </c>
      <c r="J32" s="15">
        <f t="shared" si="3"/>
        <v>37.181487460961883</v>
      </c>
      <c r="K32" s="15">
        <f t="shared" si="3"/>
        <v>34.009184337237876</v>
      </c>
      <c r="L32" s="15">
        <f t="shared" si="3"/>
        <v>41.865370222165687</v>
      </c>
      <c r="M32" s="15">
        <f t="shared" si="3"/>
        <v>49.495381996267753</v>
      </c>
      <c r="N32" s="15">
        <f t="shared" si="3"/>
        <v>51.239042596244197</v>
      </c>
      <c r="O32" s="15">
        <f t="shared" si="3"/>
        <v>53.710761109164295</v>
      </c>
      <c r="P32" s="15">
        <f t="shared" si="3"/>
        <v>47.768465192195606</v>
      </c>
      <c r="Q32" s="15">
        <f t="shared" si="3"/>
        <v>49.055407312805229</v>
      </c>
      <c r="R32" s="15">
        <f t="shared" si="3"/>
        <v>42.895319773185278</v>
      </c>
      <c r="S32" s="15">
        <f t="shared" si="3"/>
        <v>38.959604863080656</v>
      </c>
      <c r="T32" s="15">
        <f t="shared" si="3"/>
        <v>42.085658232612175</v>
      </c>
      <c r="U32" s="15">
        <f t="shared" si="3"/>
        <v>38.722649400369967</v>
      </c>
      <c r="V32" s="15">
        <f t="shared" si="3"/>
        <v>35.803535458822083</v>
      </c>
      <c r="W32" s="15">
        <f t="shared" si="3"/>
        <v>36.264949728430359</v>
      </c>
      <c r="X32" s="15">
        <f t="shared" si="3"/>
        <v>41.103508871519004</v>
      </c>
      <c r="Y32" s="15">
        <f t="shared" si="3"/>
        <v>41.006928954793054</v>
      </c>
      <c r="Z32" s="15">
        <f t="shared" si="3"/>
        <v>37.636544593611269</v>
      </c>
      <c r="AA32" s="15">
        <f t="shared" si="3"/>
        <v>36.73757283716737</v>
      </c>
      <c r="AB32" s="15">
        <f t="shared" si="3"/>
        <v>32.854668759020882</v>
      </c>
      <c r="AC32" s="15">
        <f t="shared" si="3"/>
        <v>33.742581381947694</v>
      </c>
      <c r="AD32" s="15">
        <f t="shared" si="3"/>
        <v>40.742153083792104</v>
      </c>
    </row>
    <row r="33" spans="1:30">
      <c r="A33" s="65">
        <v>870431</v>
      </c>
      <c r="B33" s="15">
        <f t="shared" ref="B33:Q51" si="4">B10/B$28*100</f>
        <v>14.276201916991649</v>
      </c>
      <c r="C33" s="15">
        <f t="shared" si="4"/>
        <v>17.409936354948787</v>
      </c>
      <c r="D33" s="15">
        <f t="shared" si="4"/>
        <v>17.930411901302893</v>
      </c>
      <c r="E33" s="15">
        <f t="shared" si="4"/>
        <v>17.950714394310271</v>
      </c>
      <c r="F33" s="15">
        <f t="shared" si="4"/>
        <v>14.559717187810806</v>
      </c>
      <c r="G33" s="15">
        <f t="shared" si="4"/>
        <v>11.848896013644346</v>
      </c>
      <c r="H33" s="15">
        <f t="shared" si="4"/>
        <v>20.700909554058047</v>
      </c>
      <c r="I33" s="15">
        <f t="shared" si="4"/>
        <v>18.676047953299236</v>
      </c>
      <c r="J33" s="15">
        <f t="shared" si="4"/>
        <v>15.977332870691525</v>
      </c>
      <c r="K33" s="15">
        <f t="shared" si="4"/>
        <v>12.150378759849314</v>
      </c>
      <c r="L33" s="15">
        <f t="shared" si="4"/>
        <v>14.284073800785968</v>
      </c>
      <c r="M33" s="15">
        <f t="shared" si="4"/>
        <v>16.371953915607005</v>
      </c>
      <c r="N33" s="15">
        <f t="shared" si="4"/>
        <v>14.919519493960543</v>
      </c>
      <c r="O33" s="15">
        <f t="shared" si="4"/>
        <v>14.752142207188697</v>
      </c>
      <c r="P33" s="15">
        <f t="shared" si="4"/>
        <v>19.870797364501769</v>
      </c>
      <c r="Q33" s="15">
        <f t="shared" si="4"/>
        <v>18.703178311580658</v>
      </c>
      <c r="R33" s="15">
        <f t="shared" si="3"/>
        <v>16.417096167826518</v>
      </c>
      <c r="S33" s="15">
        <f t="shared" si="3"/>
        <v>17.841999631742556</v>
      </c>
      <c r="T33" s="15">
        <f t="shared" si="3"/>
        <v>21.289210896030983</v>
      </c>
      <c r="U33" s="15">
        <f t="shared" si="3"/>
        <v>23.138144316572273</v>
      </c>
      <c r="V33" s="15">
        <f t="shared" si="3"/>
        <v>23.135746835782133</v>
      </c>
      <c r="W33" s="15">
        <f t="shared" si="3"/>
        <v>28.731462427890403</v>
      </c>
      <c r="X33" s="15">
        <f t="shared" si="3"/>
        <v>22.906662518575828</v>
      </c>
      <c r="Y33" s="15">
        <f t="shared" si="3"/>
        <v>19.866238896513426</v>
      </c>
      <c r="Z33" s="15">
        <f t="shared" si="3"/>
        <v>21.431304232685974</v>
      </c>
      <c r="AA33" s="15">
        <f t="shared" si="3"/>
        <v>23.033564587334666</v>
      </c>
      <c r="AB33" s="15">
        <f t="shared" si="3"/>
        <v>28.542105227242605</v>
      </c>
      <c r="AC33" s="15">
        <f t="shared" si="3"/>
        <v>32.276108173054688</v>
      </c>
      <c r="AD33" s="15">
        <f t="shared" si="3"/>
        <v>21.220689613670693</v>
      </c>
    </row>
    <row r="34" spans="1:30">
      <c r="A34" s="65">
        <v>870322</v>
      </c>
      <c r="B34" s="15">
        <f t="shared" si="4"/>
        <v>17.063904237191398</v>
      </c>
      <c r="C34" s="15">
        <f t="shared" si="3"/>
        <v>9.884209915917312</v>
      </c>
      <c r="D34" s="15">
        <f t="shared" si="3"/>
        <v>1.3780464983009335</v>
      </c>
      <c r="E34" s="15">
        <f t="shared" si="3"/>
        <v>0.18090011369138684</v>
      </c>
      <c r="F34" s="15">
        <f t="shared" si="3"/>
        <v>1.9512513295368992E-2</v>
      </c>
      <c r="G34" s="15">
        <f t="shared" si="3"/>
        <v>9.0500143051536665E-3</v>
      </c>
      <c r="H34" s="15">
        <f t="shared" si="3"/>
        <v>9.4727712950918447E-4</v>
      </c>
      <c r="I34" s="15">
        <f t="shared" si="3"/>
        <v>1.0561368904244217E-3</v>
      </c>
      <c r="J34" s="15">
        <f t="shared" si="3"/>
        <v>2.9935103762708483E-3</v>
      </c>
      <c r="K34" s="15">
        <f t="shared" si="3"/>
        <v>1.9656213455368013E-3</v>
      </c>
      <c r="L34" s="15">
        <f t="shared" si="3"/>
        <v>9.6649371960509742E-3</v>
      </c>
      <c r="M34" s="15">
        <f t="shared" si="3"/>
        <v>1.194140367156543E-3</v>
      </c>
      <c r="N34" s="15">
        <f t="shared" si="3"/>
        <v>1.5030508173051727E-3</v>
      </c>
      <c r="O34" s="15">
        <f t="shared" si="3"/>
        <v>1.9893513753679484E-3</v>
      </c>
      <c r="P34" s="15">
        <f t="shared" si="3"/>
        <v>2.2773637126412651E-3</v>
      </c>
      <c r="Q34" s="15">
        <f t="shared" si="3"/>
        <v>1.2665662084661035E-2</v>
      </c>
      <c r="R34" s="15">
        <f t="shared" si="3"/>
        <v>1.8487921277564341</v>
      </c>
      <c r="S34" s="15">
        <f t="shared" si="3"/>
        <v>4.4359062445204405</v>
      </c>
      <c r="T34" s="15">
        <f t="shared" si="3"/>
        <v>4.4875345892622631</v>
      </c>
      <c r="U34" s="15">
        <f t="shared" si="3"/>
        <v>6.3224307739575023</v>
      </c>
      <c r="V34" s="15">
        <f t="shared" si="3"/>
        <v>5.3213433572447411</v>
      </c>
      <c r="W34" s="15">
        <f t="shared" si="3"/>
        <v>6.9140440164960584</v>
      </c>
      <c r="X34" s="15">
        <f t="shared" si="3"/>
        <v>12.447510103734997</v>
      </c>
      <c r="Y34" s="15">
        <f t="shared" si="3"/>
        <v>12.313254883182607</v>
      </c>
      <c r="Z34" s="15">
        <f t="shared" si="3"/>
        <v>13.26564172911131</v>
      </c>
      <c r="AA34" s="15">
        <f t="shared" si="3"/>
        <v>12.472636456571882</v>
      </c>
      <c r="AB34" s="15">
        <f t="shared" si="3"/>
        <v>9.4147312883514154</v>
      </c>
      <c r="AC34" s="15">
        <f t="shared" si="3"/>
        <v>14.841407509669807</v>
      </c>
      <c r="AD34" s="15">
        <f t="shared" si="3"/>
        <v>6.6819625377253571</v>
      </c>
    </row>
    <row r="35" spans="1:30">
      <c r="A35" s="65">
        <v>870422</v>
      </c>
      <c r="B35" s="15">
        <f t="shared" si="4"/>
        <v>8.6875126643494671E-2</v>
      </c>
      <c r="C35" s="15">
        <f t="shared" si="3"/>
        <v>0.90298355464126667</v>
      </c>
      <c r="D35" s="15">
        <f t="shared" si="3"/>
        <v>1.8916527867749822</v>
      </c>
      <c r="E35" s="15">
        <f t="shared" si="3"/>
        <v>1.5961859538126282</v>
      </c>
      <c r="F35" s="15">
        <f t="shared" si="3"/>
        <v>2.4464692968741755</v>
      </c>
      <c r="G35" s="15">
        <f t="shared" si="3"/>
        <v>1.6098238483659302</v>
      </c>
      <c r="H35" s="15">
        <f t="shared" si="3"/>
        <v>1.2325344841211967</v>
      </c>
      <c r="I35" s="15">
        <f t="shared" si="3"/>
        <v>2.8996154097865618</v>
      </c>
      <c r="J35" s="15">
        <f t="shared" si="3"/>
        <v>5.4402962302805076</v>
      </c>
      <c r="K35" s="15">
        <f t="shared" si="3"/>
        <v>8.0691251504499224</v>
      </c>
      <c r="L35" s="15">
        <f t="shared" si="3"/>
        <v>9.5876437490653323</v>
      </c>
      <c r="M35" s="15">
        <f t="shared" si="3"/>
        <v>7.0381343627715047</v>
      </c>
      <c r="N35" s="15">
        <f t="shared" si="3"/>
        <v>5.8095315667699241</v>
      </c>
      <c r="O35" s="15">
        <f t="shared" si="3"/>
        <v>3.7236706313779413</v>
      </c>
      <c r="P35" s="15">
        <f t="shared" si="3"/>
        <v>3.1570087597537935</v>
      </c>
      <c r="Q35" s="15">
        <f t="shared" si="3"/>
        <v>4.5056572554109717</v>
      </c>
      <c r="R35" s="15">
        <f t="shared" si="3"/>
        <v>5.2575640702802229</v>
      </c>
      <c r="S35" s="15">
        <f t="shared" si="3"/>
        <v>4.9217239386183396</v>
      </c>
      <c r="T35" s="15">
        <f t="shared" si="3"/>
        <v>6.0839363571681115</v>
      </c>
      <c r="U35" s="15">
        <f t="shared" si="3"/>
        <v>7.6988975284234664</v>
      </c>
      <c r="V35" s="15">
        <f t="shared" si="3"/>
        <v>5.9413194238481966</v>
      </c>
      <c r="W35" s="15">
        <f t="shared" si="3"/>
        <v>5.380335685556962</v>
      </c>
      <c r="X35" s="15">
        <f t="shared" si="3"/>
        <v>5.7944714634512611</v>
      </c>
      <c r="Y35" s="15">
        <f t="shared" si="3"/>
        <v>4.7786417804536461</v>
      </c>
      <c r="Z35" s="15">
        <f t="shared" si="3"/>
        <v>4.9968781509500886</v>
      </c>
      <c r="AA35" s="15">
        <f t="shared" si="3"/>
        <v>5.6276428913320835</v>
      </c>
      <c r="AB35" s="15">
        <f t="shared" si="3"/>
        <v>7.0606778651755633</v>
      </c>
      <c r="AC35" s="15">
        <f t="shared" si="3"/>
        <v>6.6469090317218553</v>
      </c>
      <c r="AD35" s="15">
        <f t="shared" si="3"/>
        <v>5.3000156452903031</v>
      </c>
    </row>
    <row r="36" spans="1:30">
      <c r="A36" s="65">
        <v>870332</v>
      </c>
      <c r="B36" s="15">
        <f t="shared" si="4"/>
        <v>0.26777208059932162</v>
      </c>
      <c r="C36" s="15">
        <f t="shared" si="3"/>
        <v>0.38224126314456386</v>
      </c>
      <c r="D36" s="15">
        <f t="shared" si="3"/>
        <v>1.0621295571535219</v>
      </c>
      <c r="E36" s="15">
        <f t="shared" si="3"/>
        <v>2.3878826717385881</v>
      </c>
      <c r="F36" s="15">
        <f t="shared" si="3"/>
        <v>5.0633710828929557</v>
      </c>
      <c r="G36" s="15">
        <f t="shared" si="3"/>
        <v>2.275443028564677</v>
      </c>
      <c r="H36" s="15">
        <f t="shared" si="3"/>
        <v>3.1400815820331225</v>
      </c>
      <c r="I36" s="15">
        <f t="shared" si="3"/>
        <v>2.5149341740496767</v>
      </c>
      <c r="J36" s="15">
        <f t="shared" si="3"/>
        <v>3.4056408269994938</v>
      </c>
      <c r="K36" s="15">
        <f t="shared" si="3"/>
        <v>3.5274652015531762</v>
      </c>
      <c r="L36" s="15">
        <f t="shared" si="3"/>
        <v>4.8239687000106528</v>
      </c>
      <c r="M36" s="15">
        <f t="shared" si="3"/>
        <v>5.9586166358156287</v>
      </c>
      <c r="N36" s="15">
        <f t="shared" si="3"/>
        <v>6.2073009756301225</v>
      </c>
      <c r="O36" s="15">
        <f t="shared" si="3"/>
        <v>9.3902565316561919</v>
      </c>
      <c r="P36" s="15">
        <f t="shared" si="3"/>
        <v>8.7223520957534557</v>
      </c>
      <c r="Q36" s="15">
        <f t="shared" si="3"/>
        <v>7.3778348822895019</v>
      </c>
      <c r="R36" s="15">
        <f t="shared" si="3"/>
        <v>8.463526023438293</v>
      </c>
      <c r="S36" s="15">
        <f t="shared" si="3"/>
        <v>7.7163319041698086</v>
      </c>
      <c r="T36" s="15">
        <f t="shared" si="3"/>
        <v>5.1222190414843265</v>
      </c>
      <c r="U36" s="15">
        <f t="shared" si="3"/>
        <v>3.302147772613849E-2</v>
      </c>
      <c r="V36" s="15">
        <f t="shared" si="3"/>
        <v>2.7205320587042192</v>
      </c>
      <c r="W36" s="15">
        <f t="shared" si="3"/>
        <v>0.74858513853518138</v>
      </c>
      <c r="X36" s="15">
        <f t="shared" si="3"/>
        <v>4.1479452584022853</v>
      </c>
      <c r="Y36" s="15">
        <f t="shared" si="3"/>
        <v>3.4943156398518882</v>
      </c>
      <c r="Z36" s="15">
        <f t="shared" si="3"/>
        <v>2.9925166908865348</v>
      </c>
      <c r="AA36" s="15">
        <f t="shared" si="3"/>
        <v>3.6239845477079888</v>
      </c>
      <c r="AB36" s="15">
        <f t="shared" si="3"/>
        <v>2.3962777925756527</v>
      </c>
      <c r="AC36" s="15">
        <f t="shared" si="3"/>
        <v>3.6267164292382748</v>
      </c>
      <c r="AD36" s="15">
        <f t="shared" si="3"/>
        <v>3.9820028086069708</v>
      </c>
    </row>
    <row r="37" spans="1:30">
      <c r="A37" s="65">
        <v>870421</v>
      </c>
      <c r="B37" s="15">
        <f t="shared" si="4"/>
        <v>4.8963545630837002</v>
      </c>
      <c r="C37" s="15">
        <f t="shared" si="3"/>
        <v>6.5629860057907319</v>
      </c>
      <c r="D37" s="15">
        <f t="shared" si="3"/>
        <v>7.8177857765877938</v>
      </c>
      <c r="E37" s="15">
        <f t="shared" si="3"/>
        <v>3.7379024324159049</v>
      </c>
      <c r="F37" s="15">
        <f t="shared" si="3"/>
        <v>5.3578602208519426</v>
      </c>
      <c r="G37" s="15">
        <f t="shared" si="3"/>
        <v>8.0413935016965628</v>
      </c>
      <c r="H37" s="15">
        <f t="shared" si="3"/>
        <v>6.670843164730436</v>
      </c>
      <c r="I37" s="15">
        <f t="shared" si="3"/>
        <v>7.7240166058932802</v>
      </c>
      <c r="J37" s="15">
        <f t="shared" si="3"/>
        <v>9.5325033867750033</v>
      </c>
      <c r="K37" s="15">
        <f t="shared" si="3"/>
        <v>11.748364173115897</v>
      </c>
      <c r="L37" s="15">
        <f t="shared" si="3"/>
        <v>7.918055429746139</v>
      </c>
      <c r="M37" s="15">
        <f t="shared" si="3"/>
        <v>6.4341754871880443</v>
      </c>
      <c r="N37" s="15">
        <f t="shared" si="3"/>
        <v>8.8127190643813851</v>
      </c>
      <c r="O37" s="15">
        <f t="shared" si="3"/>
        <v>4.2112857351553945</v>
      </c>
      <c r="P37" s="15">
        <f t="shared" si="3"/>
        <v>3.0150738690107084</v>
      </c>
      <c r="Q37" s="15">
        <f t="shared" si="3"/>
        <v>3.9353830430777128</v>
      </c>
      <c r="R37" s="15">
        <f t="shared" si="3"/>
        <v>4.7531763022746514</v>
      </c>
      <c r="S37" s="15">
        <f t="shared" si="3"/>
        <v>5.6923691463506234</v>
      </c>
      <c r="T37" s="15">
        <f t="shared" si="3"/>
        <v>3.6122497011395311</v>
      </c>
      <c r="U37" s="15">
        <f t="shared" si="3"/>
        <v>4.1202810093980951</v>
      </c>
      <c r="V37" s="15">
        <f t="shared" si="3"/>
        <v>4.156767166718164</v>
      </c>
      <c r="W37" s="15">
        <f t="shared" si="3"/>
        <v>4.5282073875853079</v>
      </c>
      <c r="X37" s="15">
        <f t="shared" si="3"/>
        <v>0.23861074730279869</v>
      </c>
      <c r="Y37" s="15">
        <f t="shared" si="3"/>
        <v>3.5204873204759948</v>
      </c>
      <c r="Z37" s="15">
        <f t="shared" si="3"/>
        <v>2.6756050578891468</v>
      </c>
      <c r="AA37" s="15">
        <f t="shared" si="3"/>
        <v>4.6370201637851833</v>
      </c>
      <c r="AB37" s="15">
        <f t="shared" si="3"/>
        <v>4.242675657272768</v>
      </c>
      <c r="AC37" s="15">
        <f t="shared" si="3"/>
        <v>2.3312250130464864</v>
      </c>
      <c r="AD37" s="15">
        <f t="shared" si="3"/>
        <v>4.5225770642205214</v>
      </c>
    </row>
    <row r="38" spans="1:30">
      <c r="A38" s="65">
        <v>870324</v>
      </c>
      <c r="B38" s="15">
        <f t="shared" si="4"/>
        <v>8.3861530908493602</v>
      </c>
      <c r="C38" s="15">
        <f t="shared" si="3"/>
        <v>17.362708834836784</v>
      </c>
      <c r="D38" s="15">
        <f t="shared" si="3"/>
        <v>17.13976577247281</v>
      </c>
      <c r="E38" s="15">
        <f t="shared" si="3"/>
        <v>21.642286938983936</v>
      </c>
      <c r="F38" s="15">
        <f t="shared" si="3"/>
        <v>17.386711121273823</v>
      </c>
      <c r="G38" s="15">
        <f t="shared" si="3"/>
        <v>21.789923373024369</v>
      </c>
      <c r="H38" s="15">
        <f t="shared" si="3"/>
        <v>19.493231930927568</v>
      </c>
      <c r="I38" s="15">
        <f t="shared" si="3"/>
        <v>22.092339299945969</v>
      </c>
      <c r="J38" s="15">
        <f t="shared" si="3"/>
        <v>22.55099196806967</v>
      </c>
      <c r="K38" s="15">
        <f t="shared" si="3"/>
        <v>22.396297887442632</v>
      </c>
      <c r="L38" s="15">
        <f t="shared" si="3"/>
        <v>15.241753813830536</v>
      </c>
      <c r="M38" s="15">
        <f t="shared" si="3"/>
        <v>8.5248558662816052</v>
      </c>
      <c r="N38" s="15">
        <f t="shared" si="3"/>
        <v>7.0024075195855406</v>
      </c>
      <c r="O38" s="15">
        <f t="shared" si="3"/>
        <v>7.9721831590696484</v>
      </c>
      <c r="P38" s="15">
        <f t="shared" si="3"/>
        <v>6.27945254854603</v>
      </c>
      <c r="Q38" s="15">
        <f t="shared" si="3"/>
        <v>5.5489162639472251</v>
      </c>
      <c r="R38" s="15">
        <f t="shared" si="3"/>
        <v>6.1303747816271725</v>
      </c>
      <c r="S38" s="15">
        <f t="shared" si="3"/>
        <v>6.8746489241791888</v>
      </c>
      <c r="T38" s="15">
        <f t="shared" si="3"/>
        <v>6.0502170070914936</v>
      </c>
      <c r="U38" s="15">
        <f t="shared" si="3"/>
        <v>5.46849380720663</v>
      </c>
      <c r="V38" s="15">
        <f t="shared" si="3"/>
        <v>5.6505488787656235</v>
      </c>
      <c r="W38" s="15">
        <f t="shared" si="3"/>
        <v>2.9239222315397937</v>
      </c>
      <c r="X38" s="15">
        <f t="shared" si="3"/>
        <v>1.9033165195804564</v>
      </c>
      <c r="Y38" s="15">
        <f t="shared" si="3"/>
        <v>1.7036727411610706</v>
      </c>
      <c r="Z38" s="15">
        <f t="shared" si="3"/>
        <v>3.3425680288717294</v>
      </c>
      <c r="AA38" s="15">
        <f t="shared" si="3"/>
        <v>2.5767819462001675</v>
      </c>
      <c r="AB38" s="15">
        <f t="shared" si="3"/>
        <v>2.0095660358940695</v>
      </c>
      <c r="AC38" s="15">
        <f t="shared" si="3"/>
        <v>2.2330384741360807</v>
      </c>
      <c r="AD38" s="15">
        <f t="shared" si="3"/>
        <v>6.9115524915296573</v>
      </c>
    </row>
    <row r="39" spans="1:30">
      <c r="A39" s="65">
        <v>870423</v>
      </c>
      <c r="B39" s="15">
        <f t="shared" si="4"/>
        <v>9.8970344539297192E-3</v>
      </c>
      <c r="C39" s="15">
        <f t="shared" si="3"/>
        <v>8.861874013264881E-2</v>
      </c>
      <c r="D39" s="15">
        <f t="shared" si="3"/>
        <v>0.24781561186543385</v>
      </c>
      <c r="E39" s="15">
        <f t="shared" si="3"/>
        <v>0.21870555950076692</v>
      </c>
      <c r="F39" s="15">
        <f t="shared" si="3"/>
        <v>0.17694724685263022</v>
      </c>
      <c r="G39" s="15">
        <f t="shared" si="3"/>
        <v>0.22706913863764744</v>
      </c>
      <c r="H39" s="15">
        <f t="shared" si="3"/>
        <v>0.31374760008335317</v>
      </c>
      <c r="I39" s="15">
        <f t="shared" si="3"/>
        <v>0.56976390431888324</v>
      </c>
      <c r="J39" s="15">
        <f t="shared" si="3"/>
        <v>0.91668321806202113</v>
      </c>
      <c r="K39" s="15">
        <f t="shared" si="3"/>
        <v>1.067404853386873</v>
      </c>
      <c r="L39" s="15">
        <f t="shared" si="3"/>
        <v>0.91906917206902161</v>
      </c>
      <c r="M39" s="15">
        <f t="shared" si="3"/>
        <v>1.2594849530781347</v>
      </c>
      <c r="N39" s="15">
        <f t="shared" si="3"/>
        <v>1.4330408985449898</v>
      </c>
      <c r="O39" s="15">
        <f t="shared" si="3"/>
        <v>1.4675535619575277</v>
      </c>
      <c r="P39" s="15">
        <f t="shared" si="3"/>
        <v>1.3057925120382432</v>
      </c>
      <c r="Q39" s="15">
        <f t="shared" si="3"/>
        <v>1.3419188541157114</v>
      </c>
      <c r="R39" s="15">
        <f t="shared" si="3"/>
        <v>1.5135979263817938</v>
      </c>
      <c r="S39" s="15">
        <f t="shared" si="3"/>
        <v>1.4970461353518036</v>
      </c>
      <c r="T39" s="15">
        <f t="shared" si="3"/>
        <v>1.1000634799292965</v>
      </c>
      <c r="U39" s="15">
        <f t="shared" si="3"/>
        <v>1.8678159121678342</v>
      </c>
      <c r="V39" s="15">
        <f t="shared" si="3"/>
        <v>1.6608713605073093</v>
      </c>
      <c r="W39" s="15">
        <f t="shared" si="3"/>
        <v>1.6438620459757085</v>
      </c>
      <c r="X39" s="15">
        <f t="shared" si="3"/>
        <v>1.5337958776319369</v>
      </c>
      <c r="Y39" s="15">
        <f t="shared" si="3"/>
        <v>1.4546730470779472</v>
      </c>
      <c r="Z39" s="15">
        <f t="shared" si="3"/>
        <v>1.909235711170626</v>
      </c>
      <c r="AA39" s="15">
        <f t="shared" si="3"/>
        <v>1.7664755284314146</v>
      </c>
      <c r="AB39" s="15">
        <f t="shared" si="3"/>
        <v>1.7809200988992486</v>
      </c>
      <c r="AC39" s="15">
        <f t="shared" si="3"/>
        <v>2.1041344078134472</v>
      </c>
      <c r="AD39" s="15">
        <f t="shared" si="3"/>
        <v>1.4156800332362809</v>
      </c>
    </row>
    <row r="40" spans="1:30">
      <c r="A40" s="65">
        <v>870120</v>
      </c>
      <c r="B40" s="15">
        <f t="shared" si="4"/>
        <v>5.5652587424097427E-2</v>
      </c>
      <c r="C40" s="15">
        <f t="shared" si="3"/>
        <v>6.7405109738858979E-2</v>
      </c>
      <c r="D40" s="15">
        <f t="shared" si="3"/>
        <v>0.12961640314572465</v>
      </c>
      <c r="E40" s="15">
        <f t="shared" si="3"/>
        <v>1.16407440386517</v>
      </c>
      <c r="F40" s="15">
        <f t="shared" si="3"/>
        <v>5.7552397293136774</v>
      </c>
      <c r="G40" s="15">
        <f t="shared" si="3"/>
        <v>1.2276087309123969</v>
      </c>
      <c r="H40" s="15">
        <f t="shared" si="3"/>
        <v>0.47315115618143205</v>
      </c>
      <c r="I40" s="15">
        <f t="shared" si="3"/>
        <v>3.027364072633663</v>
      </c>
      <c r="J40" s="15">
        <f t="shared" si="3"/>
        <v>3.334410765950397</v>
      </c>
      <c r="K40" s="15">
        <f t="shared" si="3"/>
        <v>6.3012492768451276</v>
      </c>
      <c r="L40" s="15">
        <f t="shared" si="3"/>
        <v>5.0566676263455808</v>
      </c>
      <c r="M40" s="15">
        <f t="shared" si="3"/>
        <v>4.7125432409737886</v>
      </c>
      <c r="N40" s="15">
        <f t="shared" si="3"/>
        <v>4.1090085234610489</v>
      </c>
      <c r="O40" s="15">
        <f t="shared" si="3"/>
        <v>4.445959867398436</v>
      </c>
      <c r="P40" s="15">
        <f t="shared" si="3"/>
        <v>9.5614269955604172</v>
      </c>
      <c r="Q40" s="15">
        <f t="shared" si="3"/>
        <v>9.2459842333993034</v>
      </c>
      <c r="R40" s="15">
        <f t="shared" si="3"/>
        <v>12.311845719144724</v>
      </c>
      <c r="S40" s="15">
        <f t="shared" si="3"/>
        <v>11.559275805935599</v>
      </c>
      <c r="T40" s="15">
        <f t="shared" si="3"/>
        <v>9.4144743143070233</v>
      </c>
      <c r="U40" s="15">
        <f t="shared" si="3"/>
        <v>12.090171264389456</v>
      </c>
      <c r="V40" s="15">
        <f t="shared" si="3"/>
        <v>13.868004565999092</v>
      </c>
      <c r="W40" s="15">
        <f t="shared" si="3"/>
        <v>9.0627434673462872</v>
      </c>
      <c r="X40" s="15">
        <f t="shared" si="3"/>
        <v>9.2788713961337059</v>
      </c>
      <c r="Y40" s="15">
        <f t="shared" si="3"/>
        <v>11.164666283456329</v>
      </c>
      <c r="Z40" s="15">
        <f t="shared" si="3"/>
        <v>11.279022847241208</v>
      </c>
      <c r="AA40" s="15">
        <f t="shared" si="3"/>
        <v>9.0075434691731218</v>
      </c>
      <c r="AB40" s="15">
        <f t="shared" si="3"/>
        <v>11.262458861819765</v>
      </c>
      <c r="AC40" s="15">
        <f t="shared" si="3"/>
        <v>1.4035970629071912</v>
      </c>
      <c r="AD40" s="15">
        <f t="shared" si="3"/>
        <v>8.2265396408494738</v>
      </c>
    </row>
    <row r="41" spans="1:30">
      <c r="A41" s="65">
        <v>870390</v>
      </c>
      <c r="B41" s="15">
        <f t="shared" si="4"/>
        <v>3.0868329565256588E-2</v>
      </c>
      <c r="C41" s="15">
        <f t="shared" si="3"/>
        <v>5.7868700133211605E-3</v>
      </c>
      <c r="D41" s="15">
        <f t="shared" si="3"/>
        <v>1.9084990592661672E-3</v>
      </c>
      <c r="E41" s="15">
        <f t="shared" si="3"/>
        <v>8.6665458557822861E-4</v>
      </c>
      <c r="F41" s="15">
        <f t="shared" si="3"/>
        <v>6.4570196131469282E-4</v>
      </c>
      <c r="G41" s="15">
        <f t="shared" si="3"/>
        <v>1.7224447094861045E-3</v>
      </c>
      <c r="H41" s="15">
        <f t="shared" si="3"/>
        <v>3.0306791731772386E-4</v>
      </c>
      <c r="I41" s="15">
        <f t="shared" si="3"/>
        <v>0.65100713742777772</v>
      </c>
      <c r="J41" s="15">
        <f t="shared" si="3"/>
        <v>1.7981400541964415E-3</v>
      </c>
      <c r="K41" s="15">
        <f t="shared" si="3"/>
        <v>1.9102023933366486E-4</v>
      </c>
      <c r="L41" s="15">
        <f t="shared" si="3"/>
        <v>7.0952138061423171E-4</v>
      </c>
      <c r="M41" s="15">
        <f t="shared" si="3"/>
        <v>2.5214065294400749E-4</v>
      </c>
      <c r="N41" s="15">
        <f t="shared" si="3"/>
        <v>1.5138793880965125E-4</v>
      </c>
      <c r="O41" s="15">
        <f t="shared" si="3"/>
        <v>4.0314831331199265E-4</v>
      </c>
      <c r="P41" s="15">
        <f t="shared" si="3"/>
        <v>1.0942093226734249E-4</v>
      </c>
      <c r="Q41" s="15">
        <f t="shared" si="3"/>
        <v>9.150942956008483E-5</v>
      </c>
      <c r="R41" s="15">
        <f t="shared" si="3"/>
        <v>7.9140793299886051E-4</v>
      </c>
      <c r="S41" s="15">
        <f t="shared" si="3"/>
        <v>5.2101751617687443E-3</v>
      </c>
      <c r="T41" s="15">
        <f t="shared" si="3"/>
        <v>0.22003878549535713</v>
      </c>
      <c r="U41" s="15">
        <f t="shared" ref="C41:AD50" si="5">U18/U$28*100</f>
        <v>0</v>
      </c>
      <c r="V41" s="15">
        <f t="shared" si="5"/>
        <v>0.52705955459780152</v>
      </c>
      <c r="W41" s="15">
        <f t="shared" si="5"/>
        <v>0.36359095523483759</v>
      </c>
      <c r="X41" s="15">
        <f t="shared" si="5"/>
        <v>0.2720775703741663</v>
      </c>
      <c r="Y41" s="15">
        <f t="shared" si="5"/>
        <v>6.0630692694207573E-2</v>
      </c>
      <c r="Z41" s="15">
        <f t="shared" si="5"/>
        <v>2.8145625569269549E-2</v>
      </c>
      <c r="AA41" s="15">
        <f t="shared" si="5"/>
        <v>1.9540836765951336E-2</v>
      </c>
      <c r="AB41" s="15">
        <f t="shared" si="5"/>
        <v>0.26309274959116397</v>
      </c>
      <c r="AC41" s="15">
        <f t="shared" si="5"/>
        <v>0.58524592347582949</v>
      </c>
      <c r="AD41" s="15">
        <f t="shared" si="5"/>
        <v>0.14841034768617448</v>
      </c>
    </row>
    <row r="42" spans="1:30">
      <c r="A42" s="65">
        <v>870432</v>
      </c>
      <c r="B42" s="15">
        <f t="shared" si="4"/>
        <v>0</v>
      </c>
      <c r="C42" s="15">
        <f t="shared" si="5"/>
        <v>0.44505650710725631</v>
      </c>
      <c r="D42" s="15">
        <f t="shared" si="5"/>
        <v>0.48583448798614137</v>
      </c>
      <c r="E42" s="15">
        <f t="shared" si="5"/>
        <v>7.4255754798150234E-2</v>
      </c>
      <c r="F42" s="15">
        <f t="shared" si="5"/>
        <v>0.16572687317718926</v>
      </c>
      <c r="G42" s="15">
        <f t="shared" si="5"/>
        <v>0.23429887694355425</v>
      </c>
      <c r="H42" s="15">
        <f t="shared" si="5"/>
        <v>0.47028995964939557</v>
      </c>
      <c r="I42" s="15">
        <f t="shared" si="5"/>
        <v>0.37735961467054968</v>
      </c>
      <c r="J42" s="15">
        <f t="shared" si="5"/>
        <v>1.5710948106775486</v>
      </c>
      <c r="K42" s="15">
        <f t="shared" si="5"/>
        <v>0.71318070491735353</v>
      </c>
      <c r="L42" s="15">
        <f t="shared" si="5"/>
        <v>0.26021767687372704</v>
      </c>
      <c r="M42" s="15">
        <f t="shared" si="5"/>
        <v>0.1702758534913088</v>
      </c>
      <c r="N42" s="15">
        <f t="shared" si="5"/>
        <v>0.17072865964352804</v>
      </c>
      <c r="O42" s="15">
        <f t="shared" si="5"/>
        <v>0.102114726140197</v>
      </c>
      <c r="P42" s="15">
        <f t="shared" si="5"/>
        <v>3.0460775775799035E-2</v>
      </c>
      <c r="Q42" s="15">
        <f t="shared" si="5"/>
        <v>5.2415982753428444E-2</v>
      </c>
      <c r="R42" s="15">
        <f t="shared" si="5"/>
        <v>0.15271084039641386</v>
      </c>
      <c r="S42" s="15">
        <f t="shared" si="5"/>
        <v>0.25249833017130568</v>
      </c>
      <c r="T42" s="15">
        <f t="shared" si="5"/>
        <v>0.3465344832760357</v>
      </c>
      <c r="U42" s="15">
        <f t="shared" si="5"/>
        <v>0.50516197307481769</v>
      </c>
      <c r="V42" s="15">
        <f t="shared" si="5"/>
        <v>0.34365033259189914</v>
      </c>
      <c r="W42" s="15">
        <f t="shared" si="5"/>
        <v>0.37287059629059727</v>
      </c>
      <c r="X42" s="15">
        <f t="shared" si="5"/>
        <v>0.36430886502816684</v>
      </c>
      <c r="Y42" s="15">
        <f t="shared" si="5"/>
        <v>0.27632342389628378</v>
      </c>
      <c r="Z42" s="15">
        <f t="shared" si="5"/>
        <v>0.32619537628119277</v>
      </c>
      <c r="AA42" s="15">
        <f t="shared" si="5"/>
        <v>0.24916916071616185</v>
      </c>
      <c r="AB42" s="15">
        <f t="shared" si="5"/>
        <v>0.16339089494907166</v>
      </c>
      <c r="AC42" s="15">
        <f t="shared" si="5"/>
        <v>0.19143347941555064</v>
      </c>
      <c r="AD42" s="15">
        <f t="shared" si="5"/>
        <v>0.29964183693446184</v>
      </c>
    </row>
    <row r="43" spans="1:30">
      <c r="A43" s="65">
        <v>870600</v>
      </c>
      <c r="B43" s="15">
        <f t="shared" si="4"/>
        <v>2.2636497203028054</v>
      </c>
      <c r="C43" s="15">
        <f t="shared" si="5"/>
        <v>1.9710884706727574</v>
      </c>
      <c r="D43" s="15">
        <f t="shared" si="5"/>
        <v>1.3336438784986007</v>
      </c>
      <c r="E43" s="15">
        <f t="shared" si="5"/>
        <v>1.8800766768635715</v>
      </c>
      <c r="F43" s="15">
        <f t="shared" si="5"/>
        <v>1.9258100398334741</v>
      </c>
      <c r="G43" s="15">
        <f t="shared" si="5"/>
        <v>7.0658428917369134E-2</v>
      </c>
      <c r="H43" s="15">
        <f t="shared" si="5"/>
        <v>1.2463967472492985E-2</v>
      </c>
      <c r="I43" s="15">
        <f t="shared" si="5"/>
        <v>4.0631909325150976E-2</v>
      </c>
      <c r="J43" s="15">
        <f t="shared" si="5"/>
        <v>4.3305939148314517E-3</v>
      </c>
      <c r="K43" s="15">
        <f t="shared" si="5"/>
        <v>9.2523428930886692E-3</v>
      </c>
      <c r="L43" s="15">
        <f t="shared" si="5"/>
        <v>8.7223284918731617E-3</v>
      </c>
      <c r="M43" s="15">
        <f t="shared" si="5"/>
        <v>1.9566371230951528E-2</v>
      </c>
      <c r="N43" s="15">
        <f t="shared" si="5"/>
        <v>0.27672903506128232</v>
      </c>
      <c r="O43" s="15">
        <f t="shared" si="5"/>
        <v>0.19845330501293562</v>
      </c>
      <c r="P43" s="15">
        <f t="shared" si="5"/>
        <v>0.176145299283783</v>
      </c>
      <c r="Q43" s="15">
        <f t="shared" si="5"/>
        <v>8.5434644419014716E-2</v>
      </c>
      <c r="R43" s="15">
        <f t="shared" si="5"/>
        <v>9.6978400950723687E-2</v>
      </c>
      <c r="S43" s="15">
        <f t="shared" si="5"/>
        <v>8.4581650936545558E-2</v>
      </c>
      <c r="T43" s="15">
        <f t="shared" si="5"/>
        <v>3.7139876832712228E-2</v>
      </c>
      <c r="U43" s="15">
        <f t="shared" si="5"/>
        <v>1.5297507344713929E-2</v>
      </c>
      <c r="V43" s="15">
        <f t="shared" si="5"/>
        <v>2.4359417023217349E-2</v>
      </c>
      <c r="W43" s="15">
        <f t="shared" si="5"/>
        <v>0</v>
      </c>
      <c r="X43" s="15">
        <f t="shared" si="5"/>
        <v>4.8909513483673603E-3</v>
      </c>
      <c r="Y43" s="15">
        <f t="shared" si="5"/>
        <v>1.0159903770321037E-3</v>
      </c>
      <c r="Z43" s="15">
        <f t="shared" si="5"/>
        <v>8.2566580893140532E-4</v>
      </c>
      <c r="AA43" s="15">
        <f t="shared" si="5"/>
        <v>2.1022715800617666E-3</v>
      </c>
      <c r="AB43" s="15">
        <f t="shared" si="5"/>
        <v>6.3329870798305744E-3</v>
      </c>
      <c r="AC43" s="15">
        <f t="shared" si="5"/>
        <v>1.633283432623233E-2</v>
      </c>
      <c r="AD43" s="15">
        <f t="shared" si="5"/>
        <v>0.1558767030569097</v>
      </c>
    </row>
    <row r="44" spans="1:30">
      <c r="A44" s="65">
        <v>870490</v>
      </c>
      <c r="B44" s="15">
        <f t="shared" si="4"/>
        <v>3.1253793012409639E-5</v>
      </c>
      <c r="C44" s="15">
        <f t="shared" si="5"/>
        <v>1.1737452088518851E-3</v>
      </c>
      <c r="D44" s="15">
        <f t="shared" si="5"/>
        <v>8.098538650354847E-3</v>
      </c>
      <c r="E44" s="15">
        <f t="shared" si="5"/>
        <v>2.8268276058368621E-3</v>
      </c>
      <c r="F44" s="15">
        <f t="shared" si="5"/>
        <v>1.5162923069534111E-3</v>
      </c>
      <c r="G44" s="15">
        <f t="shared" si="5"/>
        <v>2.2777593202201519E-3</v>
      </c>
      <c r="H44" s="15">
        <f t="shared" si="5"/>
        <v>3.8715825885897157E-3</v>
      </c>
      <c r="I44" s="15">
        <f t="shared" si="5"/>
        <v>1.1054545309357421E-4</v>
      </c>
      <c r="J44" s="15">
        <f t="shared" si="5"/>
        <v>0</v>
      </c>
      <c r="K44" s="15">
        <f t="shared" si="5"/>
        <v>9.1587057193767197E-4</v>
      </c>
      <c r="L44" s="15">
        <f t="shared" si="5"/>
        <v>2.2698713387934172E-4</v>
      </c>
      <c r="M44" s="15">
        <f t="shared" si="5"/>
        <v>6.9175938806958408E-4</v>
      </c>
      <c r="N44" s="15">
        <f t="shared" si="5"/>
        <v>5.1751182462496921E-5</v>
      </c>
      <c r="O44" s="15">
        <f t="shared" si="5"/>
        <v>3.6459571514673328E-4</v>
      </c>
      <c r="P44" s="15">
        <f t="shared" si="5"/>
        <v>4.4247084218096585E-4</v>
      </c>
      <c r="Q44" s="15">
        <f t="shared" si="5"/>
        <v>0</v>
      </c>
      <c r="R44" s="15">
        <f t="shared" si="5"/>
        <v>5.5116475590108865E-5</v>
      </c>
      <c r="S44" s="15">
        <f t="shared" si="5"/>
        <v>3.559266357306193E-5</v>
      </c>
      <c r="T44" s="15">
        <f t="shared" si="5"/>
        <v>2.9658025267762073E-3</v>
      </c>
      <c r="U44" s="15">
        <f t="shared" si="5"/>
        <v>0</v>
      </c>
      <c r="V44" s="15">
        <f t="shared" si="5"/>
        <v>0</v>
      </c>
      <c r="W44" s="15">
        <f t="shared" si="5"/>
        <v>0</v>
      </c>
      <c r="X44" s="15">
        <f t="shared" si="5"/>
        <v>0</v>
      </c>
      <c r="Y44" s="15">
        <f t="shared" si="5"/>
        <v>0</v>
      </c>
      <c r="Z44" s="15">
        <f t="shared" si="5"/>
        <v>0</v>
      </c>
      <c r="AA44" s="15">
        <f t="shared" si="5"/>
        <v>1.5291341975921064E-2</v>
      </c>
      <c r="AB44" s="15">
        <f t="shared" si="5"/>
        <v>2.9794157624971223E-3</v>
      </c>
      <c r="AC44" s="15">
        <f t="shared" si="5"/>
        <v>1.2702792468619675E-3</v>
      </c>
      <c r="AD44" s="15">
        <f t="shared" si="5"/>
        <v>1.7429942558720164E-3</v>
      </c>
    </row>
    <row r="45" spans="1:30">
      <c r="A45" s="65">
        <v>870210</v>
      </c>
      <c r="B45" s="15">
        <f t="shared" si="4"/>
        <v>1.1647246862624661E-2</v>
      </c>
      <c r="C45" s="15">
        <f t="shared" si="5"/>
        <v>0.68728994909712249</v>
      </c>
      <c r="D45" s="15">
        <f t="shared" si="5"/>
        <v>1.0102752213414463</v>
      </c>
      <c r="E45" s="15">
        <f t="shared" si="5"/>
        <v>0.9734876185506367</v>
      </c>
      <c r="F45" s="15">
        <f t="shared" si="5"/>
        <v>0.87985449107824665</v>
      </c>
      <c r="G45" s="15">
        <f t="shared" si="5"/>
        <v>0.6752122796272042</v>
      </c>
      <c r="H45" s="15">
        <f t="shared" si="5"/>
        <v>0.38575663303734087</v>
      </c>
      <c r="I45" s="15">
        <f t="shared" si="5"/>
        <v>0.44775053242778245</v>
      </c>
      <c r="J45" s="15">
        <f t="shared" si="5"/>
        <v>7.9225338796841668E-2</v>
      </c>
      <c r="K45" s="15">
        <f t="shared" si="5"/>
        <v>1.7331836905197563E-3</v>
      </c>
      <c r="L45" s="15">
        <f t="shared" si="5"/>
        <v>2.1421416852459466E-2</v>
      </c>
      <c r="M45" s="15">
        <f t="shared" si="5"/>
        <v>1.0188122467561947E-2</v>
      </c>
      <c r="N45" s="15">
        <f t="shared" si="5"/>
        <v>1.5568025912573698E-2</v>
      </c>
      <c r="O45" s="15">
        <f t="shared" si="5"/>
        <v>1.9205919687361617E-2</v>
      </c>
      <c r="P45" s="15">
        <f t="shared" si="5"/>
        <v>0.10190949668238217</v>
      </c>
      <c r="Q45" s="15">
        <f t="shared" si="5"/>
        <v>9.4008264757688004E-2</v>
      </c>
      <c r="R45" s="15">
        <f t="shared" si="5"/>
        <v>0.14957294801278806</v>
      </c>
      <c r="S45" s="15">
        <f t="shared" si="5"/>
        <v>0.1507410123279157</v>
      </c>
      <c r="T45" s="15">
        <f t="shared" si="5"/>
        <v>0.11488840553468306</v>
      </c>
      <c r="U45" s="15">
        <f t="shared" si="5"/>
        <v>1.7635029369111672E-2</v>
      </c>
      <c r="V45" s="15">
        <f t="shared" si="5"/>
        <v>0.11625416273378908</v>
      </c>
      <c r="W45" s="15">
        <f t="shared" si="5"/>
        <v>1.6406109904963485E-4</v>
      </c>
      <c r="X45" s="15">
        <f t="shared" si="5"/>
        <v>0</v>
      </c>
      <c r="Y45" s="15">
        <f t="shared" si="5"/>
        <v>0.11952359165661483</v>
      </c>
      <c r="Z45" s="15">
        <f t="shared" si="5"/>
        <v>0.11194548021109101</v>
      </c>
      <c r="AA45" s="15">
        <f t="shared" si="5"/>
        <v>0</v>
      </c>
      <c r="AB45" s="15">
        <f t="shared" si="5"/>
        <v>0</v>
      </c>
      <c r="AC45" s="15">
        <f t="shared" si="5"/>
        <v>0</v>
      </c>
      <c r="AD45" s="15">
        <f t="shared" si="5"/>
        <v>0.13067540135587399</v>
      </c>
    </row>
    <row r="46" spans="1:30">
      <c r="A46" s="65">
        <v>870290</v>
      </c>
      <c r="B46" s="15">
        <f t="shared" si="4"/>
        <v>3.8608852301330043E-2</v>
      </c>
      <c r="C46" s="15">
        <f t="shared" si="5"/>
        <v>1.5145705740799157E-2</v>
      </c>
      <c r="D46" s="15">
        <f t="shared" si="5"/>
        <v>3.6654135566017224E-2</v>
      </c>
      <c r="E46" s="15">
        <f t="shared" si="5"/>
        <v>4.7723095649107213E-2</v>
      </c>
      <c r="F46" s="15">
        <f t="shared" si="5"/>
        <v>2.1207950972671287E-2</v>
      </c>
      <c r="G46" s="15">
        <f t="shared" si="5"/>
        <v>4.1682559945041157E-2</v>
      </c>
      <c r="H46" s="15">
        <f t="shared" si="5"/>
        <v>1.4103800525832573E-3</v>
      </c>
      <c r="I46" s="15">
        <f t="shared" si="5"/>
        <v>5.210986125163007E-4</v>
      </c>
      <c r="J46" s="15">
        <f t="shared" si="5"/>
        <v>3.745709583325797E-4</v>
      </c>
      <c r="K46" s="15">
        <f t="shared" si="5"/>
        <v>2.2204128636261772E-3</v>
      </c>
      <c r="L46" s="15">
        <f t="shared" si="5"/>
        <v>9.4735945796220336E-4</v>
      </c>
      <c r="M46" s="15">
        <f t="shared" si="5"/>
        <v>6.0087083718038392E-4</v>
      </c>
      <c r="N46" s="15">
        <f t="shared" si="5"/>
        <v>3.1319077267254631E-4</v>
      </c>
      <c r="O46" s="15">
        <f t="shared" si="5"/>
        <v>8.5607888074838137E-4</v>
      </c>
      <c r="P46" s="15">
        <f t="shared" si="5"/>
        <v>4.0190680097302326E-4</v>
      </c>
      <c r="Q46" s="15">
        <f t="shared" si="5"/>
        <v>1.8369789857542246E-4</v>
      </c>
      <c r="R46" s="15">
        <f t="shared" si="5"/>
        <v>3.9121853673328042E-3</v>
      </c>
      <c r="S46" s="15">
        <f t="shared" si="5"/>
        <v>6.8003860011101567E-4</v>
      </c>
      <c r="T46" s="15">
        <f t="shared" si="5"/>
        <v>2.9345101340109519E-2</v>
      </c>
      <c r="U46" s="15">
        <f t="shared" si="5"/>
        <v>0</v>
      </c>
      <c r="V46" s="15">
        <f t="shared" si="5"/>
        <v>0</v>
      </c>
      <c r="W46" s="15">
        <f t="shared" si="5"/>
        <v>0</v>
      </c>
      <c r="X46" s="15">
        <f t="shared" si="5"/>
        <v>1.37690784123645E-3</v>
      </c>
      <c r="Y46" s="15">
        <f t="shared" si="5"/>
        <v>9.2374039478723262E-5</v>
      </c>
      <c r="Z46" s="15">
        <f t="shared" si="5"/>
        <v>1.1384001879386487E-3</v>
      </c>
      <c r="AA46" s="15">
        <f t="shared" si="5"/>
        <v>0</v>
      </c>
      <c r="AB46" s="15">
        <f t="shared" si="5"/>
        <v>0</v>
      </c>
      <c r="AC46" s="15">
        <f t="shared" si="5"/>
        <v>0</v>
      </c>
      <c r="AD46" s="15">
        <f t="shared" si="5"/>
        <v>4.8261804118251012E-3</v>
      </c>
    </row>
    <row r="47" spans="1:30">
      <c r="A47" s="65">
        <v>870331</v>
      </c>
      <c r="B47" s="15">
        <f t="shared" si="4"/>
        <v>0</v>
      </c>
      <c r="C47" s="15">
        <f t="shared" si="5"/>
        <v>4.7756408575445506E-4</v>
      </c>
      <c r="D47" s="15">
        <f t="shared" si="5"/>
        <v>0</v>
      </c>
      <c r="E47" s="15">
        <f t="shared" si="5"/>
        <v>1.1278694470050057E-2</v>
      </c>
      <c r="F47" s="15">
        <f t="shared" si="5"/>
        <v>0</v>
      </c>
      <c r="G47" s="15">
        <f t="shared" si="5"/>
        <v>1.8056125995046462E-5</v>
      </c>
      <c r="H47" s="15">
        <f t="shared" si="5"/>
        <v>0</v>
      </c>
      <c r="I47" s="15">
        <f t="shared" si="5"/>
        <v>0</v>
      </c>
      <c r="J47" s="15">
        <f t="shared" si="5"/>
        <v>2.594415617431043E-4</v>
      </c>
      <c r="K47" s="15">
        <f t="shared" si="5"/>
        <v>0</v>
      </c>
      <c r="L47" s="15">
        <f t="shared" si="5"/>
        <v>1.2665749899690778E-4</v>
      </c>
      <c r="M47" s="15">
        <f t="shared" si="5"/>
        <v>2.8284361187867364E-5</v>
      </c>
      <c r="N47" s="15">
        <f t="shared" si="5"/>
        <v>0</v>
      </c>
      <c r="O47" s="15">
        <f t="shared" si="5"/>
        <v>5.616826731741455E-5</v>
      </c>
      <c r="P47" s="15">
        <f t="shared" si="5"/>
        <v>1.2452815102180687E-4</v>
      </c>
      <c r="Q47" s="15">
        <f t="shared" si="5"/>
        <v>4.6769183363793508E-5</v>
      </c>
      <c r="R47" s="15">
        <f t="shared" si="5"/>
        <v>7.2874367421572504E-5</v>
      </c>
      <c r="S47" s="15">
        <f t="shared" si="5"/>
        <v>3.6223627222649465E-4</v>
      </c>
      <c r="T47" s="15">
        <f t="shared" si="5"/>
        <v>1.5868516527934256E-4</v>
      </c>
      <c r="U47" s="15">
        <f t="shared" si="5"/>
        <v>0</v>
      </c>
      <c r="V47" s="15">
        <f t="shared" si="5"/>
        <v>0</v>
      </c>
      <c r="W47" s="15">
        <f t="shared" si="5"/>
        <v>0</v>
      </c>
      <c r="X47" s="15">
        <f t="shared" si="5"/>
        <v>0</v>
      </c>
      <c r="Y47" s="15">
        <f t="shared" si="5"/>
        <v>1.7814997347566943E-2</v>
      </c>
      <c r="Z47" s="15">
        <f t="shared" si="5"/>
        <v>0</v>
      </c>
      <c r="AA47" s="15">
        <f t="shared" si="5"/>
        <v>0</v>
      </c>
      <c r="AB47" s="15">
        <f t="shared" si="5"/>
        <v>0</v>
      </c>
      <c r="AC47" s="15">
        <f t="shared" si="5"/>
        <v>0</v>
      </c>
      <c r="AD47" s="15">
        <f t="shared" si="5"/>
        <v>1.4809839518459774E-3</v>
      </c>
    </row>
    <row r="48" spans="1:30">
      <c r="A48" s="65">
        <v>870333</v>
      </c>
      <c r="B48" s="15">
        <f t="shared" si="4"/>
        <v>0.15628980092405648</v>
      </c>
      <c r="C48" s="15">
        <f t="shared" si="5"/>
        <v>0.5576918022600168</v>
      </c>
      <c r="D48" s="15">
        <f t="shared" si="5"/>
        <v>0.38264860380570387</v>
      </c>
      <c r="E48" s="15">
        <f t="shared" si="5"/>
        <v>0.44999042832956326</v>
      </c>
      <c r="F48" s="15">
        <f t="shared" si="5"/>
        <v>0.32628773193540989</v>
      </c>
      <c r="G48" s="15">
        <f t="shared" si="5"/>
        <v>1.2644819815423017E-4</v>
      </c>
      <c r="H48" s="15">
        <f t="shared" si="5"/>
        <v>8.2658826339105838E-4</v>
      </c>
      <c r="I48" s="15">
        <f t="shared" si="5"/>
        <v>7.2359583447319104E-3</v>
      </c>
      <c r="J48" s="15">
        <f t="shared" si="5"/>
        <v>5.7686586972551402E-4</v>
      </c>
      <c r="K48" s="15">
        <f t="shared" si="5"/>
        <v>1.0712035978066789E-3</v>
      </c>
      <c r="L48" s="15">
        <f t="shared" si="5"/>
        <v>1.3606010955111323E-3</v>
      </c>
      <c r="M48" s="15">
        <f t="shared" si="5"/>
        <v>2.0559992201632212E-3</v>
      </c>
      <c r="N48" s="15">
        <f t="shared" si="5"/>
        <v>2.3842600935841903E-3</v>
      </c>
      <c r="O48" s="15">
        <f t="shared" si="5"/>
        <v>2.7439036394842891E-3</v>
      </c>
      <c r="P48" s="15">
        <f t="shared" si="5"/>
        <v>7.7594004589265604E-3</v>
      </c>
      <c r="Q48" s="15">
        <f t="shared" si="5"/>
        <v>4.0873312847385088E-2</v>
      </c>
      <c r="R48" s="15">
        <f t="shared" si="5"/>
        <v>4.6133345816385717E-3</v>
      </c>
      <c r="S48" s="15">
        <f t="shared" si="5"/>
        <v>6.9843699175421922E-3</v>
      </c>
      <c r="T48" s="15">
        <f t="shared" si="5"/>
        <v>3.3652408038190667E-3</v>
      </c>
      <c r="U48" s="15">
        <f t="shared" si="5"/>
        <v>0</v>
      </c>
      <c r="V48" s="15">
        <f t="shared" si="5"/>
        <v>0.73000742666171348</v>
      </c>
      <c r="W48" s="15">
        <f t="shared" si="5"/>
        <v>3.0652622580194451</v>
      </c>
      <c r="X48" s="15">
        <f t="shared" si="5"/>
        <v>2.6529490757983484E-3</v>
      </c>
      <c r="Y48" s="15">
        <f t="shared" si="5"/>
        <v>0.22171938302287053</v>
      </c>
      <c r="Z48" s="15">
        <f t="shared" si="5"/>
        <v>2.4324095236884485E-3</v>
      </c>
      <c r="AA48" s="15">
        <f t="shared" si="5"/>
        <v>0.23067396125804299</v>
      </c>
      <c r="AB48" s="15">
        <f t="shared" si="5"/>
        <v>1.2236636545727328E-4</v>
      </c>
      <c r="AC48" s="15">
        <f t="shared" si="5"/>
        <v>0</v>
      </c>
      <c r="AD48" s="15">
        <f t="shared" si="5"/>
        <v>0.2541726334256692</v>
      </c>
    </row>
    <row r="49" spans="1:30">
      <c r="A49" s="65" t="s">
        <v>221</v>
      </c>
      <c r="B49" s="15">
        <f t="shared" si="4"/>
        <v>100.00000000000004</v>
      </c>
      <c r="C49" s="15">
        <f t="shared" si="5"/>
        <v>100</v>
      </c>
      <c r="D49" s="15">
        <f t="shared" si="5"/>
        <v>100.00000000000003</v>
      </c>
      <c r="E49" s="15">
        <f t="shared" si="5"/>
        <v>99.999999999999972</v>
      </c>
      <c r="F49" s="15">
        <f t="shared" si="5"/>
        <v>99.999999999999957</v>
      </c>
      <c r="G49" s="15">
        <f t="shared" si="5"/>
        <v>100.00000000000003</v>
      </c>
      <c r="H49" s="15">
        <f t="shared" si="5"/>
        <v>100.00000000000003</v>
      </c>
      <c r="I49" s="15">
        <f t="shared" si="5"/>
        <v>99.999999999999972</v>
      </c>
      <c r="J49" s="15">
        <f t="shared" si="5"/>
        <v>100</v>
      </c>
      <c r="K49" s="15">
        <f t="shared" si="5"/>
        <v>100.00000000000003</v>
      </c>
      <c r="L49" s="15">
        <f t="shared" si="5"/>
        <v>100.00000000000003</v>
      </c>
      <c r="M49" s="15">
        <f t="shared" si="5"/>
        <v>100</v>
      </c>
      <c r="N49" s="15">
        <f t="shared" si="5"/>
        <v>99.999999999999986</v>
      </c>
      <c r="O49" s="15">
        <f t="shared" si="5"/>
        <v>100</v>
      </c>
      <c r="P49" s="15">
        <f t="shared" si="5"/>
        <v>99.999999999999986</v>
      </c>
      <c r="Q49" s="15">
        <f t="shared" si="5"/>
        <v>100.00000000000003</v>
      </c>
      <c r="R49" s="15">
        <f t="shared" si="5"/>
        <v>100.00000000000003</v>
      </c>
      <c r="S49" s="15">
        <f t="shared" si="5"/>
        <v>100.00000000000003</v>
      </c>
      <c r="T49" s="15">
        <f t="shared" si="5"/>
        <v>100</v>
      </c>
      <c r="U49" s="15">
        <f t="shared" si="5"/>
        <v>100</v>
      </c>
      <c r="V49" s="15">
        <f t="shared" si="5"/>
        <v>100</v>
      </c>
      <c r="W49" s="15">
        <f t="shared" si="5"/>
        <v>99.999999999999986</v>
      </c>
      <c r="X49" s="15">
        <f t="shared" si="5"/>
        <v>100</v>
      </c>
      <c r="Y49" s="15">
        <f t="shared" si="5"/>
        <v>100</v>
      </c>
      <c r="Z49" s="15">
        <f t="shared" si="5"/>
        <v>100</v>
      </c>
      <c r="AA49" s="15">
        <f t="shared" si="5"/>
        <v>100</v>
      </c>
      <c r="AB49" s="15">
        <f t="shared" si="5"/>
        <v>100</v>
      </c>
      <c r="AC49" s="15">
        <f t="shared" si="5"/>
        <v>100</v>
      </c>
      <c r="AD49" s="15">
        <f t="shared" si="5"/>
        <v>100</v>
      </c>
    </row>
    <row r="50" spans="1:30">
      <c r="A50" s="65" t="s">
        <v>222</v>
      </c>
      <c r="B50" s="15">
        <f t="shared" si="4"/>
        <v>0</v>
      </c>
      <c r="C50" s="15">
        <f t="shared" si="5"/>
        <v>0</v>
      </c>
      <c r="D50" s="15">
        <f t="shared" si="5"/>
        <v>0</v>
      </c>
      <c r="E50" s="15">
        <f t="shared" si="5"/>
        <v>0</v>
      </c>
      <c r="F50" s="15">
        <f t="shared" si="5"/>
        <v>0</v>
      </c>
      <c r="G50" s="15">
        <f t="shared" si="5"/>
        <v>0</v>
      </c>
      <c r="H50" s="15">
        <f t="shared" si="5"/>
        <v>0</v>
      </c>
      <c r="I50" s="15">
        <f t="shared" si="5"/>
        <v>0</v>
      </c>
      <c r="J50" s="15">
        <f t="shared" si="5"/>
        <v>0</v>
      </c>
      <c r="K50" s="15">
        <f t="shared" si="5"/>
        <v>0</v>
      </c>
      <c r="L50" s="15">
        <f t="shared" si="5"/>
        <v>0</v>
      </c>
      <c r="M50" s="15">
        <f t="shared" si="5"/>
        <v>0</v>
      </c>
      <c r="N50" s="15">
        <f t="shared" si="5"/>
        <v>0</v>
      </c>
      <c r="O50" s="15">
        <f t="shared" si="5"/>
        <v>0</v>
      </c>
      <c r="P50" s="15">
        <f t="shared" si="5"/>
        <v>0</v>
      </c>
      <c r="Q50" s="15">
        <f t="shared" si="5"/>
        <v>0</v>
      </c>
      <c r="R50" s="15">
        <f t="shared" si="5"/>
        <v>0</v>
      </c>
      <c r="S50" s="15">
        <f t="shared" si="5"/>
        <v>0</v>
      </c>
      <c r="T50" s="15">
        <f t="shared" si="5"/>
        <v>0</v>
      </c>
      <c r="U50" s="15">
        <f t="shared" si="5"/>
        <v>0</v>
      </c>
      <c r="V50" s="15">
        <f t="shared" si="5"/>
        <v>0</v>
      </c>
      <c r="W50" s="15">
        <f t="shared" si="5"/>
        <v>0</v>
      </c>
      <c r="X50" s="15">
        <f t="shared" ref="C50:AD51" si="6">X27/X$28*100</f>
        <v>0</v>
      </c>
      <c r="Y50" s="15">
        <f t="shared" si="6"/>
        <v>0</v>
      </c>
      <c r="Z50" s="15">
        <f t="shared" si="6"/>
        <v>0</v>
      </c>
      <c r="AA50" s="15">
        <f t="shared" si="6"/>
        <v>0</v>
      </c>
      <c r="AB50" s="15">
        <f t="shared" si="6"/>
        <v>0</v>
      </c>
      <c r="AC50" s="15">
        <f t="shared" si="6"/>
        <v>0</v>
      </c>
      <c r="AD50" s="15">
        <f t="shared" si="6"/>
        <v>0</v>
      </c>
    </row>
    <row r="51" spans="1:30">
      <c r="A51" s="65" t="s">
        <v>207</v>
      </c>
      <c r="B51" s="15">
        <f t="shared" si="4"/>
        <v>100</v>
      </c>
      <c r="C51" s="15">
        <f t="shared" si="6"/>
        <v>100</v>
      </c>
      <c r="D51" s="15">
        <f t="shared" si="6"/>
        <v>100</v>
      </c>
      <c r="E51" s="15">
        <f t="shared" si="6"/>
        <v>100</v>
      </c>
      <c r="F51" s="15">
        <f t="shared" si="6"/>
        <v>100</v>
      </c>
      <c r="G51" s="15">
        <f t="shared" si="6"/>
        <v>100</v>
      </c>
      <c r="H51" s="15">
        <f t="shared" si="6"/>
        <v>100</v>
      </c>
      <c r="I51" s="15">
        <f t="shared" si="6"/>
        <v>100</v>
      </c>
      <c r="J51" s="15">
        <f t="shared" si="6"/>
        <v>100</v>
      </c>
      <c r="K51" s="15">
        <f t="shared" si="6"/>
        <v>100</v>
      </c>
      <c r="L51" s="15">
        <f t="shared" si="6"/>
        <v>100</v>
      </c>
      <c r="M51" s="15">
        <f t="shared" si="6"/>
        <v>100</v>
      </c>
      <c r="N51" s="15">
        <f t="shared" si="6"/>
        <v>100</v>
      </c>
      <c r="O51" s="15">
        <f t="shared" si="6"/>
        <v>100</v>
      </c>
      <c r="P51" s="15">
        <f t="shared" si="6"/>
        <v>100</v>
      </c>
      <c r="Q51" s="15">
        <f t="shared" si="6"/>
        <v>100</v>
      </c>
      <c r="R51" s="15">
        <f t="shared" si="6"/>
        <v>100</v>
      </c>
      <c r="S51" s="15">
        <f t="shared" si="6"/>
        <v>100</v>
      </c>
      <c r="T51" s="15">
        <f t="shared" si="6"/>
        <v>100</v>
      </c>
      <c r="U51" s="15">
        <f t="shared" si="6"/>
        <v>100</v>
      </c>
      <c r="V51" s="15">
        <f t="shared" si="6"/>
        <v>100</v>
      </c>
      <c r="W51" s="15">
        <f t="shared" si="6"/>
        <v>100</v>
      </c>
      <c r="X51" s="15">
        <f t="shared" si="6"/>
        <v>100</v>
      </c>
      <c r="Y51" s="15">
        <f t="shared" si="6"/>
        <v>100</v>
      </c>
      <c r="Z51" s="15">
        <f t="shared" si="6"/>
        <v>100</v>
      </c>
      <c r="AA51" s="15">
        <f t="shared" si="6"/>
        <v>100</v>
      </c>
      <c r="AB51" s="15">
        <f t="shared" si="6"/>
        <v>100</v>
      </c>
      <c r="AC51" s="15">
        <f t="shared" si="6"/>
        <v>100</v>
      </c>
      <c r="AD51" s="15">
        <f t="shared" si="6"/>
        <v>100</v>
      </c>
    </row>
    <row r="52" spans="1:30">
      <c r="A52" s="65"/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</row>
    <row r="53" spans="1:30">
      <c r="A53" s="65"/>
      <c r="B53" s="135" t="s">
        <v>209</v>
      </c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</row>
    <row r="54" spans="1:30">
      <c r="A54" s="65">
        <v>870323</v>
      </c>
      <c r="B54" s="23" t="s">
        <v>210</v>
      </c>
      <c r="C54" s="24">
        <f>IFERROR(((C9/B9)*100-100),"--")</f>
        <v>16.711326574149865</v>
      </c>
      <c r="D54" s="24">
        <f t="shared" ref="D54:AC54" si="7">IFERROR(((D9/C9)*100-100),"--")</f>
        <v>17.373313805730547</v>
      </c>
      <c r="E54" s="24">
        <f t="shared" si="7"/>
        <v>4.8403785110555475</v>
      </c>
      <c r="F54" s="24">
        <f t="shared" si="7"/>
        <v>14.648050786442042</v>
      </c>
      <c r="G54" s="24">
        <f t="shared" si="7"/>
        <v>35.918613358889843</v>
      </c>
      <c r="H54" s="24">
        <f t="shared" si="7"/>
        <v>-8.3772243338425199</v>
      </c>
      <c r="I54" s="24">
        <f t="shared" si="7"/>
        <v>-16.705550849329683</v>
      </c>
      <c r="J54" s="24">
        <f t="shared" si="7"/>
        <v>-14.160294449726123</v>
      </c>
      <c r="K54" s="24">
        <f t="shared" si="7"/>
        <v>-8.9889898638776771</v>
      </c>
      <c r="L54" s="24">
        <f t="shared" si="7"/>
        <v>34.838164900467149</v>
      </c>
      <c r="M54" s="24">
        <f t="shared" si="7"/>
        <v>48.641952807644088</v>
      </c>
      <c r="N54" s="24">
        <f t="shared" si="7"/>
        <v>9.4613971693769656</v>
      </c>
      <c r="O54" s="24">
        <f t="shared" si="7"/>
        <v>9.3869947240094405</v>
      </c>
      <c r="P54" s="24">
        <f t="shared" si="7"/>
        <v>-29.69401104104297</v>
      </c>
      <c r="Q54" s="24">
        <f t="shared" si="7"/>
        <v>58.688441174110721</v>
      </c>
      <c r="R54" s="24">
        <f t="shared" si="7"/>
        <v>5.3330997439442882</v>
      </c>
      <c r="S54" s="24">
        <f t="shared" si="7"/>
        <v>0.30503428254434084</v>
      </c>
      <c r="T54" s="24">
        <f t="shared" si="7"/>
        <v>19.723927409215761</v>
      </c>
      <c r="U54" s="24">
        <f t="shared" si="7"/>
        <v>-5.2853422708387399</v>
      </c>
      <c r="V54" s="24">
        <f t="shared" si="7"/>
        <v>-1.945073511692442</v>
      </c>
      <c r="W54" s="24">
        <f t="shared" si="7"/>
        <v>-4.4178654872654874</v>
      </c>
      <c r="X54" s="24">
        <f t="shared" si="7"/>
        <v>32.197131915707644</v>
      </c>
      <c r="Y54" s="24">
        <f t="shared" si="7"/>
        <v>20.077528978747623</v>
      </c>
      <c r="Z54" s="24">
        <f t="shared" si="7"/>
        <v>-3.2964967491853088</v>
      </c>
      <c r="AA54" s="24">
        <f t="shared" si="7"/>
        <v>-19.106651890526209</v>
      </c>
      <c r="AB54" s="24">
        <f t="shared" si="7"/>
        <v>-10.136468642729085</v>
      </c>
      <c r="AC54" s="24">
        <f t="shared" si="7"/>
        <v>2.2919439323321882</v>
      </c>
      <c r="AD54" s="24">
        <f>IFERROR((POWER(AC9/B9,1/28)*100-100),"--")</f>
        <v>5.5842191185205792</v>
      </c>
    </row>
    <row r="55" spans="1:30">
      <c r="A55" s="65">
        <v>870431</v>
      </c>
      <c r="B55" s="23" t="s">
        <v>210</v>
      </c>
      <c r="C55" s="24">
        <f t="shared" ref="C55:C73" si="8">IFERROR(((C10/B10)*100-100),"--")</f>
        <v>71.024165101479099</v>
      </c>
      <c r="D55" s="24">
        <f t="shared" ref="D55:AC55" si="9">IFERROR(((D10/C10)*100-100),"--")</f>
        <v>7.3817475144451521</v>
      </c>
      <c r="E55" s="24">
        <f t="shared" si="9"/>
        <v>8.1792825876720912</v>
      </c>
      <c r="F55" s="24">
        <f t="shared" si="9"/>
        <v>-3.4293928940975178</v>
      </c>
      <c r="G55" s="24">
        <f t="shared" si="9"/>
        <v>-2.2315628067810138</v>
      </c>
      <c r="H55" s="24">
        <f t="shared" si="9"/>
        <v>76.538535533824984</v>
      </c>
      <c r="I55" s="24">
        <f t="shared" si="9"/>
        <v>-13.610581560689781</v>
      </c>
      <c r="J55" s="24">
        <f t="shared" si="9"/>
        <v>-19.081219289064677</v>
      </c>
      <c r="K55" s="24">
        <f t="shared" si="9"/>
        <v>-24.33239094042699</v>
      </c>
      <c r="L55" s="24">
        <f t="shared" si="9"/>
        <v>28.770500120427869</v>
      </c>
      <c r="M55" s="24">
        <f t="shared" si="9"/>
        <v>44.105343881561652</v>
      </c>
      <c r="N55" s="24">
        <f t="shared" si="9"/>
        <v>-3.6439509576130433</v>
      </c>
      <c r="O55" s="24">
        <f t="shared" si="9"/>
        <v>3.1824045750075101</v>
      </c>
      <c r="P55" s="24">
        <f t="shared" si="9"/>
        <v>6.4811039381929021</v>
      </c>
      <c r="Q55" s="24">
        <f t="shared" si="9"/>
        <v>45.44534135224805</v>
      </c>
      <c r="R55" s="24">
        <f t="shared" si="9"/>
        <v>5.735973706764554</v>
      </c>
      <c r="S55" s="24">
        <f t="shared" si="9"/>
        <v>20.023221897798919</v>
      </c>
      <c r="T55" s="24">
        <f t="shared" si="9"/>
        <v>32.244437153796838</v>
      </c>
      <c r="U55" s="24">
        <f t="shared" si="9"/>
        <v>11.8807104505307</v>
      </c>
      <c r="V55" s="24">
        <f t="shared" si="9"/>
        <v>6.0384978051041855</v>
      </c>
      <c r="W55" s="24">
        <f t="shared" si="9"/>
        <v>17.18978768733254</v>
      </c>
      <c r="X55" s="24">
        <f t="shared" si="9"/>
        <v>-7.0104169536387388</v>
      </c>
      <c r="Y55" s="24">
        <f t="shared" si="9"/>
        <v>4.3847920399108915</v>
      </c>
      <c r="Z55" s="24">
        <f t="shared" si="9"/>
        <v>13.663927121279727</v>
      </c>
      <c r="AA55" s="24">
        <f t="shared" si="9"/>
        <v>-10.931395844292794</v>
      </c>
      <c r="AB55" s="24">
        <f t="shared" si="9"/>
        <v>24.515007235758731</v>
      </c>
      <c r="AC55" s="24">
        <f t="shared" si="9"/>
        <v>12.630336151510107</v>
      </c>
      <c r="AD55" s="24">
        <f t="shared" ref="AD55:AD73" si="10">IFERROR((POWER(AC10/B10,1/28)*100-100),"--")</f>
        <v>10.432001981976711</v>
      </c>
    </row>
    <row r="56" spans="1:30">
      <c r="A56" s="65">
        <v>870322</v>
      </c>
      <c r="B56" s="23" t="s">
        <v>210</v>
      </c>
      <c r="C56" s="24">
        <f t="shared" si="8"/>
        <v>-18.766244346543445</v>
      </c>
      <c r="D56" s="24">
        <f t="shared" ref="D56:AC56" si="11">IFERROR(((D11/C11)*100-100),"--")</f>
        <v>-85.46351862669043</v>
      </c>
      <c r="E56" s="24">
        <f t="shared" si="11"/>
        <v>-85.815057025224775</v>
      </c>
      <c r="F56" s="24">
        <f t="shared" si="11"/>
        <v>-87.157542659687806</v>
      </c>
      <c r="G56" s="24">
        <f t="shared" si="11"/>
        <v>-44.280170616721726</v>
      </c>
      <c r="H56" s="24">
        <f t="shared" si="11"/>
        <v>-89.423164101378219</v>
      </c>
      <c r="I56" s="24">
        <f t="shared" si="11"/>
        <v>6.7599000245604373</v>
      </c>
      <c r="J56" s="24">
        <f t="shared" si="11"/>
        <v>168.09615315217786</v>
      </c>
      <c r="K56" s="24">
        <f t="shared" si="11"/>
        <v>-34.665349793130844</v>
      </c>
      <c r="L56" s="24">
        <f t="shared" si="11"/>
        <v>438.58380460871263</v>
      </c>
      <c r="M56" s="24">
        <f t="shared" si="11"/>
        <v>-84.465831868579556</v>
      </c>
      <c r="N56" s="24">
        <f t="shared" si="11"/>
        <v>33.089240202415709</v>
      </c>
      <c r="O56" s="24">
        <f t="shared" si="11"/>
        <v>38.115755998843582</v>
      </c>
      <c r="P56" s="24">
        <f t="shared" si="11"/>
        <v>-9.5031967018208974</v>
      </c>
      <c r="Q56" s="24">
        <f t="shared" si="11"/>
        <v>759.39969690633507</v>
      </c>
      <c r="R56" s="24">
        <f t="shared" si="11"/>
        <v>17483.366455460178</v>
      </c>
      <c r="S56" s="24">
        <f t="shared" si="11"/>
        <v>164.97955851280847</v>
      </c>
      <c r="T56" s="24">
        <f t="shared" si="11"/>
        <v>12.12096448170432</v>
      </c>
      <c r="U56" s="24">
        <f t="shared" si="11"/>
        <v>45.031563197694226</v>
      </c>
      <c r="V56" s="24">
        <f t="shared" si="11"/>
        <v>-10.742284221114957</v>
      </c>
      <c r="W56" s="24">
        <f t="shared" si="11"/>
        <v>22.610147888714422</v>
      </c>
      <c r="X56" s="24">
        <f t="shared" si="11"/>
        <v>109.98127211687674</v>
      </c>
      <c r="Y56" s="24">
        <f t="shared" si="11"/>
        <v>19.062165183812141</v>
      </c>
      <c r="Z56" s="24">
        <f t="shared" si="11"/>
        <v>13.512869846491697</v>
      </c>
      <c r="AA56" s="24">
        <f t="shared" si="11"/>
        <v>-22.081228815139283</v>
      </c>
      <c r="AB56" s="24">
        <f t="shared" si="11"/>
        <v>-24.15158440591901</v>
      </c>
      <c r="AC56" s="24">
        <f t="shared" si="11"/>
        <v>57.010024647329601</v>
      </c>
      <c r="AD56" s="24">
        <f t="shared" si="10"/>
        <v>6.7279322704693669</v>
      </c>
    </row>
    <row r="57" spans="1:30">
      <c r="A57" s="65">
        <v>870422</v>
      </c>
      <c r="B57" s="23" t="s">
        <v>210</v>
      </c>
      <c r="C57" s="24">
        <f t="shared" si="8"/>
        <v>1357.6637966182996</v>
      </c>
      <c r="D57" s="24">
        <f t="shared" ref="D57:AC57" si="12">IFERROR(((D12/C12)*100-100),"--")</f>
        <v>118.42330191348438</v>
      </c>
      <c r="E57" s="24">
        <f t="shared" si="12"/>
        <v>-8.8210290351839262</v>
      </c>
      <c r="F57" s="24">
        <f t="shared" si="12"/>
        <v>82.486207067025902</v>
      </c>
      <c r="G57" s="24">
        <f t="shared" si="12"/>
        <v>-20.948100227992555</v>
      </c>
      <c r="H57" s="24">
        <f t="shared" si="12"/>
        <v>-22.634256793745237</v>
      </c>
      <c r="I57" s="24">
        <f t="shared" si="12"/>
        <v>125.27153487483355</v>
      </c>
      <c r="J57" s="24">
        <f t="shared" si="12"/>
        <v>77.464780498880458</v>
      </c>
      <c r="K57" s="24">
        <f t="shared" si="12"/>
        <v>47.580297548124349</v>
      </c>
      <c r="L57" s="24">
        <f t="shared" si="12"/>
        <v>30.148614874021263</v>
      </c>
      <c r="M57" s="24">
        <f t="shared" si="12"/>
        <v>-7.7051808622727975</v>
      </c>
      <c r="N57" s="24">
        <f t="shared" si="12"/>
        <v>-12.721309113426244</v>
      </c>
      <c r="O57" s="24">
        <f t="shared" si="12"/>
        <v>-33.113952307016845</v>
      </c>
      <c r="P57" s="24">
        <f t="shared" si="12"/>
        <v>-32.978079533270204</v>
      </c>
      <c r="Q57" s="24">
        <f t="shared" si="12"/>
        <v>120.5373036730212</v>
      </c>
      <c r="R57" s="24">
        <f t="shared" si="12"/>
        <v>40.562108458000807</v>
      </c>
      <c r="S57" s="24">
        <f t="shared" si="12"/>
        <v>3.3833910803922009</v>
      </c>
      <c r="T57" s="24">
        <f t="shared" si="12"/>
        <v>37.002592829001429</v>
      </c>
      <c r="U57" s="24">
        <f t="shared" si="12"/>
        <v>30.26571606719429</v>
      </c>
      <c r="V57" s="24">
        <f t="shared" si="12"/>
        <v>-18.160506739899873</v>
      </c>
      <c r="W57" s="24">
        <f t="shared" si="12"/>
        <v>-14.544104540942911</v>
      </c>
      <c r="X57" s="24">
        <f t="shared" si="12"/>
        <v>25.613023955413567</v>
      </c>
      <c r="Y57" s="24">
        <f t="shared" si="12"/>
        <v>-0.74005239645242682</v>
      </c>
      <c r="Z57" s="24">
        <f t="shared" si="12"/>
        <v>10.175236790524323</v>
      </c>
      <c r="AA57" s="24">
        <f t="shared" si="12"/>
        <v>-6.6660026242870032</v>
      </c>
      <c r="AB57" s="24">
        <f t="shared" si="12"/>
        <v>26.071440452046261</v>
      </c>
      <c r="AC57" s="24">
        <f t="shared" si="12"/>
        <v>-6.2365544170678646</v>
      </c>
      <c r="AD57" s="24">
        <f t="shared" si="10"/>
        <v>25.232879636918696</v>
      </c>
    </row>
    <row r="58" spans="1:30">
      <c r="A58" s="65">
        <v>870332</v>
      </c>
      <c r="B58" s="23" t="s">
        <v>210</v>
      </c>
      <c r="C58" s="24">
        <f t="shared" si="8"/>
        <v>100.1913239699646</v>
      </c>
      <c r="D58" s="24">
        <f t="shared" ref="D58:AC58" si="13">IFERROR(((D13/C13)*100-100),"--")</f>
        <v>189.71922280471841</v>
      </c>
      <c r="E58" s="24">
        <f t="shared" si="13"/>
        <v>142.93389627658289</v>
      </c>
      <c r="F58" s="24">
        <f t="shared" si="13"/>
        <v>152.4646242086483</v>
      </c>
      <c r="G58" s="24">
        <f t="shared" si="13"/>
        <v>-46.011665060798421</v>
      </c>
      <c r="H58" s="24">
        <f t="shared" si="13"/>
        <v>39.444999506464967</v>
      </c>
      <c r="I58" s="24">
        <f t="shared" si="13"/>
        <v>-23.307889624731416</v>
      </c>
      <c r="J58" s="24">
        <f t="shared" si="13"/>
        <v>28.086172580510322</v>
      </c>
      <c r="K58" s="24">
        <f t="shared" si="13"/>
        <v>3.0595811392158225</v>
      </c>
      <c r="L58" s="24">
        <f t="shared" si="13"/>
        <v>49.794496119715774</v>
      </c>
      <c r="M58" s="24">
        <f t="shared" si="13"/>
        <v>55.300416877452335</v>
      </c>
      <c r="N58" s="24">
        <f t="shared" si="13"/>
        <v>10.149370666331663</v>
      </c>
      <c r="O58" s="24">
        <f t="shared" si="13"/>
        <v>57.862888012784822</v>
      </c>
      <c r="P58" s="24">
        <f t="shared" si="13"/>
        <v>-26.570850554963656</v>
      </c>
      <c r="Q58" s="24">
        <f t="shared" si="13"/>
        <v>30.705846171467073</v>
      </c>
      <c r="R58" s="24">
        <f t="shared" si="13"/>
        <v>38.186062981823881</v>
      </c>
      <c r="S58" s="24">
        <f t="shared" si="13"/>
        <v>0.68798802832716888</v>
      </c>
      <c r="T58" s="24">
        <f t="shared" si="13"/>
        <v>-26.428667672527212</v>
      </c>
      <c r="U58" s="24">
        <f t="shared" si="13"/>
        <v>-99.336372136679685</v>
      </c>
      <c r="V58" s="24">
        <f t="shared" si="13"/>
        <v>8637.0719588125849</v>
      </c>
      <c r="W58" s="24">
        <f t="shared" si="13"/>
        <v>-74.034128014617778</v>
      </c>
      <c r="X58" s="24">
        <f t="shared" si="13"/>
        <v>546.28195544296295</v>
      </c>
      <c r="Y58" s="24">
        <f t="shared" si="13"/>
        <v>1.3940591994132916</v>
      </c>
      <c r="Z58" s="24">
        <f t="shared" si="13"/>
        <v>-9.767257255881546</v>
      </c>
      <c r="AA58" s="24">
        <f t="shared" si="13"/>
        <v>0.36027684682832728</v>
      </c>
      <c r="AB58" s="24">
        <f t="shared" si="13"/>
        <v>-33.557238568375766</v>
      </c>
      <c r="AC58" s="24">
        <f t="shared" si="13"/>
        <v>50.742827672995077</v>
      </c>
      <c r="AD58" s="24">
        <f t="shared" si="10"/>
        <v>17.723206314289811</v>
      </c>
    </row>
    <row r="59" spans="1:30">
      <c r="A59" s="65">
        <v>870421</v>
      </c>
      <c r="B59" s="23" t="s">
        <v>210</v>
      </c>
      <c r="C59" s="24">
        <f t="shared" si="8"/>
        <v>87.975650496507797</v>
      </c>
      <c r="D59" s="24">
        <f t="shared" ref="D59:AC59" si="14">IFERROR(((D14/C14)*100-100),"--")</f>
        <v>24.19944979287547</v>
      </c>
      <c r="E59" s="24">
        <f t="shared" si="14"/>
        <v>-48.334953843174702</v>
      </c>
      <c r="F59" s="24">
        <f t="shared" si="14"/>
        <v>70.662136309457566</v>
      </c>
      <c r="G59" s="24">
        <f t="shared" si="14"/>
        <v>80.307445086626473</v>
      </c>
      <c r="H59" s="24">
        <f t="shared" si="14"/>
        <v>-16.17426009779625</v>
      </c>
      <c r="I59" s="24">
        <f t="shared" si="14"/>
        <v>10.873425731463342</v>
      </c>
      <c r="J59" s="24">
        <f t="shared" si="14"/>
        <v>16.73304024964979</v>
      </c>
      <c r="K59" s="24">
        <f t="shared" si="14"/>
        <v>22.629486707590701</v>
      </c>
      <c r="L59" s="24">
        <f t="shared" si="14"/>
        <v>-26.176394720035702</v>
      </c>
      <c r="M59" s="24">
        <f t="shared" si="14"/>
        <v>2.1659133976530001</v>
      </c>
      <c r="N59" s="24">
        <f t="shared" si="14"/>
        <v>44.824382422602611</v>
      </c>
      <c r="O59" s="24">
        <f t="shared" si="14"/>
        <v>-50.133352252169288</v>
      </c>
      <c r="P59" s="24">
        <f t="shared" si="14"/>
        <v>-43.402716325728377</v>
      </c>
      <c r="Q59" s="24">
        <f t="shared" si="14"/>
        <v>101.69203539138283</v>
      </c>
      <c r="R59" s="24">
        <f t="shared" si="14"/>
        <v>45.491879541577902</v>
      </c>
      <c r="S59" s="24">
        <f t="shared" si="14"/>
        <v>32.259607554962656</v>
      </c>
      <c r="T59" s="24">
        <f t="shared" si="14"/>
        <v>-29.669115026061576</v>
      </c>
      <c r="U59" s="24">
        <f t="shared" si="14"/>
        <v>17.418175274308936</v>
      </c>
      <c r="V59" s="24">
        <f t="shared" si="14"/>
        <v>6.9885819377015252</v>
      </c>
      <c r="W59" s="24">
        <f t="shared" si="14"/>
        <v>2.7983558396314834</v>
      </c>
      <c r="X59" s="24">
        <f t="shared" si="14"/>
        <v>-93.853980879706711</v>
      </c>
      <c r="Y59" s="24">
        <f t="shared" si="14"/>
        <v>1675.8086933176078</v>
      </c>
      <c r="Z59" s="24">
        <f t="shared" si="14"/>
        <v>-19.922790067887789</v>
      </c>
      <c r="AA59" s="24">
        <f t="shared" si="14"/>
        <v>43.624678969016315</v>
      </c>
      <c r="AB59" s="24">
        <f t="shared" si="14"/>
        <v>-8.0614402733034041</v>
      </c>
      <c r="AC59" s="24">
        <f t="shared" si="14"/>
        <v>-45.272629383082993</v>
      </c>
      <c r="AD59" s="24">
        <f t="shared" si="10"/>
        <v>4.4557111632516779</v>
      </c>
    </row>
    <row r="60" spans="1:30">
      <c r="A60" s="65">
        <v>870324</v>
      </c>
      <c r="B60" s="23" t="s">
        <v>210</v>
      </c>
      <c r="C60" s="24">
        <f t="shared" si="8"/>
        <v>190.35390643267698</v>
      </c>
      <c r="D60" s="24">
        <f t="shared" ref="D60:AC60" si="15">IFERROR(((D15/C15)*100-100),"--")</f>
        <v>2.925926424893504</v>
      </c>
      <c r="E60" s="24">
        <f t="shared" si="15"/>
        <v>36.44288519254718</v>
      </c>
      <c r="F60" s="24">
        <f t="shared" si="15"/>
        <v>-4.3493232123452401</v>
      </c>
      <c r="G60" s="24">
        <f t="shared" si="15"/>
        <v>50.560826039145638</v>
      </c>
      <c r="H60" s="24">
        <f t="shared" si="15"/>
        <v>-9.6025609938666889</v>
      </c>
      <c r="I60" s="24">
        <f t="shared" si="15"/>
        <v>8.5232652727088976</v>
      </c>
      <c r="J60" s="24">
        <f t="shared" si="15"/>
        <v>-3.4496232315041908</v>
      </c>
      <c r="K60" s="24">
        <f t="shared" si="15"/>
        <v>-1.1822267137375349</v>
      </c>
      <c r="L60" s="24">
        <f t="shared" si="15"/>
        <v>-25.455978117384433</v>
      </c>
      <c r="M60" s="24">
        <f t="shared" si="15"/>
        <v>-29.679206881952638</v>
      </c>
      <c r="N60" s="24">
        <f t="shared" si="15"/>
        <v>-13.146965177439512</v>
      </c>
      <c r="O60" s="24">
        <f t="shared" si="15"/>
        <v>18.805152646013951</v>
      </c>
      <c r="P60" s="24">
        <f t="shared" si="15"/>
        <v>-37.733155762763047</v>
      </c>
      <c r="Q60" s="24">
        <f t="shared" si="15"/>
        <v>36.548232723216017</v>
      </c>
      <c r="R60" s="24">
        <f t="shared" si="15"/>
        <v>33.082421971469813</v>
      </c>
      <c r="S60" s="24">
        <f t="shared" si="15"/>
        <v>23.845889099202623</v>
      </c>
      <c r="T60" s="24">
        <f t="shared" si="15"/>
        <v>-2.4602131932352052</v>
      </c>
      <c r="U60" s="24">
        <f t="shared" si="15"/>
        <v>-6.9571452932278248</v>
      </c>
      <c r="V60" s="24">
        <f t="shared" si="15"/>
        <v>9.5800464623430912</v>
      </c>
      <c r="W60" s="24">
        <f t="shared" si="15"/>
        <v>-51.16954848522299</v>
      </c>
      <c r="X60" s="24">
        <f t="shared" si="15"/>
        <v>-24.076640864447583</v>
      </c>
      <c r="Y60" s="24">
        <f t="shared" si="15"/>
        <v>7.7354306077809412</v>
      </c>
      <c r="Z60" s="24">
        <f t="shared" si="15"/>
        <v>106.72061547498811</v>
      </c>
      <c r="AA60" s="24">
        <f t="shared" si="15"/>
        <v>-36.113439273786042</v>
      </c>
      <c r="AB60" s="24">
        <f t="shared" si="15"/>
        <v>-21.635122117533683</v>
      </c>
      <c r="AC60" s="24">
        <f t="shared" si="15"/>
        <v>10.676175842656093</v>
      </c>
      <c r="AD60" s="24">
        <f t="shared" si="10"/>
        <v>2.3101433637162501</v>
      </c>
    </row>
    <row r="61" spans="1:30">
      <c r="A61" s="65">
        <v>870423</v>
      </c>
      <c r="B61" s="23" t="s">
        <v>210</v>
      </c>
      <c r="C61" s="24">
        <f t="shared" si="8"/>
        <v>1155.7218947368422</v>
      </c>
      <c r="D61" s="24">
        <f t="shared" ref="D61:AC61" si="16">IFERROR(((D16/C16)*100-100),"--")</f>
        <v>191.5684146623816</v>
      </c>
      <c r="E61" s="24">
        <f t="shared" si="16"/>
        <v>-4.6361476431649891</v>
      </c>
      <c r="F61" s="24">
        <f t="shared" si="16"/>
        <v>-3.6708459447488337</v>
      </c>
      <c r="G61" s="24">
        <f t="shared" si="16"/>
        <v>54.165795048809969</v>
      </c>
      <c r="H61" s="24">
        <f t="shared" si="16"/>
        <v>39.620850711822754</v>
      </c>
      <c r="I61" s="24">
        <f t="shared" si="16"/>
        <v>73.891966065234186</v>
      </c>
      <c r="J61" s="24">
        <f t="shared" si="16"/>
        <v>52.178877217109886</v>
      </c>
      <c r="K61" s="24">
        <f t="shared" si="16"/>
        <v>15.860225899506418</v>
      </c>
      <c r="L61" s="24">
        <f t="shared" si="16"/>
        <v>-5.6866569661098652</v>
      </c>
      <c r="M61" s="24">
        <f t="shared" si="16"/>
        <v>72.296494855309589</v>
      </c>
      <c r="N61" s="24">
        <f t="shared" si="16"/>
        <v>20.306824314569781</v>
      </c>
      <c r="O61" s="24">
        <f t="shared" si="16"/>
        <v>6.866298267950171</v>
      </c>
      <c r="P61" s="24">
        <f t="shared" si="16"/>
        <v>-29.661588900089669</v>
      </c>
      <c r="Q61" s="24">
        <f t="shared" si="16"/>
        <v>58.800467444537588</v>
      </c>
      <c r="R61" s="24">
        <f t="shared" si="16"/>
        <v>35.870793078792559</v>
      </c>
      <c r="S61" s="24">
        <f t="shared" si="16"/>
        <v>9.2302071505588401</v>
      </c>
      <c r="T61" s="24">
        <f t="shared" si="16"/>
        <v>-18.558842584715606</v>
      </c>
      <c r="U61" s="24">
        <f t="shared" si="16"/>
        <v>74.784363752795798</v>
      </c>
      <c r="V61" s="24">
        <f t="shared" si="16"/>
        <v>-5.7002602251272236</v>
      </c>
      <c r="W61" s="24">
        <f t="shared" si="16"/>
        <v>-6.6004183833441914</v>
      </c>
      <c r="X61" s="24">
        <f t="shared" si="16"/>
        <v>8.8259364015991935</v>
      </c>
      <c r="Y61" s="24">
        <f t="shared" si="16"/>
        <v>14.151394162283083</v>
      </c>
      <c r="Z61" s="24">
        <f t="shared" si="16"/>
        <v>38.287799536140142</v>
      </c>
      <c r="AA61" s="24">
        <f t="shared" si="16"/>
        <v>-23.323872442088799</v>
      </c>
      <c r="AB61" s="24">
        <f t="shared" si="16"/>
        <v>1.3056478045772053</v>
      </c>
      <c r="AC61" s="24">
        <f t="shared" si="16"/>
        <v>17.676370204183272</v>
      </c>
      <c r="AD61" s="24">
        <f t="shared" si="10"/>
        <v>29.888272984677542</v>
      </c>
    </row>
    <row r="62" spans="1:30">
      <c r="A62" s="65">
        <v>870120</v>
      </c>
      <c r="B62" s="23" t="s">
        <v>210</v>
      </c>
      <c r="C62" s="24">
        <f t="shared" si="8"/>
        <v>69.855821789591943</v>
      </c>
      <c r="D62" s="24">
        <f t="shared" ref="D62:AC62" si="17">IFERROR(((D17/C17)*100-100),"--")</f>
        <v>100.49545400342836</v>
      </c>
      <c r="E62" s="24">
        <f t="shared" si="17"/>
        <v>870.45052778222407</v>
      </c>
      <c r="F62" s="24">
        <f t="shared" si="17"/>
        <v>488.6490374140991</v>
      </c>
      <c r="G62" s="24">
        <f t="shared" si="17"/>
        <v>-74.374622361111875</v>
      </c>
      <c r="H62" s="24">
        <f t="shared" si="17"/>
        <v>-61.053546461312315</v>
      </c>
      <c r="I62" s="24">
        <f t="shared" si="17"/>
        <v>512.6744151023322</v>
      </c>
      <c r="J62" s="24">
        <f t="shared" si="17"/>
        <v>4.1800290240890945</v>
      </c>
      <c r="K62" s="24">
        <f t="shared" si="17"/>
        <v>88.032118679970239</v>
      </c>
      <c r="L62" s="24">
        <f t="shared" si="17"/>
        <v>-12.099395615332526</v>
      </c>
      <c r="M62" s="24">
        <f t="shared" si="17"/>
        <v>17.17166404012093</v>
      </c>
      <c r="N62" s="24">
        <f t="shared" si="17"/>
        <v>-7.8052151423738394</v>
      </c>
      <c r="O62" s="24">
        <f t="shared" si="17"/>
        <v>12.910384542006483</v>
      </c>
      <c r="P62" s="24">
        <f t="shared" si="17"/>
        <v>70.008061721520704</v>
      </c>
      <c r="Q62" s="24">
        <f t="shared" si="17"/>
        <v>49.427362400949505</v>
      </c>
      <c r="R62" s="24">
        <f t="shared" si="17"/>
        <v>60.402767571658842</v>
      </c>
      <c r="S62" s="24">
        <f t="shared" si="17"/>
        <v>3.6872982657938564</v>
      </c>
      <c r="T62" s="24">
        <f t="shared" si="17"/>
        <v>-9.7334543406220604</v>
      </c>
      <c r="U62" s="24">
        <f t="shared" si="17"/>
        <v>32.197314327406588</v>
      </c>
      <c r="V62" s="24">
        <f t="shared" si="17"/>
        <v>21.643831754342884</v>
      </c>
      <c r="W62" s="24">
        <f t="shared" si="17"/>
        <v>-38.331800367805556</v>
      </c>
      <c r="X62" s="24">
        <f t="shared" si="17"/>
        <v>19.416869944002627</v>
      </c>
      <c r="Y62" s="24">
        <f t="shared" si="17"/>
        <v>44.821814646540531</v>
      </c>
      <c r="Z62" s="24">
        <f t="shared" si="17"/>
        <v>6.4425914166824469</v>
      </c>
      <c r="AA62" s="24">
        <f t="shared" si="17"/>
        <v>-33.81691835803349</v>
      </c>
      <c r="AB62" s="24">
        <f t="shared" si="17"/>
        <v>25.638776695051035</v>
      </c>
      <c r="AC62" s="24">
        <f t="shared" si="17"/>
        <v>-87.587208686232032</v>
      </c>
      <c r="AD62" s="24">
        <f t="shared" si="10"/>
        <v>20.366394830556217</v>
      </c>
    </row>
    <row r="63" spans="1:30">
      <c r="A63" s="65">
        <v>870390</v>
      </c>
      <c r="B63" s="23" t="s">
        <v>210</v>
      </c>
      <c r="C63" s="24">
        <f t="shared" si="8"/>
        <v>-73.709213634829567</v>
      </c>
      <c r="D63" s="24">
        <f t="shared" ref="D63:AC63" si="18">IFERROR(((D18/C18)*100-100),"--")</f>
        <v>-65.613687361680931</v>
      </c>
      <c r="E63" s="24">
        <f t="shared" si="18"/>
        <v>-50.931055594546564</v>
      </c>
      <c r="F63" s="24">
        <f t="shared" si="18"/>
        <v>-11.292604990870373</v>
      </c>
      <c r="G63" s="24">
        <f t="shared" si="18"/>
        <v>220.46965187783564</v>
      </c>
      <c r="H63" s="24">
        <f t="shared" si="18"/>
        <v>-82.220372640221797</v>
      </c>
      <c r="I63" s="24">
        <f t="shared" si="18"/>
        <v>205588.86580868516</v>
      </c>
      <c r="J63" s="24">
        <f t="shared" si="18"/>
        <v>-99.738743086156887</v>
      </c>
      <c r="K63" s="24">
        <f t="shared" si="18"/>
        <v>-89.429869526002364</v>
      </c>
      <c r="L63" s="24">
        <f t="shared" si="18"/>
        <v>306.85552257790965</v>
      </c>
      <c r="M63" s="24">
        <f t="shared" si="18"/>
        <v>-55.320423888335263</v>
      </c>
      <c r="N63" s="24">
        <f t="shared" si="18"/>
        <v>-36.514716387014005</v>
      </c>
      <c r="O63" s="24">
        <f t="shared" si="18"/>
        <v>177.89386667891341</v>
      </c>
      <c r="P63" s="24">
        <f t="shared" si="18"/>
        <v>-78.544042307056685</v>
      </c>
      <c r="Q63" s="24">
        <f t="shared" si="18"/>
        <v>29.230532234460441</v>
      </c>
      <c r="R63" s="24">
        <f t="shared" si="18"/>
        <v>941.78090356419125</v>
      </c>
      <c r="S63" s="24">
        <f t="shared" si="18"/>
        <v>627.05961439441614</v>
      </c>
      <c r="T63" s="24">
        <f t="shared" si="18"/>
        <v>4580.6728686623483</v>
      </c>
      <c r="U63" s="24">
        <f t="shared" si="18"/>
        <v>-100</v>
      </c>
      <c r="V63" s="24" t="str">
        <f t="shared" si="18"/>
        <v>--</v>
      </c>
      <c r="W63" s="24">
        <f t="shared" si="18"/>
        <v>-34.901806168364828</v>
      </c>
      <c r="X63" s="24">
        <f t="shared" si="18"/>
        <v>-12.720975280649384</v>
      </c>
      <c r="Y63" s="24">
        <f t="shared" si="18"/>
        <v>-73.178492518207506</v>
      </c>
      <c r="Z63" s="24">
        <f t="shared" si="18"/>
        <v>-51.088826247838206</v>
      </c>
      <c r="AA63" s="24">
        <f t="shared" si="18"/>
        <v>-42.463379959998804</v>
      </c>
      <c r="AB63" s="24">
        <f t="shared" si="18"/>
        <v>1252.8902629457893</v>
      </c>
      <c r="AC63" s="24">
        <f t="shared" si="18"/>
        <v>121.55917452458226</v>
      </c>
      <c r="AD63" s="24">
        <f t="shared" si="10"/>
        <v>19.145903908453363</v>
      </c>
    </row>
    <row r="64" spans="1:30">
      <c r="A64" s="65">
        <v>870432</v>
      </c>
      <c r="B64" s="23" t="s">
        <v>210</v>
      </c>
      <c r="C64" s="24" t="str">
        <f t="shared" si="8"/>
        <v>--</v>
      </c>
      <c r="D64" s="24">
        <f t="shared" ref="D64:AC64" si="19">IFERROR(((D19/C19)*100-100),"--")</f>
        <v>13.817900455428813</v>
      </c>
      <c r="E64" s="24">
        <f t="shared" si="19"/>
        <v>-83.48439823306407</v>
      </c>
      <c r="F64" s="24">
        <f t="shared" si="19"/>
        <v>165.7275473701194</v>
      </c>
      <c r="G64" s="24">
        <f t="shared" si="19"/>
        <v>69.844307124835524</v>
      </c>
      <c r="H64" s="24">
        <f t="shared" si="19"/>
        <v>102.82593183268136</v>
      </c>
      <c r="I64" s="24">
        <f t="shared" si="19"/>
        <v>-23.165775771645414</v>
      </c>
      <c r="J64" s="24">
        <f t="shared" si="19"/>
        <v>293.8011695109081</v>
      </c>
      <c r="K64" s="24">
        <f t="shared" si="19"/>
        <v>-54.832955951402425</v>
      </c>
      <c r="L64" s="24">
        <f t="shared" si="19"/>
        <v>-60.033941125768891</v>
      </c>
      <c r="M64" s="24">
        <f t="shared" si="19"/>
        <v>-17.728781710079602</v>
      </c>
      <c r="N64" s="24">
        <f t="shared" si="19"/>
        <v>6.0176140790365622</v>
      </c>
      <c r="O64" s="24">
        <f t="shared" si="19"/>
        <v>-37.585235428259431</v>
      </c>
      <c r="P64" s="24">
        <f t="shared" si="19"/>
        <v>-76.418853115935079</v>
      </c>
      <c r="Q64" s="24">
        <f t="shared" si="19"/>
        <v>165.90252940565324</v>
      </c>
      <c r="R64" s="24">
        <f t="shared" si="19"/>
        <v>250.95220505029738</v>
      </c>
      <c r="S64" s="24">
        <f t="shared" si="19"/>
        <v>82.602508817135856</v>
      </c>
      <c r="T64" s="24">
        <f t="shared" si="19"/>
        <v>52.107042187703911</v>
      </c>
      <c r="U64" s="24">
        <f t="shared" si="19"/>
        <v>50.061902366540721</v>
      </c>
      <c r="V64" s="24">
        <f t="shared" si="19"/>
        <v>-27.856918861072927</v>
      </c>
      <c r="W64" s="24">
        <f t="shared" si="19"/>
        <v>2.3898548653176164</v>
      </c>
      <c r="X64" s="24">
        <f t="shared" si="19"/>
        <v>13.957212430881214</v>
      </c>
      <c r="Y64" s="24">
        <f t="shared" si="19"/>
        <v>-8.7082870009968474</v>
      </c>
      <c r="Z64" s="24">
        <f t="shared" si="19"/>
        <v>24.379786893061024</v>
      </c>
      <c r="AA64" s="24">
        <f t="shared" si="19"/>
        <v>-36.696374508393383</v>
      </c>
      <c r="AB64" s="24">
        <f t="shared" si="19"/>
        <v>-34.108345833022952</v>
      </c>
      <c r="AC64" s="24">
        <f t="shared" si="19"/>
        <v>16.694466352462769</v>
      </c>
      <c r="AD64" s="24" t="str">
        <f t="shared" si="10"/>
        <v>--</v>
      </c>
    </row>
    <row r="65" spans="1:30">
      <c r="A65" s="65">
        <v>870600</v>
      </c>
      <c r="B65" s="23" t="s">
        <v>210</v>
      </c>
      <c r="C65" s="24">
        <f t="shared" si="8"/>
        <v>22.115240882899798</v>
      </c>
      <c r="D65" s="24">
        <f t="shared" ref="D65:AC65" si="20">IFERROR(((D20/C20)*100-100),"--")</f>
        <v>-29.454203275473802</v>
      </c>
      <c r="E65" s="24">
        <f t="shared" si="20"/>
        <v>52.331006724420291</v>
      </c>
      <c r="F65" s="24">
        <f t="shared" si="20"/>
        <v>21.958379247734456</v>
      </c>
      <c r="G65" s="24">
        <f t="shared" si="20"/>
        <v>-95.59217590651231</v>
      </c>
      <c r="H65" s="24">
        <f t="shared" si="20"/>
        <v>-82.175378764353226</v>
      </c>
      <c r="I65" s="24">
        <f t="shared" si="20"/>
        <v>212.15904370279691</v>
      </c>
      <c r="J65" s="24">
        <f t="shared" si="20"/>
        <v>-89.918845796460829</v>
      </c>
      <c r="K65" s="24">
        <f t="shared" si="20"/>
        <v>112.58310033449484</v>
      </c>
      <c r="L65" s="24">
        <f t="shared" si="20"/>
        <v>3.260644775845023</v>
      </c>
      <c r="M65" s="24">
        <f t="shared" si="20"/>
        <v>182.03922229357278</v>
      </c>
      <c r="N65" s="24">
        <f t="shared" si="20"/>
        <v>1395.4403716413274</v>
      </c>
      <c r="O65" s="24">
        <f t="shared" si="20"/>
        <v>-25.164270285383353</v>
      </c>
      <c r="P65" s="24">
        <f t="shared" si="20"/>
        <v>-29.834267646705328</v>
      </c>
      <c r="Q65" s="24">
        <f t="shared" si="20"/>
        <v>-25.051550308297081</v>
      </c>
      <c r="R65" s="24">
        <f t="shared" si="20"/>
        <v>36.735991389285346</v>
      </c>
      <c r="S65" s="24">
        <f t="shared" si="20"/>
        <v>-3.6793874447291302</v>
      </c>
      <c r="T65" s="24">
        <f t="shared" si="20"/>
        <v>-51.333997316840943</v>
      </c>
      <c r="U65" s="24">
        <f t="shared" si="20"/>
        <v>-57.599940558097522</v>
      </c>
      <c r="V65" s="24">
        <f t="shared" si="20"/>
        <v>68.870888687886122</v>
      </c>
      <c r="W65" s="24">
        <f t="shared" si="20"/>
        <v>-100</v>
      </c>
      <c r="X65" s="24" t="str">
        <f t="shared" si="20"/>
        <v>--</v>
      </c>
      <c r="Y65" s="24">
        <f t="shared" si="20"/>
        <v>-74.997718195580532</v>
      </c>
      <c r="Z65" s="24">
        <f t="shared" si="20"/>
        <v>-14.374244712990929</v>
      </c>
      <c r="AA65" s="24">
        <f t="shared" si="20"/>
        <v>111.00687874791794</v>
      </c>
      <c r="AB65" s="24">
        <f t="shared" si="20"/>
        <v>202.70293431580473</v>
      </c>
      <c r="AC65" s="24">
        <f t="shared" si="20"/>
        <v>156.86987576274475</v>
      </c>
      <c r="AD65" s="24">
        <f t="shared" si="10"/>
        <v>-10.060284069336902</v>
      </c>
    </row>
    <row r="66" spans="1:30">
      <c r="A66" s="65">
        <v>870490</v>
      </c>
      <c r="B66" s="23" t="s">
        <v>210</v>
      </c>
      <c r="C66" s="24">
        <f t="shared" si="8"/>
        <v>5166.7666666666655</v>
      </c>
      <c r="D66" s="24">
        <f t="shared" ref="D66:AC66" si="21">IFERROR(((D21/C21)*100-100),"--")</f>
        <v>619.3996316525637</v>
      </c>
      <c r="E66" s="24">
        <f t="shared" si="21"/>
        <v>-62.282292268752762</v>
      </c>
      <c r="F66" s="24">
        <f t="shared" si="21"/>
        <v>-36.135816032113667</v>
      </c>
      <c r="G66" s="24">
        <f t="shared" si="21"/>
        <v>80.467343308875343</v>
      </c>
      <c r="H66" s="24">
        <f t="shared" si="21"/>
        <v>71.754717935744992</v>
      </c>
      <c r="I66" s="24">
        <f t="shared" si="21"/>
        <v>-97.265881371489712</v>
      </c>
      <c r="J66" s="24">
        <f t="shared" si="21"/>
        <v>-100</v>
      </c>
      <c r="K66" s="24" t="str">
        <f t="shared" si="21"/>
        <v>--</v>
      </c>
      <c r="L66" s="24">
        <f t="shared" si="21"/>
        <v>-72.853037086165926</v>
      </c>
      <c r="M66" s="24">
        <f t="shared" si="21"/>
        <v>283.16468839709273</v>
      </c>
      <c r="N66" s="24">
        <f t="shared" si="21"/>
        <v>-92.08975605608957</v>
      </c>
      <c r="O66" s="24">
        <f t="shared" si="21"/>
        <v>635.1850607912944</v>
      </c>
      <c r="P66" s="24">
        <f t="shared" si="21"/>
        <v>-4.0631538552906932</v>
      </c>
      <c r="Q66" s="24">
        <f t="shared" si="21"/>
        <v>-100</v>
      </c>
      <c r="R66" s="24" t="str">
        <f t="shared" si="21"/>
        <v>--</v>
      </c>
      <c r="S66" s="24">
        <f t="shared" si="21"/>
        <v>-28.682329746159525</v>
      </c>
      <c r="T66" s="24">
        <f t="shared" si="21"/>
        <v>9135.1321776190762</v>
      </c>
      <c r="U66" s="24">
        <f t="shared" si="21"/>
        <v>-100</v>
      </c>
      <c r="V66" s="24" t="str">
        <f t="shared" si="21"/>
        <v>--</v>
      </c>
      <c r="W66" s="24" t="str">
        <f t="shared" si="21"/>
        <v>--</v>
      </c>
      <c r="X66" s="24" t="str">
        <f t="shared" si="21"/>
        <v>--</v>
      </c>
      <c r="Y66" s="24" t="str">
        <f t="shared" si="21"/>
        <v>--</v>
      </c>
      <c r="Z66" s="24" t="str">
        <f t="shared" si="21"/>
        <v>--</v>
      </c>
      <c r="AA66" s="24" t="str">
        <f t="shared" si="21"/>
        <v>--</v>
      </c>
      <c r="AB66" s="24">
        <f t="shared" si="21"/>
        <v>-80.421367334625359</v>
      </c>
      <c r="AC66" s="24">
        <f t="shared" si="21"/>
        <v>-57.535275316500595</v>
      </c>
      <c r="AD66" s="24">
        <f t="shared" si="10"/>
        <v>22.435302720369805</v>
      </c>
    </row>
    <row r="67" spans="1:30">
      <c r="A67" s="65">
        <v>870210</v>
      </c>
      <c r="B67" s="23" t="s">
        <v>210</v>
      </c>
      <c r="C67" s="24">
        <f t="shared" si="8"/>
        <v>8175.413237924864</v>
      </c>
      <c r="D67" s="24">
        <f t="shared" ref="D67:AC67" si="22">IFERROR(((D22/C22)*100-100),"--")</f>
        <v>53.262919059325242</v>
      </c>
      <c r="E67" s="24">
        <f t="shared" si="22"/>
        <v>4.1222051412132146</v>
      </c>
      <c r="F67" s="24">
        <f t="shared" si="22"/>
        <v>7.6103843354572405</v>
      </c>
      <c r="G67" s="24">
        <f t="shared" si="22"/>
        <v>-7.8058847399613853</v>
      </c>
      <c r="H67" s="24">
        <f t="shared" si="22"/>
        <v>-42.27006740984929</v>
      </c>
      <c r="I67" s="24">
        <f t="shared" si="22"/>
        <v>11.144430890003605</v>
      </c>
      <c r="J67" s="24">
        <f t="shared" si="22"/>
        <v>-83.263755135133408</v>
      </c>
      <c r="K67" s="24">
        <f t="shared" si="22"/>
        <v>-97.823267974155385</v>
      </c>
      <c r="L67" s="24">
        <f t="shared" si="22"/>
        <v>1253.8099827681885</v>
      </c>
      <c r="M67" s="24">
        <f t="shared" si="22"/>
        <v>-40.20324422746269</v>
      </c>
      <c r="N67" s="24">
        <f t="shared" si="22"/>
        <v>61.571237099826277</v>
      </c>
      <c r="O67" s="24">
        <f t="shared" si="22"/>
        <v>28.738057889301359</v>
      </c>
      <c r="P67" s="24">
        <f t="shared" si="22"/>
        <v>319.46129070920489</v>
      </c>
      <c r="Q67" s="24">
        <f t="shared" si="22"/>
        <v>42.544700297409292</v>
      </c>
      <c r="R67" s="24">
        <f t="shared" si="22"/>
        <v>91.658841303609819</v>
      </c>
      <c r="S67" s="24">
        <f t="shared" si="22"/>
        <v>11.300334854828307</v>
      </c>
      <c r="T67" s="24">
        <f t="shared" si="22"/>
        <v>-15.52928912807991</v>
      </c>
      <c r="U67" s="24">
        <f t="shared" si="22"/>
        <v>-84.198939377179386</v>
      </c>
      <c r="V67" s="24">
        <f t="shared" si="22"/>
        <v>599.10256292696329</v>
      </c>
      <c r="W67" s="24">
        <f t="shared" si="22"/>
        <v>-99.866828079580259</v>
      </c>
      <c r="X67" s="24">
        <f t="shared" si="22"/>
        <v>-100</v>
      </c>
      <c r="Y67" s="24" t="str">
        <f t="shared" si="22"/>
        <v>--</v>
      </c>
      <c r="Z67" s="24">
        <f t="shared" si="22"/>
        <v>-1.3169331969884439</v>
      </c>
      <c r="AA67" s="24">
        <f t="shared" si="22"/>
        <v>-100</v>
      </c>
      <c r="AB67" s="24" t="str">
        <f t="shared" si="22"/>
        <v>--</v>
      </c>
      <c r="AC67" s="24" t="str">
        <f t="shared" si="22"/>
        <v>--</v>
      </c>
      <c r="AD67" s="24">
        <f t="shared" si="10"/>
        <v>-100</v>
      </c>
    </row>
    <row r="68" spans="1:30">
      <c r="A68" s="65">
        <v>870290</v>
      </c>
      <c r="B68" s="23" t="s">
        <v>210</v>
      </c>
      <c r="C68" s="24">
        <f t="shared" si="8"/>
        <v>-44.985698866702649</v>
      </c>
      <c r="D68" s="24">
        <f t="shared" ref="D68:AC68" si="23">IFERROR(((D23/C23)*100-100),"--")</f>
        <v>152.33114089943746</v>
      </c>
      <c r="E68" s="24">
        <f t="shared" si="23"/>
        <v>40.688387422702988</v>
      </c>
      <c r="F68" s="24">
        <f t="shared" si="23"/>
        <v>-47.089256643435583</v>
      </c>
      <c r="G68" s="24">
        <f t="shared" si="23"/>
        <v>136.11816362261905</v>
      </c>
      <c r="H68" s="24">
        <f t="shared" si="23"/>
        <v>-96.580916135806092</v>
      </c>
      <c r="I68" s="24">
        <f t="shared" si="23"/>
        <v>-64.620738953381178</v>
      </c>
      <c r="J68" s="24">
        <f t="shared" si="23"/>
        <v>-32.01012973002625</v>
      </c>
      <c r="K68" s="24">
        <f t="shared" si="23"/>
        <v>489.82626936316706</v>
      </c>
      <c r="L68" s="24">
        <f t="shared" si="23"/>
        <v>-53.265761144623632</v>
      </c>
      <c r="M68" s="24">
        <f t="shared" si="23"/>
        <v>-20.256004995219428</v>
      </c>
      <c r="N68" s="24">
        <f t="shared" si="23"/>
        <v>-44.887197807575618</v>
      </c>
      <c r="O68" s="24">
        <f t="shared" si="23"/>
        <v>185.2398605900504</v>
      </c>
      <c r="P68" s="24">
        <f t="shared" si="23"/>
        <v>-62.887183637891852</v>
      </c>
      <c r="Q68" s="24">
        <f t="shared" si="23"/>
        <v>-29.371736531968878</v>
      </c>
      <c r="R68" s="24">
        <f t="shared" si="23"/>
        <v>2465.4117367616273</v>
      </c>
      <c r="S68" s="24">
        <f t="shared" si="23"/>
        <v>-80.803049846448701</v>
      </c>
      <c r="T68" s="24">
        <f t="shared" si="23"/>
        <v>4682.592994513775</v>
      </c>
      <c r="U68" s="24">
        <f t="shared" si="23"/>
        <v>-100</v>
      </c>
      <c r="V68" s="24" t="str">
        <f t="shared" si="23"/>
        <v>--</v>
      </c>
      <c r="W68" s="24" t="str">
        <f t="shared" si="23"/>
        <v>--</v>
      </c>
      <c r="X68" s="24" t="str">
        <f t="shared" si="23"/>
        <v>--</v>
      </c>
      <c r="Y68" s="24">
        <f t="shared" si="23"/>
        <v>-91.92526168806269</v>
      </c>
      <c r="Z68" s="24">
        <f t="shared" si="23"/>
        <v>1198.4784083514476</v>
      </c>
      <c r="AA68" s="24">
        <f t="shared" si="23"/>
        <v>-100</v>
      </c>
      <c r="AB68" s="24" t="str">
        <f t="shared" si="23"/>
        <v>--</v>
      </c>
      <c r="AC68" s="24" t="str">
        <f t="shared" si="23"/>
        <v>--</v>
      </c>
      <c r="AD68" s="24">
        <f t="shared" si="10"/>
        <v>-100</v>
      </c>
    </row>
    <row r="69" spans="1:30">
      <c r="A69" s="65">
        <v>870331</v>
      </c>
      <c r="B69" s="23" t="s">
        <v>210</v>
      </c>
      <c r="C69" s="24" t="str">
        <f t="shared" si="8"/>
        <v>--</v>
      </c>
      <c r="D69" s="24">
        <f t="shared" ref="D69:AC69" si="24">IFERROR(((D24/C24)*100-100),"--")</f>
        <v>-100</v>
      </c>
      <c r="E69" s="24" t="str">
        <f t="shared" si="24"/>
        <v>--</v>
      </c>
      <c r="F69" s="24">
        <f t="shared" si="24"/>
        <v>-100</v>
      </c>
      <c r="G69" s="24" t="str">
        <f t="shared" si="24"/>
        <v>--</v>
      </c>
      <c r="H69" s="24">
        <f t="shared" si="24"/>
        <v>-100</v>
      </c>
      <c r="I69" s="24" t="str">
        <f t="shared" si="24"/>
        <v>--</v>
      </c>
      <c r="J69" s="24" t="str">
        <f t="shared" si="24"/>
        <v>--</v>
      </c>
      <c r="K69" s="24">
        <f t="shared" si="24"/>
        <v>-100</v>
      </c>
      <c r="L69" s="24" t="str">
        <f t="shared" si="24"/>
        <v>--</v>
      </c>
      <c r="M69" s="24">
        <f t="shared" si="24"/>
        <v>-71.923231291275954</v>
      </c>
      <c r="N69" s="24">
        <f t="shared" si="24"/>
        <v>-100</v>
      </c>
      <c r="O69" s="24" t="str">
        <f t="shared" si="24"/>
        <v>--</v>
      </c>
      <c r="P69" s="24">
        <f t="shared" si="24"/>
        <v>75.262439950180863</v>
      </c>
      <c r="Q69" s="24">
        <f t="shared" si="24"/>
        <v>-41.964738925924671</v>
      </c>
      <c r="R69" s="24">
        <f t="shared" si="24"/>
        <v>87.696793002915427</v>
      </c>
      <c r="S69" s="24">
        <f t="shared" si="24"/>
        <v>448.95309102205658</v>
      </c>
      <c r="T69" s="24">
        <f t="shared" si="24"/>
        <v>-51.448151753174734</v>
      </c>
      <c r="U69" s="24">
        <f t="shared" si="24"/>
        <v>-100</v>
      </c>
      <c r="V69" s="24" t="str">
        <f t="shared" si="24"/>
        <v>--</v>
      </c>
      <c r="W69" s="24" t="str">
        <f t="shared" si="24"/>
        <v>--</v>
      </c>
      <c r="X69" s="24" t="str">
        <f t="shared" si="24"/>
        <v>--</v>
      </c>
      <c r="Y69" s="24" t="str">
        <f t="shared" si="24"/>
        <v>--</v>
      </c>
      <c r="Z69" s="24">
        <f t="shared" si="24"/>
        <v>-100</v>
      </c>
      <c r="AA69" s="24" t="str">
        <f t="shared" si="24"/>
        <v>--</v>
      </c>
      <c r="AB69" s="24" t="str">
        <f t="shared" si="24"/>
        <v>--</v>
      </c>
      <c r="AC69" s="24" t="str">
        <f t="shared" si="24"/>
        <v>--</v>
      </c>
      <c r="AD69" s="24" t="str">
        <f t="shared" si="10"/>
        <v>--</v>
      </c>
    </row>
    <row r="70" spans="1:30">
      <c r="A70" s="65">
        <v>870333</v>
      </c>
      <c r="B70" s="23" t="s">
        <v>210</v>
      </c>
      <c r="C70" s="24">
        <f t="shared" si="8"/>
        <v>400.42223703506193</v>
      </c>
      <c r="D70" s="24">
        <f t="shared" ref="D70:AC70" si="25">IFERROR(((D25/C25)*100-100),"--")</f>
        <v>-28.460935481973465</v>
      </c>
      <c r="E70" s="24">
        <f t="shared" si="25"/>
        <v>27.073727467644318</v>
      </c>
      <c r="F70" s="24">
        <f t="shared" si="25"/>
        <v>-13.66811399361309</v>
      </c>
      <c r="G70" s="24">
        <f t="shared" si="25"/>
        <v>-99.953442931771107</v>
      </c>
      <c r="H70" s="24">
        <f t="shared" si="25"/>
        <v>560.54828478728439</v>
      </c>
      <c r="I70" s="24">
        <f t="shared" si="25"/>
        <v>738.24664035983346</v>
      </c>
      <c r="J70" s="24">
        <f t="shared" si="25"/>
        <v>-92.459349473059092</v>
      </c>
      <c r="K70" s="24">
        <f t="shared" si="25"/>
        <v>84.765829637132015</v>
      </c>
      <c r="L70" s="24">
        <f t="shared" si="25"/>
        <v>39.127476183275348</v>
      </c>
      <c r="M70" s="24">
        <f t="shared" si="25"/>
        <v>89.986957230585261</v>
      </c>
      <c r="N70" s="24">
        <f t="shared" si="25"/>
        <v>22.618315479340396</v>
      </c>
      <c r="O70" s="24">
        <f t="shared" si="25"/>
        <v>20.093808138009052</v>
      </c>
      <c r="P70" s="24">
        <f t="shared" si="25"/>
        <v>123.54844388328061</v>
      </c>
      <c r="Q70" s="24">
        <f t="shared" si="25"/>
        <v>713.97556664050819</v>
      </c>
      <c r="R70" s="24">
        <f t="shared" si="25"/>
        <v>-86.403818463776759</v>
      </c>
      <c r="S70" s="24">
        <f t="shared" si="25"/>
        <v>67.197730098861598</v>
      </c>
      <c r="T70" s="24">
        <f t="shared" si="25"/>
        <v>-46.598889629813989</v>
      </c>
      <c r="U70" s="24">
        <f t="shared" si="25"/>
        <v>-100</v>
      </c>
      <c r="V70" s="24" t="str">
        <f t="shared" si="25"/>
        <v>--</v>
      </c>
      <c r="W70" s="24">
        <f t="shared" si="25"/>
        <v>296.23781321355165</v>
      </c>
      <c r="X70" s="24">
        <f t="shared" si="25"/>
        <v>-99.899053447688473</v>
      </c>
      <c r="Y70" s="24">
        <f t="shared" si="25"/>
        <v>9959.0772155159812</v>
      </c>
      <c r="Z70" s="24">
        <f t="shared" si="25"/>
        <v>-98.844093401498611</v>
      </c>
      <c r="AA70" s="24">
        <f t="shared" si="25"/>
        <v>7759.1209641199657</v>
      </c>
      <c r="AB70" s="24">
        <f t="shared" si="25"/>
        <v>-99.946695934333164</v>
      </c>
      <c r="AC70" s="24">
        <f t="shared" si="25"/>
        <v>-100</v>
      </c>
      <c r="AD70" s="24">
        <f t="shared" si="10"/>
        <v>-100</v>
      </c>
    </row>
    <row r="71" spans="1:30">
      <c r="A71" s="65" t="s">
        <v>221</v>
      </c>
      <c r="B71" s="23" t="s">
        <v>210</v>
      </c>
      <c r="C71" s="24">
        <f t="shared" si="8"/>
        <v>40.240346885565231</v>
      </c>
      <c r="D71" s="24">
        <f t="shared" ref="D71:AC71" si="26">IFERROR(((D26/C26)*100-100),"--")</f>
        <v>4.2647207548993862</v>
      </c>
      <c r="E71" s="24">
        <f t="shared" si="26"/>
        <v>8.0569304026818003</v>
      </c>
      <c r="F71" s="24">
        <f t="shared" si="26"/>
        <v>19.062160664389637</v>
      </c>
      <c r="G71" s="24">
        <f t="shared" si="26"/>
        <v>20.136153932681424</v>
      </c>
      <c r="H71" s="24">
        <f t="shared" si="26"/>
        <v>1.0480599646546409</v>
      </c>
      <c r="I71" s="24">
        <f t="shared" si="26"/>
        <v>-4.2442200827657359</v>
      </c>
      <c r="J71" s="24">
        <f t="shared" si="26"/>
        <v>-5.4133101493976454</v>
      </c>
      <c r="K71" s="24">
        <f t="shared" si="26"/>
        <v>-0.49967977383900575</v>
      </c>
      <c r="L71" s="24">
        <f t="shared" si="26"/>
        <v>9.5353028400293738</v>
      </c>
      <c r="M71" s="24">
        <f t="shared" si="26"/>
        <v>25.727898924124844</v>
      </c>
      <c r="N71" s="24">
        <f t="shared" si="26"/>
        <v>5.7364344106737519</v>
      </c>
      <c r="O71" s="24">
        <f t="shared" si="26"/>
        <v>4.3531085092431709</v>
      </c>
      <c r="P71" s="24">
        <f t="shared" si="26"/>
        <v>-20.948094892212794</v>
      </c>
      <c r="Q71" s="24">
        <f t="shared" si="26"/>
        <v>54.525335612707437</v>
      </c>
      <c r="R71" s="24">
        <f t="shared" si="26"/>
        <v>20.459717721689998</v>
      </c>
      <c r="S71" s="24">
        <f t="shared" si="26"/>
        <v>10.437889078473333</v>
      </c>
      <c r="T71" s="24">
        <f t="shared" si="26"/>
        <v>10.831031291908275</v>
      </c>
      <c r="U71" s="24">
        <f t="shared" si="26"/>
        <v>2.9404954602676412</v>
      </c>
      <c r="V71" s="24">
        <f t="shared" si="26"/>
        <v>6.0494862232999651</v>
      </c>
      <c r="W71" s="24">
        <f t="shared" si="26"/>
        <v>-5.6339973477549989</v>
      </c>
      <c r="X71" s="24">
        <f t="shared" si="26"/>
        <v>16.635354858662851</v>
      </c>
      <c r="Y71" s="24">
        <f t="shared" si="26"/>
        <v>20.360336739411935</v>
      </c>
      <c r="Z71" s="24">
        <f t="shared" si="26"/>
        <v>5.3633836555467411</v>
      </c>
      <c r="AA71" s="24">
        <f t="shared" si="26"/>
        <v>-17.12718428778274</v>
      </c>
      <c r="AB71" s="24">
        <f t="shared" si="26"/>
        <v>0.48398457027083452</v>
      </c>
      <c r="AC71" s="24">
        <f t="shared" si="26"/>
        <v>-0.39979761562867111</v>
      </c>
      <c r="AD71" s="24">
        <f t="shared" si="10"/>
        <v>7.2611625303471641</v>
      </c>
    </row>
    <row r="72" spans="1:30">
      <c r="A72" s="65" t="s">
        <v>222</v>
      </c>
      <c r="B72" s="23" t="s">
        <v>210</v>
      </c>
      <c r="C72" s="24" t="str">
        <f t="shared" si="8"/>
        <v>--</v>
      </c>
      <c r="D72" s="24" t="str">
        <f t="shared" ref="D72:AC72" si="27">IFERROR(((D27/C27)*100-100),"--")</f>
        <v>--</v>
      </c>
      <c r="E72" s="24" t="str">
        <f t="shared" si="27"/>
        <v>--</v>
      </c>
      <c r="F72" s="24" t="str">
        <f t="shared" si="27"/>
        <v>--</v>
      </c>
      <c r="G72" s="24" t="str">
        <f t="shared" si="27"/>
        <v>--</v>
      </c>
      <c r="H72" s="24" t="str">
        <f t="shared" si="27"/>
        <v>--</v>
      </c>
      <c r="I72" s="24" t="str">
        <f t="shared" si="27"/>
        <v>--</v>
      </c>
      <c r="J72" s="24" t="str">
        <f t="shared" si="27"/>
        <v>--</v>
      </c>
      <c r="K72" s="24" t="str">
        <f t="shared" si="27"/>
        <v>--</v>
      </c>
      <c r="L72" s="24" t="str">
        <f t="shared" si="27"/>
        <v>--</v>
      </c>
      <c r="M72" s="24" t="str">
        <f t="shared" si="27"/>
        <v>--</v>
      </c>
      <c r="N72" s="24" t="str">
        <f t="shared" si="27"/>
        <v>--</v>
      </c>
      <c r="O72" s="24" t="str">
        <f t="shared" si="27"/>
        <v>--</v>
      </c>
      <c r="P72" s="24" t="str">
        <f t="shared" si="27"/>
        <v>--</v>
      </c>
      <c r="Q72" s="24" t="str">
        <f t="shared" si="27"/>
        <v>--</v>
      </c>
      <c r="R72" s="24" t="str">
        <f t="shared" si="27"/>
        <v>--</v>
      </c>
      <c r="S72" s="24" t="str">
        <f t="shared" si="27"/>
        <v>--</v>
      </c>
      <c r="T72" s="24" t="str">
        <f t="shared" si="27"/>
        <v>--</v>
      </c>
      <c r="U72" s="24" t="str">
        <f t="shared" si="27"/>
        <v>--</v>
      </c>
      <c r="V72" s="24" t="str">
        <f t="shared" si="27"/>
        <v>--</v>
      </c>
      <c r="W72" s="24" t="str">
        <f t="shared" si="27"/>
        <v>--</v>
      </c>
      <c r="X72" s="24" t="str">
        <f t="shared" si="27"/>
        <v>--</v>
      </c>
      <c r="Y72" s="24" t="str">
        <f t="shared" si="27"/>
        <v>--</v>
      </c>
      <c r="Z72" s="24" t="str">
        <f t="shared" si="27"/>
        <v>--</v>
      </c>
      <c r="AA72" s="24" t="str">
        <f t="shared" si="27"/>
        <v>--</v>
      </c>
      <c r="AB72" s="24" t="str">
        <f t="shared" si="27"/>
        <v>--</v>
      </c>
      <c r="AC72" s="24" t="str">
        <f t="shared" si="27"/>
        <v>--</v>
      </c>
      <c r="AD72" s="24" t="str">
        <f t="shared" si="10"/>
        <v>--</v>
      </c>
    </row>
    <row r="73" spans="1:30">
      <c r="A73" s="65" t="s">
        <v>207</v>
      </c>
      <c r="B73" s="23" t="s">
        <v>210</v>
      </c>
      <c r="C73" s="24">
        <f t="shared" si="8"/>
        <v>40.240346885565287</v>
      </c>
      <c r="D73" s="24">
        <f t="shared" ref="D73:AC73" si="28">IFERROR(((D28/C28)*100-100),"--")</f>
        <v>4.264720754899372</v>
      </c>
      <c r="E73" s="24">
        <f t="shared" si="28"/>
        <v>8.0569304026818429</v>
      </c>
      <c r="F73" s="24">
        <f t="shared" si="28"/>
        <v>19.062160664389665</v>
      </c>
      <c r="G73" s="24">
        <f t="shared" si="28"/>
        <v>20.136153932681353</v>
      </c>
      <c r="H73" s="24">
        <f t="shared" si="28"/>
        <v>1.0480599646546409</v>
      </c>
      <c r="I73" s="24">
        <f t="shared" si="28"/>
        <v>-4.2442200827657217</v>
      </c>
      <c r="J73" s="24">
        <f t="shared" si="28"/>
        <v>-5.4133101493976596</v>
      </c>
      <c r="K73" s="24">
        <f t="shared" si="28"/>
        <v>-0.49967977383901996</v>
      </c>
      <c r="L73" s="24">
        <f t="shared" si="28"/>
        <v>9.5353028400293738</v>
      </c>
      <c r="M73" s="24">
        <f t="shared" si="28"/>
        <v>25.727898924124858</v>
      </c>
      <c r="N73" s="24">
        <f t="shared" si="28"/>
        <v>5.7364344106737803</v>
      </c>
      <c r="O73" s="24">
        <f t="shared" si="28"/>
        <v>4.3531085092431709</v>
      </c>
      <c r="P73" s="24">
        <f t="shared" si="28"/>
        <v>-20.948094892212779</v>
      </c>
      <c r="Q73" s="24">
        <f t="shared" si="28"/>
        <v>54.52533561270738</v>
      </c>
      <c r="R73" s="24">
        <f t="shared" si="28"/>
        <v>20.459717721690012</v>
      </c>
      <c r="S73" s="24">
        <f t="shared" si="28"/>
        <v>10.437889078473333</v>
      </c>
      <c r="T73" s="24">
        <f t="shared" si="28"/>
        <v>10.831031291908303</v>
      </c>
      <c r="U73" s="24">
        <f t="shared" si="28"/>
        <v>2.9404954602676412</v>
      </c>
      <c r="V73" s="24">
        <f t="shared" si="28"/>
        <v>6.0494862232999651</v>
      </c>
      <c r="W73" s="24">
        <f t="shared" si="28"/>
        <v>-5.6339973477549847</v>
      </c>
      <c r="X73" s="24">
        <f t="shared" si="28"/>
        <v>16.635354858662836</v>
      </c>
      <c r="Y73" s="24">
        <f t="shared" si="28"/>
        <v>20.360336739411935</v>
      </c>
      <c r="Z73" s="24">
        <f t="shared" si="28"/>
        <v>5.3633836555467411</v>
      </c>
      <c r="AA73" s="24">
        <f t="shared" si="28"/>
        <v>-17.12718428778274</v>
      </c>
      <c r="AB73" s="24">
        <f t="shared" si="28"/>
        <v>0.48398457027083452</v>
      </c>
      <c r="AC73" s="24">
        <f t="shared" si="28"/>
        <v>-0.39979761562867111</v>
      </c>
      <c r="AD73" s="24">
        <f t="shared" si="10"/>
        <v>7.2611625303471641</v>
      </c>
    </row>
    <row r="74" spans="1:30" ht="14" thickBot="1">
      <c r="A74" s="2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ht="14" thickTop="1">
      <c r="A75" s="11" t="s">
        <v>278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</row>
  </sheetData>
  <mergeCells count="7">
    <mergeCell ref="B53:AD53"/>
    <mergeCell ref="B52:AD52"/>
    <mergeCell ref="A2:AD2"/>
    <mergeCell ref="A4:AD4"/>
    <mergeCell ref="B7:AD7"/>
    <mergeCell ref="B30:AD30"/>
    <mergeCell ref="B8:AD8"/>
  </mergeCells>
  <phoneticPr fontId="5" type="noConversion"/>
  <hyperlinks>
    <hyperlink ref="A1" location="ÍNDICE!A1" display="ÍNDICE" xr:uid="{00000000-0004-0000-1000-000000000000}"/>
  </hyperlinks>
  <pageMargins left="0.75" right="0.75" top="1" bottom="1" header="0" footer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D69"/>
  <sheetViews>
    <sheetView zoomScaleNormal="100" zoomScalePageLayoutView="80" workbookViewId="0"/>
  </sheetViews>
  <sheetFormatPr baseColWidth="10" defaultColWidth="13.1640625" defaultRowHeight="13"/>
  <cols>
    <col min="1" max="1" width="12.5" style="12" customWidth="1"/>
    <col min="2" max="2" width="16.5" style="12" customWidth="1"/>
    <col min="3" max="4" width="13.1640625" style="12" customWidth="1"/>
    <col min="5" max="21" width="13.1640625" style="12"/>
    <col min="22" max="22" width="14.6640625" style="12" bestFit="1" customWidth="1"/>
    <col min="23" max="16384" width="13.1640625" style="12"/>
  </cols>
  <sheetData>
    <row r="1" spans="1:30">
      <c r="A1" s="83" t="s">
        <v>0</v>
      </c>
    </row>
    <row r="2" spans="1:30">
      <c r="A2" s="136" t="s">
        <v>262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</row>
    <row r="3" spans="1:30">
      <c r="A3" s="65"/>
      <c r="B3" s="65"/>
      <c r="C3" s="65"/>
      <c r="D3" s="65"/>
      <c r="E3" s="65"/>
      <c r="F3" s="65"/>
      <c r="G3" s="65"/>
      <c r="H3" s="65"/>
      <c r="I3" s="6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>
      <c r="A4" s="136" t="s">
        <v>300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</row>
    <row r="5" spans="1:30" ht="14" thickBo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14" thickTop="1">
      <c r="A6" s="33"/>
      <c r="B6" s="6">
        <v>1995</v>
      </c>
      <c r="C6" s="6">
        <v>1996</v>
      </c>
      <c r="D6" s="6">
        <v>1997</v>
      </c>
      <c r="E6" s="6">
        <v>1998</v>
      </c>
      <c r="F6" s="6">
        <v>1999</v>
      </c>
      <c r="G6" s="6">
        <v>2000</v>
      </c>
      <c r="H6" s="6">
        <v>2001</v>
      </c>
      <c r="I6" s="6">
        <v>2002</v>
      </c>
      <c r="J6" s="6">
        <v>2003</v>
      </c>
      <c r="K6" s="6">
        <v>2004</v>
      </c>
      <c r="L6" s="6">
        <v>2005</v>
      </c>
      <c r="M6" s="6">
        <v>2006</v>
      </c>
      <c r="N6" s="6">
        <v>2007</v>
      </c>
      <c r="O6" s="6">
        <v>2008</v>
      </c>
      <c r="P6" s="6">
        <v>2009</v>
      </c>
      <c r="Q6" s="6">
        <v>2010</v>
      </c>
      <c r="R6" s="6">
        <v>2011</v>
      </c>
      <c r="S6" s="6">
        <v>2012</v>
      </c>
      <c r="T6" s="6">
        <v>2013</v>
      </c>
      <c r="U6" s="6">
        <v>2014</v>
      </c>
      <c r="V6" s="6">
        <v>2015</v>
      </c>
      <c r="W6" s="6">
        <v>2016</v>
      </c>
      <c r="X6" s="6">
        <v>2017</v>
      </c>
      <c r="Y6" s="6">
        <v>2018</v>
      </c>
      <c r="Z6" s="6">
        <v>2019</v>
      </c>
      <c r="AA6" s="6">
        <v>2020</v>
      </c>
      <c r="AB6" s="6">
        <v>2021</v>
      </c>
      <c r="AC6" s="6">
        <v>2022</v>
      </c>
      <c r="AD6" s="6" t="s">
        <v>280</v>
      </c>
    </row>
    <row r="7" spans="1:30" ht="14" thickBot="1">
      <c r="A7" s="33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</row>
    <row r="8" spans="1:30" ht="15" thickTop="1" thickBot="1">
      <c r="A8" s="33"/>
      <c r="B8" s="134" t="s">
        <v>205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</row>
    <row r="9" spans="1:30" ht="14" thickTop="1">
      <c r="A9" s="65">
        <v>870322</v>
      </c>
      <c r="B9" s="52">
        <v>3.01</v>
      </c>
      <c r="C9" s="52">
        <v>4.9172780000000005</v>
      </c>
      <c r="D9" s="52">
        <v>5.0055069999999997</v>
      </c>
      <c r="E9" s="52">
        <v>48.523916</v>
      </c>
      <c r="F9" s="52">
        <v>68.322600000000008</v>
      </c>
      <c r="G9" s="52">
        <v>127.799769</v>
      </c>
      <c r="H9" s="52">
        <v>82.664478000000003</v>
      </c>
      <c r="I9" s="52">
        <v>120.35490900000001</v>
      </c>
      <c r="J9" s="52">
        <v>39.523781999999997</v>
      </c>
      <c r="K9" s="52">
        <v>187.008263</v>
      </c>
      <c r="L9" s="52">
        <v>180.61062699999999</v>
      </c>
      <c r="M9" s="52">
        <v>281.97029499999996</v>
      </c>
      <c r="N9" s="52">
        <v>379.30115000000001</v>
      </c>
      <c r="O9" s="95">
        <v>401.80104800000004</v>
      </c>
      <c r="P9" s="52">
        <v>267.25242300000002</v>
      </c>
      <c r="Q9" s="52">
        <v>482.12462399999998</v>
      </c>
      <c r="R9" s="52">
        <v>517.46042199999999</v>
      </c>
      <c r="S9" s="52">
        <v>911.06525899999997</v>
      </c>
      <c r="T9" s="52">
        <v>1121.124957</v>
      </c>
      <c r="U9" s="52">
        <v>889.35930299999995</v>
      </c>
      <c r="V9" s="52">
        <v>904.99167599999998</v>
      </c>
      <c r="W9" s="52">
        <v>1225.0350660000001</v>
      </c>
      <c r="X9" s="52">
        <v>1867.9986610000001</v>
      </c>
      <c r="Y9" s="52">
        <v>2837.4678429999999</v>
      </c>
      <c r="Z9" s="52">
        <v>2814.0188149999999</v>
      </c>
      <c r="AA9" s="52">
        <v>1646.905377</v>
      </c>
      <c r="AB9" s="52">
        <v>1833.4856610000002</v>
      </c>
      <c r="AC9" s="52">
        <v>3690.1251740000002</v>
      </c>
      <c r="AD9" s="52">
        <f>SUM(B9:AC9)</f>
        <v>22939.228883</v>
      </c>
    </row>
    <row r="10" spans="1:30">
      <c r="A10" s="65">
        <v>870323</v>
      </c>
      <c r="B10" s="52">
        <v>128.08799999999999</v>
      </c>
      <c r="C10" s="52">
        <v>249.47022399999997</v>
      </c>
      <c r="D10" s="52">
        <v>427.68064000000004</v>
      </c>
      <c r="E10" s="52">
        <v>704.91743999999994</v>
      </c>
      <c r="F10" s="52">
        <v>1068.1998719999999</v>
      </c>
      <c r="G10" s="52">
        <v>2180.2800980000002</v>
      </c>
      <c r="H10" s="52">
        <v>3008.6971189999999</v>
      </c>
      <c r="I10" s="52">
        <v>3745.2277719999997</v>
      </c>
      <c r="J10" s="52">
        <v>3849.2325059999998</v>
      </c>
      <c r="K10" s="52">
        <v>4028.1751439999998</v>
      </c>
      <c r="L10" s="52">
        <v>4526.9284900000002</v>
      </c>
      <c r="M10" s="52">
        <v>5162.492671</v>
      </c>
      <c r="N10" s="52">
        <v>5177.6204550000002</v>
      </c>
      <c r="O10" s="95">
        <v>4345.5935509999999</v>
      </c>
      <c r="P10" s="52">
        <v>2637.029231</v>
      </c>
      <c r="Q10" s="52">
        <v>3512.2687259999998</v>
      </c>
      <c r="R10" s="52">
        <v>3871.229988</v>
      </c>
      <c r="S10" s="52">
        <v>4132.9629989999994</v>
      </c>
      <c r="T10" s="52">
        <v>4687.9418660000001</v>
      </c>
      <c r="U10" s="52">
        <v>4522.5057900000002</v>
      </c>
      <c r="V10" s="52">
        <v>4702.5871179999995</v>
      </c>
      <c r="W10" s="52">
        <v>5303.7861140000005</v>
      </c>
      <c r="X10" s="52">
        <v>5783.5254179999993</v>
      </c>
      <c r="Y10" s="52">
        <v>4760.1954759999999</v>
      </c>
      <c r="Z10" s="52">
        <v>4837.6283130000002</v>
      </c>
      <c r="AA10" s="52">
        <v>3021.3453360000003</v>
      </c>
      <c r="AB10" s="52">
        <v>3021.2948580000002</v>
      </c>
      <c r="AC10" s="52">
        <v>3584.9566150000001</v>
      </c>
      <c r="AD10" s="52">
        <f t="shared" ref="AD10:AD26" si="0">SUM(B10:AC10)</f>
        <v>96981.861829999994</v>
      </c>
    </row>
    <row r="11" spans="1:30">
      <c r="A11" s="65">
        <v>870324</v>
      </c>
      <c r="B11" s="52">
        <v>306.73200000000003</v>
      </c>
      <c r="C11" s="52">
        <v>665.26867200000004</v>
      </c>
      <c r="D11" s="52">
        <v>1118.8122879999999</v>
      </c>
      <c r="E11" s="52">
        <v>1354.7413759999999</v>
      </c>
      <c r="F11" s="52">
        <v>1412.737664</v>
      </c>
      <c r="G11" s="52">
        <v>2049.420055</v>
      </c>
      <c r="H11" s="52">
        <v>1861.7267749999999</v>
      </c>
      <c r="I11" s="52">
        <v>2076.9457269999998</v>
      </c>
      <c r="J11" s="52">
        <v>1724.4938049999998</v>
      </c>
      <c r="K11" s="52">
        <v>2129.7185370000002</v>
      </c>
      <c r="L11" s="52">
        <v>2955.8368070000001</v>
      </c>
      <c r="M11" s="52">
        <v>3624.7811069999998</v>
      </c>
      <c r="N11" s="52">
        <v>3676.1918339999997</v>
      </c>
      <c r="O11" s="95">
        <v>3357.8205860000003</v>
      </c>
      <c r="P11" s="52">
        <v>1695.1128019999999</v>
      </c>
      <c r="Q11" s="52">
        <v>2305.9011</v>
      </c>
      <c r="R11" s="52">
        <v>2652.7125169999999</v>
      </c>
      <c r="S11" s="52">
        <v>2368.7688879999996</v>
      </c>
      <c r="T11" s="52">
        <v>2409.1021129999999</v>
      </c>
      <c r="U11" s="52">
        <v>2306.8566729999998</v>
      </c>
      <c r="V11" s="52">
        <v>2298.5287469999998</v>
      </c>
      <c r="W11" s="52">
        <v>2073.4570979999999</v>
      </c>
      <c r="X11" s="52">
        <v>1820.3658030000001</v>
      </c>
      <c r="Y11" s="52">
        <v>1801.874568</v>
      </c>
      <c r="Z11" s="52">
        <v>1494.535981</v>
      </c>
      <c r="AA11" s="52">
        <v>880.49085100000002</v>
      </c>
      <c r="AB11" s="52">
        <v>1228.2752990000001</v>
      </c>
      <c r="AC11" s="52">
        <v>1637.648848</v>
      </c>
      <c r="AD11" s="52">
        <f t="shared" si="0"/>
        <v>55288.858520999995</v>
      </c>
    </row>
    <row r="12" spans="1:30">
      <c r="A12" s="65">
        <v>870431</v>
      </c>
      <c r="B12" s="52">
        <v>44.612000000000002</v>
      </c>
      <c r="C12" s="52">
        <v>244.30785599999999</v>
      </c>
      <c r="D12" s="52">
        <v>673.30028799999991</v>
      </c>
      <c r="E12" s="52">
        <v>630.87084800000002</v>
      </c>
      <c r="F12" s="52">
        <v>641.93113600000004</v>
      </c>
      <c r="G12" s="52">
        <v>1297.11382</v>
      </c>
      <c r="H12" s="52">
        <v>1148.786462</v>
      </c>
      <c r="I12" s="52">
        <v>1775.86348</v>
      </c>
      <c r="J12" s="52">
        <v>1528.518967</v>
      </c>
      <c r="K12" s="52">
        <v>1691.56772</v>
      </c>
      <c r="L12" s="52">
        <v>2091.5045649999997</v>
      </c>
      <c r="M12" s="52">
        <v>2207.3707769999996</v>
      </c>
      <c r="N12" s="52">
        <v>2430.716457</v>
      </c>
      <c r="O12" s="95">
        <v>2400.6117899999999</v>
      </c>
      <c r="P12" s="52">
        <v>1349.959413</v>
      </c>
      <c r="Q12" s="52">
        <v>1391.230656</v>
      </c>
      <c r="R12" s="52">
        <v>1210.8220789999998</v>
      </c>
      <c r="S12" s="52">
        <v>1081.4819259999999</v>
      </c>
      <c r="T12" s="52">
        <v>1263.1547990000001</v>
      </c>
      <c r="U12" s="52">
        <v>998.72065500000008</v>
      </c>
      <c r="V12" s="52">
        <v>1397.7907639999999</v>
      </c>
      <c r="W12" s="52">
        <v>1048.201994</v>
      </c>
      <c r="X12" s="52">
        <v>1061.2677800000001</v>
      </c>
      <c r="Y12" s="52">
        <v>1020.040453</v>
      </c>
      <c r="Z12" s="52">
        <v>1212.4592869999999</v>
      </c>
      <c r="AA12" s="52">
        <v>703.14868300000001</v>
      </c>
      <c r="AB12" s="52">
        <v>634.39149199999997</v>
      </c>
      <c r="AC12" s="52">
        <v>1353.161648</v>
      </c>
      <c r="AD12" s="52">
        <f t="shared" si="0"/>
        <v>34532.907795000006</v>
      </c>
    </row>
    <row r="13" spans="1:30">
      <c r="A13" s="65">
        <v>870390</v>
      </c>
      <c r="B13" s="52">
        <v>0.14099999999999999</v>
      </c>
      <c r="C13" s="52">
        <v>1.3311999999999999E-2</v>
      </c>
      <c r="D13" s="52">
        <v>0.50881999999999994</v>
      </c>
      <c r="E13" s="52">
        <v>0.181393</v>
      </c>
      <c r="F13" s="52">
        <v>0.37340400000000001</v>
      </c>
      <c r="G13" s="52">
        <v>0.16039599999999998</v>
      </c>
      <c r="H13" s="52">
        <v>0.13797499999999999</v>
      </c>
      <c r="I13" s="52">
        <v>0.13664599999999999</v>
      </c>
      <c r="J13" s="52">
        <v>0.26518799999999998</v>
      </c>
      <c r="K13" s="52">
        <v>1.871575</v>
      </c>
      <c r="L13" s="52">
        <v>0.188635</v>
      </c>
      <c r="M13" s="52">
        <v>0.22150600000000001</v>
      </c>
      <c r="N13" s="52">
        <v>0.216366</v>
      </c>
      <c r="O13" s="95">
        <v>0.42092599999999997</v>
      </c>
      <c r="P13" s="52">
        <v>0.77540999999999993</v>
      </c>
      <c r="Q13" s="52">
        <v>1.7247680000000001</v>
      </c>
      <c r="R13" s="52">
        <v>6.865653</v>
      </c>
      <c r="S13" s="52">
        <v>1.3976040000000001</v>
      </c>
      <c r="T13" s="52">
        <v>4.0291370000000004</v>
      </c>
      <c r="U13" s="52">
        <v>2.327083</v>
      </c>
      <c r="V13" s="52">
        <v>6.7242659999999992</v>
      </c>
      <c r="W13" s="52">
        <v>16.693408999999999</v>
      </c>
      <c r="X13" s="52">
        <v>21.107492999999998</v>
      </c>
      <c r="Y13" s="52">
        <v>17.544421</v>
      </c>
      <c r="Z13" s="52">
        <v>51.563316</v>
      </c>
      <c r="AA13" s="52">
        <v>65.459389999999999</v>
      </c>
      <c r="AB13" s="52">
        <v>284.73332199999999</v>
      </c>
      <c r="AC13" s="52">
        <v>572.05925500000001</v>
      </c>
      <c r="AD13" s="52">
        <f t="shared" si="0"/>
        <v>1057.8416689999999</v>
      </c>
    </row>
    <row r="14" spans="1:30">
      <c r="A14" s="65">
        <v>870422</v>
      </c>
      <c r="B14" s="52">
        <v>3.1869999999999998</v>
      </c>
      <c r="C14" s="52">
        <v>3.0064299999999999</v>
      </c>
      <c r="D14" s="52">
        <v>5.1346239999999996</v>
      </c>
      <c r="E14" s="52">
        <v>10.069488999999999</v>
      </c>
      <c r="F14" s="52">
        <v>4.9238919999999995</v>
      </c>
      <c r="G14" s="52">
        <v>12.570969</v>
      </c>
      <c r="H14" s="52">
        <v>20.727679999999999</v>
      </c>
      <c r="I14" s="52">
        <v>18.557267</v>
      </c>
      <c r="J14" s="52">
        <v>16.994658999999999</v>
      </c>
      <c r="K14" s="52">
        <v>35.017977999999999</v>
      </c>
      <c r="L14" s="52">
        <v>43.832205000000002</v>
      </c>
      <c r="M14" s="52">
        <v>89.103524999999991</v>
      </c>
      <c r="N14" s="52">
        <v>99.692644000000001</v>
      </c>
      <c r="O14" s="95">
        <v>157.30685299999999</v>
      </c>
      <c r="P14" s="52">
        <v>82.271301999999991</v>
      </c>
      <c r="Q14" s="52">
        <v>146.803662</v>
      </c>
      <c r="R14" s="52">
        <v>118.73973100000001</v>
      </c>
      <c r="S14" s="52">
        <v>143.00010200000003</v>
      </c>
      <c r="T14" s="52">
        <v>124.479398</v>
      </c>
      <c r="U14" s="52">
        <v>140.03003000000001</v>
      </c>
      <c r="V14" s="52">
        <v>135.68245000000002</v>
      </c>
      <c r="W14" s="52">
        <v>140.72610699999998</v>
      </c>
      <c r="X14" s="52">
        <v>106.583585</v>
      </c>
      <c r="Y14" s="52">
        <v>128.63917999999998</v>
      </c>
      <c r="Z14" s="52">
        <v>126.865926</v>
      </c>
      <c r="AA14" s="52">
        <v>110.765477</v>
      </c>
      <c r="AB14" s="52">
        <v>142.86474999999999</v>
      </c>
      <c r="AC14" s="52">
        <v>161.465642</v>
      </c>
      <c r="AD14" s="52">
        <f t="shared" si="0"/>
        <v>2329.0425569999998</v>
      </c>
    </row>
    <row r="15" spans="1:30">
      <c r="A15" s="65">
        <v>870421</v>
      </c>
      <c r="B15" s="52">
        <v>2.48</v>
      </c>
      <c r="C15" s="52">
        <v>0.75481699999999996</v>
      </c>
      <c r="D15" s="52">
        <v>2.4492350000000003</v>
      </c>
      <c r="E15" s="52">
        <v>1.3764890000000001</v>
      </c>
      <c r="F15" s="52">
        <v>1.0066660000000001</v>
      </c>
      <c r="G15" s="52">
        <v>0.35624800000000001</v>
      </c>
      <c r="H15" s="52">
        <v>0.64148900000000009</v>
      </c>
      <c r="I15" s="52">
        <v>5.2744260000000001</v>
      </c>
      <c r="J15" s="52">
        <v>14.391804</v>
      </c>
      <c r="K15" s="52">
        <v>27.277850999999998</v>
      </c>
      <c r="L15" s="52">
        <v>57.999707999999998</v>
      </c>
      <c r="M15" s="52">
        <v>156.28414699999999</v>
      </c>
      <c r="N15" s="52">
        <v>259.02989600000001</v>
      </c>
      <c r="O15" s="95">
        <v>326.07127600000001</v>
      </c>
      <c r="P15" s="52">
        <v>182.55750399999999</v>
      </c>
      <c r="Q15" s="52">
        <v>209.39582199999998</v>
      </c>
      <c r="R15" s="52">
        <v>189.42598900000002</v>
      </c>
      <c r="S15" s="52">
        <v>292.33428000000004</v>
      </c>
      <c r="T15" s="52">
        <v>264.624977</v>
      </c>
      <c r="U15" s="52">
        <v>84.324762000000007</v>
      </c>
      <c r="V15" s="52">
        <v>163.13901100000001</v>
      </c>
      <c r="W15" s="52">
        <v>29.907477</v>
      </c>
      <c r="X15" s="52">
        <v>62.749684000000002</v>
      </c>
      <c r="Y15" s="52">
        <v>110.18977099999999</v>
      </c>
      <c r="Z15" s="52">
        <v>160.977396</v>
      </c>
      <c r="AA15" s="52">
        <v>40.659984999999999</v>
      </c>
      <c r="AB15" s="52">
        <v>32.459674999999997</v>
      </c>
      <c r="AC15" s="52">
        <v>113.496747</v>
      </c>
      <c r="AD15" s="52">
        <f t="shared" si="0"/>
        <v>2791.6371320000003</v>
      </c>
    </row>
    <row r="16" spans="1:30">
      <c r="A16" s="65">
        <v>870423</v>
      </c>
      <c r="B16" s="52">
        <v>5.43</v>
      </c>
      <c r="C16" s="52">
        <v>2.7801970000000003</v>
      </c>
      <c r="D16" s="52">
        <v>8.590421000000001</v>
      </c>
      <c r="E16" s="52">
        <v>10.354991999999999</v>
      </c>
      <c r="F16" s="52">
        <v>7.3798539999999999</v>
      </c>
      <c r="G16" s="52">
        <v>25.395944</v>
      </c>
      <c r="H16" s="52">
        <v>22.311859000000002</v>
      </c>
      <c r="I16" s="52">
        <v>23.040967999999999</v>
      </c>
      <c r="J16" s="52">
        <v>22.169119999999999</v>
      </c>
      <c r="K16" s="52">
        <v>38.879010000000001</v>
      </c>
      <c r="L16" s="52">
        <v>53.385860999999998</v>
      </c>
      <c r="M16" s="52">
        <v>83.381079999999997</v>
      </c>
      <c r="N16" s="52">
        <v>82.861440000000002</v>
      </c>
      <c r="O16" s="95">
        <v>47.287031999999996</v>
      </c>
      <c r="P16" s="52">
        <v>15.406369</v>
      </c>
      <c r="Q16" s="52">
        <v>12.581538</v>
      </c>
      <c r="R16" s="52">
        <v>38.673895999999999</v>
      </c>
      <c r="S16" s="52">
        <v>29.776468000000001</v>
      </c>
      <c r="T16" s="52">
        <v>45.874809999999997</v>
      </c>
      <c r="U16" s="52">
        <v>53.205407000000001</v>
      </c>
      <c r="V16" s="52">
        <v>57.914790000000004</v>
      </c>
      <c r="W16" s="52">
        <v>52.862394000000002</v>
      </c>
      <c r="X16" s="52">
        <v>55.764828999999999</v>
      </c>
      <c r="Y16" s="52">
        <v>61.671356000000003</v>
      </c>
      <c r="Z16" s="52">
        <v>51.382290999999995</v>
      </c>
      <c r="AA16" s="52">
        <v>30.48781</v>
      </c>
      <c r="AB16" s="52">
        <v>31.350856</v>
      </c>
      <c r="AC16" s="52">
        <v>70.19283999999999</v>
      </c>
      <c r="AD16" s="52">
        <f t="shared" si="0"/>
        <v>1040.3934320000001</v>
      </c>
    </row>
    <row r="17" spans="1:30">
      <c r="A17" s="65">
        <v>870432</v>
      </c>
      <c r="B17" s="52">
        <v>3.0270000000000001</v>
      </c>
      <c r="C17" s="52">
        <v>21.569056</v>
      </c>
      <c r="D17" s="52">
        <v>36.795228000000002</v>
      </c>
      <c r="E17" s="52">
        <v>53.174271999999995</v>
      </c>
      <c r="F17" s="52">
        <v>58.119936000000003</v>
      </c>
      <c r="G17" s="52">
        <v>31.057486000000001</v>
      </c>
      <c r="H17" s="52">
        <v>4.5665200000000006</v>
      </c>
      <c r="I17" s="52">
        <v>4.9779470000000003</v>
      </c>
      <c r="J17" s="52">
        <v>4.3446949999999998</v>
      </c>
      <c r="K17" s="52">
        <v>5.1070479999999998</v>
      </c>
      <c r="L17" s="52">
        <v>5.4022790000000001</v>
      </c>
      <c r="M17" s="52">
        <v>4.3819880000000007</v>
      </c>
      <c r="N17" s="52">
        <v>3.8067500000000001</v>
      </c>
      <c r="O17" s="95">
        <v>11.279178</v>
      </c>
      <c r="P17" s="52">
        <v>85.757102000000003</v>
      </c>
      <c r="Q17" s="52">
        <v>167.03092100000001</v>
      </c>
      <c r="R17" s="52">
        <v>123.66886500000001</v>
      </c>
      <c r="S17" s="52">
        <v>152.389307</v>
      </c>
      <c r="T17" s="52">
        <v>122.741759</v>
      </c>
      <c r="U17" s="52">
        <v>124.899272</v>
      </c>
      <c r="V17" s="52">
        <v>65.201387999999994</v>
      </c>
      <c r="W17" s="52">
        <v>0</v>
      </c>
      <c r="X17" s="52">
        <v>69.526819000000003</v>
      </c>
      <c r="Y17" s="52">
        <v>73.527810000000002</v>
      </c>
      <c r="Z17" s="52">
        <v>104.870425</v>
      </c>
      <c r="AA17" s="52">
        <v>76.512299999999996</v>
      </c>
      <c r="AB17" s="52">
        <v>59.060472000000004</v>
      </c>
      <c r="AC17" s="52">
        <v>59.984949</v>
      </c>
      <c r="AD17" s="52">
        <f t="shared" si="0"/>
        <v>1532.7807720000003</v>
      </c>
    </row>
    <row r="18" spans="1:30">
      <c r="A18" s="65">
        <v>870600</v>
      </c>
      <c r="B18" s="52">
        <v>5.5350000000000001</v>
      </c>
      <c r="C18" s="52">
        <v>31.1875</v>
      </c>
      <c r="D18" s="52">
        <v>56.930239999999998</v>
      </c>
      <c r="E18" s="52">
        <v>53.545699999999997</v>
      </c>
      <c r="F18" s="52">
        <v>102.621016</v>
      </c>
      <c r="G18" s="52">
        <v>101.04438</v>
      </c>
      <c r="H18" s="52">
        <v>46.627549999999999</v>
      </c>
      <c r="I18" s="52">
        <v>31.51784</v>
      </c>
      <c r="J18" s="52">
        <v>76.747982000000007</v>
      </c>
      <c r="K18" s="52">
        <v>68.697305999999998</v>
      </c>
      <c r="L18" s="52">
        <v>78.120426000000009</v>
      </c>
      <c r="M18" s="52">
        <v>56.652572999999997</v>
      </c>
      <c r="N18" s="52">
        <v>44.386487000000002</v>
      </c>
      <c r="O18" s="95">
        <v>82.838013000000004</v>
      </c>
      <c r="P18" s="52">
        <v>65.968657999999991</v>
      </c>
      <c r="Q18" s="52">
        <v>85.326479999999989</v>
      </c>
      <c r="R18" s="52">
        <v>122.32071499999999</v>
      </c>
      <c r="S18" s="52">
        <v>122.350576</v>
      </c>
      <c r="T18" s="52">
        <v>141.03074900000001</v>
      </c>
      <c r="U18" s="52">
        <v>71.95093</v>
      </c>
      <c r="V18" s="52">
        <v>33.301403000000001</v>
      </c>
      <c r="W18" s="52">
        <v>79.988647</v>
      </c>
      <c r="X18" s="52">
        <v>59.794040000000003</v>
      </c>
      <c r="Y18" s="52">
        <v>30.126060000000003</v>
      </c>
      <c r="Z18" s="52">
        <v>34.63626</v>
      </c>
      <c r="AA18" s="52">
        <v>22.314848000000001</v>
      </c>
      <c r="AB18" s="52">
        <v>11.365769</v>
      </c>
      <c r="AC18" s="52">
        <v>51.610765000000001</v>
      </c>
      <c r="AD18" s="52">
        <f t="shared" si="0"/>
        <v>1768.5379129999997</v>
      </c>
    </row>
    <row r="19" spans="1:30">
      <c r="A19" s="65">
        <v>870490</v>
      </c>
      <c r="B19" s="52">
        <v>5.0670000000000002</v>
      </c>
      <c r="C19" s="52">
        <v>0.83624900000000002</v>
      </c>
      <c r="D19" s="52">
        <v>2.4712480000000001</v>
      </c>
      <c r="E19" s="52">
        <v>0.56403200000000009</v>
      </c>
      <c r="F19" s="52">
        <v>0.258357</v>
      </c>
      <c r="G19" s="52">
        <v>0.172211</v>
      </c>
      <c r="H19" s="52">
        <v>0.21610099999999999</v>
      </c>
      <c r="I19" s="52">
        <v>0.49941399999999997</v>
      </c>
      <c r="J19" s="52">
        <v>1.067445</v>
      </c>
      <c r="K19" s="52">
        <v>0.41971499999999995</v>
      </c>
      <c r="L19" s="52">
        <v>1.106916</v>
      </c>
      <c r="M19" s="52">
        <v>1.7080250000000001</v>
      </c>
      <c r="N19" s="52">
        <v>0.492643</v>
      </c>
      <c r="O19" s="95">
        <v>0.63142799999999999</v>
      </c>
      <c r="P19" s="52">
        <v>0.54098000000000002</v>
      </c>
      <c r="Q19" s="52">
        <v>0.457061</v>
      </c>
      <c r="R19" s="52">
        <v>0.33131099999999997</v>
      </c>
      <c r="S19" s="52">
        <v>2.7001350000000004</v>
      </c>
      <c r="T19" s="52">
        <v>2.8378539999999997</v>
      </c>
      <c r="U19" s="52">
        <v>0.95144799999999996</v>
      </c>
      <c r="V19" s="52">
        <v>0.81562599999999996</v>
      </c>
      <c r="W19" s="52">
        <v>1.361054</v>
      </c>
      <c r="X19" s="52">
        <v>1.216216</v>
      </c>
      <c r="Y19" s="52">
        <v>1.6575609999999998</v>
      </c>
      <c r="Z19" s="52">
        <v>2.333942</v>
      </c>
      <c r="AA19" s="52">
        <v>2.4503349999999999</v>
      </c>
      <c r="AB19" s="52">
        <v>7.3748280000000008</v>
      </c>
      <c r="AC19" s="52">
        <v>38.803343999999996</v>
      </c>
      <c r="AD19" s="52">
        <f t="shared" si="0"/>
        <v>79.342478999999997</v>
      </c>
    </row>
    <row r="20" spans="1:30">
      <c r="A20" s="65">
        <v>870210</v>
      </c>
      <c r="B20" s="52">
        <v>4.18</v>
      </c>
      <c r="C20" s="52">
        <v>2.8978989999999998</v>
      </c>
      <c r="D20" s="52">
        <v>3.3918509999999999</v>
      </c>
      <c r="E20" s="52">
        <v>11.835021000000001</v>
      </c>
      <c r="F20" s="52">
        <v>10.812768999999999</v>
      </c>
      <c r="G20" s="52">
        <v>14.234911</v>
      </c>
      <c r="H20" s="52">
        <v>10.131057</v>
      </c>
      <c r="I20" s="52">
        <v>23.155578000000002</v>
      </c>
      <c r="J20" s="52">
        <v>7.4016070000000003</v>
      </c>
      <c r="K20" s="52">
        <v>15.279298000000001</v>
      </c>
      <c r="L20" s="52">
        <v>23.006408999999998</v>
      </c>
      <c r="M20" s="52">
        <v>21.484938</v>
      </c>
      <c r="N20" s="52">
        <v>20.123049999999999</v>
      </c>
      <c r="O20" s="95">
        <v>26.563389000000001</v>
      </c>
      <c r="P20" s="52">
        <v>21.608637999999999</v>
      </c>
      <c r="Q20" s="52">
        <v>65.323745000000002</v>
      </c>
      <c r="R20" s="52">
        <v>77.465952000000001</v>
      </c>
      <c r="S20" s="52">
        <v>78.590124000000003</v>
      </c>
      <c r="T20" s="52">
        <v>99.466573000000011</v>
      </c>
      <c r="U20" s="52">
        <v>32.884672000000002</v>
      </c>
      <c r="V20" s="52">
        <v>66.654509000000004</v>
      </c>
      <c r="W20" s="52">
        <v>35.164813000000002</v>
      </c>
      <c r="X20" s="52">
        <v>73.517957999999993</v>
      </c>
      <c r="Y20" s="52">
        <v>30.541447000000002</v>
      </c>
      <c r="Z20" s="52">
        <v>37.518999999999998</v>
      </c>
      <c r="AA20" s="52">
        <v>0</v>
      </c>
      <c r="AB20" s="52">
        <v>6.4612039999999995</v>
      </c>
      <c r="AC20" s="52">
        <v>9.293861999999999</v>
      </c>
      <c r="AD20" s="52">
        <f t="shared" si="0"/>
        <v>828.99027399999989</v>
      </c>
    </row>
    <row r="21" spans="1:30">
      <c r="A21" s="65">
        <v>870120</v>
      </c>
      <c r="B21" s="52">
        <v>4.8410000000000002</v>
      </c>
      <c r="C21" s="52">
        <v>8.8066279999999999</v>
      </c>
      <c r="D21" s="52">
        <v>35.593308</v>
      </c>
      <c r="E21" s="52">
        <v>97.530975999999995</v>
      </c>
      <c r="F21" s="52">
        <v>116.07630400000001</v>
      </c>
      <c r="G21" s="52">
        <v>221.30781200000001</v>
      </c>
      <c r="H21" s="52">
        <v>111.000641</v>
      </c>
      <c r="I21" s="52">
        <v>43.139574999999994</v>
      </c>
      <c r="J21" s="52">
        <v>59.359326000000003</v>
      </c>
      <c r="K21" s="52">
        <v>52.073375999999996</v>
      </c>
      <c r="L21" s="52">
        <v>81.717051999999995</v>
      </c>
      <c r="M21" s="52">
        <v>84.93352800000001</v>
      </c>
      <c r="N21" s="52">
        <v>264.86427899999995</v>
      </c>
      <c r="O21" s="95">
        <v>96.047584000000001</v>
      </c>
      <c r="P21" s="52">
        <v>22.206409999999998</v>
      </c>
      <c r="Q21" s="52">
        <v>105.64967200000001</v>
      </c>
      <c r="R21" s="52">
        <v>88.189488999999995</v>
      </c>
      <c r="S21" s="52">
        <v>182.568647</v>
      </c>
      <c r="T21" s="52">
        <v>243.69125700000001</v>
      </c>
      <c r="U21" s="52">
        <v>233.014386</v>
      </c>
      <c r="V21" s="52">
        <v>160.06315499999999</v>
      </c>
      <c r="W21" s="52">
        <v>128.84110799999999</v>
      </c>
      <c r="X21" s="52">
        <v>175.042023</v>
      </c>
      <c r="Y21" s="52">
        <v>222.08359200000001</v>
      </c>
      <c r="Z21" s="52">
        <v>201.751924</v>
      </c>
      <c r="AA21" s="52">
        <v>122.71822400000001</v>
      </c>
      <c r="AB21" s="52">
        <v>101.726215</v>
      </c>
      <c r="AC21" s="52">
        <v>6.2283289999999996</v>
      </c>
      <c r="AD21" s="52">
        <f t="shared" si="0"/>
        <v>3271.0658200000003</v>
      </c>
    </row>
    <row r="22" spans="1:30">
      <c r="A22" s="65">
        <v>870332</v>
      </c>
      <c r="B22" s="52">
        <v>0</v>
      </c>
      <c r="C22" s="52">
        <v>3.7539000000000003E-2</v>
      </c>
      <c r="D22" s="52">
        <v>0.12912600000000002</v>
      </c>
      <c r="E22" s="52">
        <v>0.128529</v>
      </c>
      <c r="F22" s="52">
        <v>2.7E-2</v>
      </c>
      <c r="G22" s="52">
        <v>6.9703000000000001E-2</v>
      </c>
      <c r="H22" s="52">
        <v>0.15556500000000001</v>
      </c>
      <c r="I22" s="52">
        <v>3.5548109999999999</v>
      </c>
      <c r="J22" s="52">
        <v>0.20716999999999999</v>
      </c>
      <c r="K22" s="52">
        <v>0.51065800000000006</v>
      </c>
      <c r="L22" s="52">
        <v>64.659114000000002</v>
      </c>
      <c r="M22" s="52">
        <v>58.856868999999996</v>
      </c>
      <c r="N22" s="52">
        <v>29.344433000000002</v>
      </c>
      <c r="O22" s="95">
        <v>48.083571000000006</v>
      </c>
      <c r="P22" s="52">
        <v>20.180362000000002</v>
      </c>
      <c r="Q22" s="52">
        <v>23.112349999999999</v>
      </c>
      <c r="R22" s="52">
        <v>21.320147000000002</v>
      </c>
      <c r="S22" s="52">
        <v>35.404256000000004</v>
      </c>
      <c r="T22" s="52">
        <v>52.588788999999998</v>
      </c>
      <c r="U22" s="52">
        <v>23.185838</v>
      </c>
      <c r="V22" s="52">
        <v>39.925211000000004</v>
      </c>
      <c r="W22" s="52">
        <v>99.448554999999999</v>
      </c>
      <c r="X22" s="52">
        <v>322.45902699999999</v>
      </c>
      <c r="Y22" s="52">
        <v>65.616850999999997</v>
      </c>
      <c r="Z22" s="52">
        <v>23.073183</v>
      </c>
      <c r="AA22" s="52">
        <v>11.781296000000001</v>
      </c>
      <c r="AB22" s="52">
        <v>2.2792089999999998</v>
      </c>
      <c r="AC22" s="52">
        <v>5.5190780000000004</v>
      </c>
      <c r="AD22" s="52">
        <f t="shared" si="0"/>
        <v>951.65823999999998</v>
      </c>
    </row>
    <row r="23" spans="1:30">
      <c r="A23" s="65">
        <v>870290</v>
      </c>
      <c r="B23" s="52">
        <v>6.8390000000000004</v>
      </c>
      <c r="C23" s="52">
        <v>8.9152180000000012</v>
      </c>
      <c r="D23" s="52">
        <v>8.5509979999999999</v>
      </c>
      <c r="E23" s="52">
        <v>13.181657</v>
      </c>
      <c r="F23" s="52">
        <v>12.039832000000001</v>
      </c>
      <c r="G23" s="52">
        <v>40.214095999999998</v>
      </c>
      <c r="H23" s="52">
        <v>19.778020999999999</v>
      </c>
      <c r="I23" s="52">
        <v>33.646070000000002</v>
      </c>
      <c r="J23" s="52">
        <v>27.874555000000001</v>
      </c>
      <c r="K23" s="52">
        <v>41.407342999999997</v>
      </c>
      <c r="L23" s="52">
        <v>64.065269999999998</v>
      </c>
      <c r="M23" s="52">
        <v>65.712256999999994</v>
      </c>
      <c r="N23" s="52">
        <v>63.341667999999999</v>
      </c>
      <c r="O23" s="95">
        <v>102.14220200000001</v>
      </c>
      <c r="P23" s="52">
        <v>39.551201999999996</v>
      </c>
      <c r="Q23" s="52">
        <v>54.367571000000005</v>
      </c>
      <c r="R23" s="52">
        <v>67.534345999999999</v>
      </c>
      <c r="S23" s="52">
        <v>98.638752999999994</v>
      </c>
      <c r="T23" s="52">
        <v>114.26486800000001</v>
      </c>
      <c r="U23" s="52">
        <v>18.977912</v>
      </c>
      <c r="V23" s="52">
        <v>11.971475</v>
      </c>
      <c r="W23" s="52">
        <v>37.510190999999999</v>
      </c>
      <c r="X23" s="52">
        <v>14.328455</v>
      </c>
      <c r="Y23" s="52">
        <v>16.969861000000002</v>
      </c>
      <c r="Z23" s="52">
        <v>47.572953999999996</v>
      </c>
      <c r="AA23" s="52">
        <v>0</v>
      </c>
      <c r="AB23" s="52">
        <v>1.898217</v>
      </c>
      <c r="AC23" s="52">
        <v>2.7855189999999999</v>
      </c>
      <c r="AD23" s="52">
        <f t="shared" si="0"/>
        <v>1034.0795109999999</v>
      </c>
    </row>
    <row r="24" spans="1:30">
      <c r="A24" s="65" t="s">
        <v>221</v>
      </c>
      <c r="B24" s="52">
        <f>SUM(B9:B23)</f>
        <v>523.16900000000021</v>
      </c>
      <c r="C24" s="52">
        <f t="shared" ref="C24:AC24" si="1">SUM(C9:C23)</f>
        <v>1244.768875</v>
      </c>
      <c r="D24" s="52">
        <f t="shared" si="1"/>
        <v>2385.3438219999994</v>
      </c>
      <c r="E24" s="52">
        <f t="shared" si="1"/>
        <v>2990.9961300000004</v>
      </c>
      <c r="F24" s="52">
        <f t="shared" si="1"/>
        <v>3504.8303020000003</v>
      </c>
      <c r="G24" s="52">
        <f t="shared" si="1"/>
        <v>6101.1978980000013</v>
      </c>
      <c r="H24" s="52">
        <f t="shared" si="1"/>
        <v>6338.1692919999996</v>
      </c>
      <c r="I24" s="52">
        <f t="shared" si="1"/>
        <v>7905.8924300000008</v>
      </c>
      <c r="J24" s="52">
        <f t="shared" si="1"/>
        <v>7372.5926109999982</v>
      </c>
      <c r="K24" s="52">
        <f t="shared" si="1"/>
        <v>8323.0108219999984</v>
      </c>
      <c r="L24" s="52">
        <f t="shared" si="1"/>
        <v>10228.364363999999</v>
      </c>
      <c r="M24" s="52">
        <f t="shared" si="1"/>
        <v>11899.335285999996</v>
      </c>
      <c r="N24" s="52">
        <f t="shared" si="1"/>
        <v>12531.989552000001</v>
      </c>
      <c r="O24" s="52">
        <f t="shared" si="1"/>
        <v>11404.498427000004</v>
      </c>
      <c r="P24" s="52">
        <f t="shared" si="1"/>
        <v>6486.1778059999997</v>
      </c>
      <c r="Q24" s="52">
        <f t="shared" si="1"/>
        <v>8563.298695999998</v>
      </c>
      <c r="R24" s="52">
        <f t="shared" si="1"/>
        <v>9106.7611000000015</v>
      </c>
      <c r="S24" s="52">
        <f t="shared" si="1"/>
        <v>9633.4293239999988</v>
      </c>
      <c r="T24" s="52">
        <f t="shared" si="1"/>
        <v>10696.953905999997</v>
      </c>
      <c r="U24" s="52">
        <f t="shared" si="1"/>
        <v>9503.1941610000013</v>
      </c>
      <c r="V24" s="52">
        <f t="shared" si="1"/>
        <v>10045.291588999997</v>
      </c>
      <c r="W24" s="52">
        <f t="shared" si="1"/>
        <v>10272.984027000002</v>
      </c>
      <c r="X24" s="52">
        <f t="shared" si="1"/>
        <v>11495.247791000003</v>
      </c>
      <c r="Y24" s="52">
        <f t="shared" si="1"/>
        <v>11178.14625</v>
      </c>
      <c r="Z24" s="52">
        <f t="shared" si="1"/>
        <v>11201.189012999999</v>
      </c>
      <c r="AA24" s="52">
        <f t="shared" si="1"/>
        <v>6735.0399120000011</v>
      </c>
      <c r="AB24" s="52">
        <f t="shared" si="1"/>
        <v>7399.0218269999996</v>
      </c>
      <c r="AC24" s="52">
        <f t="shared" si="1"/>
        <v>11357.332614999996</v>
      </c>
      <c r="AD24" s="52">
        <f t="shared" si="0"/>
        <v>226428.22682799996</v>
      </c>
    </row>
    <row r="25" spans="1:30">
      <c r="A25" s="65" t="s">
        <v>222</v>
      </c>
      <c r="B25" s="52">
        <f>B26-B24</f>
        <v>0.54699999999991178</v>
      </c>
      <c r="C25" s="52">
        <f t="shared" ref="C25:AC25" si="2">C26-C24</f>
        <v>0.49414600000000064</v>
      </c>
      <c r="D25" s="52">
        <f t="shared" si="2"/>
        <v>0.51718600000094739</v>
      </c>
      <c r="E25" s="52">
        <f t="shared" si="2"/>
        <v>4.3959820000004584</v>
      </c>
      <c r="F25" s="52">
        <f t="shared" si="2"/>
        <v>1.204649999999674</v>
      </c>
      <c r="G25" s="52">
        <f t="shared" si="2"/>
        <v>1.544329999999718</v>
      </c>
      <c r="H25" s="52">
        <f t="shared" si="2"/>
        <v>5.9167349999997896</v>
      </c>
      <c r="I25" s="52">
        <f t="shared" si="2"/>
        <v>13.869666999999936</v>
      </c>
      <c r="J25" s="52">
        <f t="shared" si="2"/>
        <v>12.256845999999314</v>
      </c>
      <c r="K25" s="52">
        <f t="shared" si="2"/>
        <v>8.3771830000023328</v>
      </c>
      <c r="L25" s="52">
        <f t="shared" si="2"/>
        <v>14.2899320000015</v>
      </c>
      <c r="M25" s="52">
        <f t="shared" si="2"/>
        <v>16.257563000001028</v>
      </c>
      <c r="N25" s="52">
        <f t="shared" si="2"/>
        <v>11.642689999998765</v>
      </c>
      <c r="O25" s="52">
        <f t="shared" si="2"/>
        <v>24.199715000000651</v>
      </c>
      <c r="P25" s="52">
        <f t="shared" si="2"/>
        <v>39.964614000000438</v>
      </c>
      <c r="Q25" s="52">
        <f t="shared" si="2"/>
        <v>42.323225000001912</v>
      </c>
      <c r="R25" s="52">
        <f t="shared" si="2"/>
        <v>49.412470999997822</v>
      </c>
      <c r="S25" s="52">
        <f t="shared" si="2"/>
        <v>23.191804000000047</v>
      </c>
      <c r="T25" s="52">
        <f t="shared" si="2"/>
        <v>26.947195999999167</v>
      </c>
      <c r="U25" s="52">
        <f t="shared" si="2"/>
        <v>11.803324000002249</v>
      </c>
      <c r="V25" s="52">
        <f t="shared" si="2"/>
        <v>5.3224819999995816</v>
      </c>
      <c r="W25" s="52">
        <f t="shared" si="2"/>
        <v>4.4116850000009435</v>
      </c>
      <c r="X25" s="52">
        <f t="shared" si="2"/>
        <v>4.9232030000002851</v>
      </c>
      <c r="Y25" s="52">
        <f t="shared" si="2"/>
        <v>1.9938689999999042</v>
      </c>
      <c r="Z25" s="52">
        <f t="shared" si="2"/>
        <v>30.663532000000487</v>
      </c>
      <c r="AA25" s="52">
        <f t="shared" si="2"/>
        <v>1.2149769999996352</v>
      </c>
      <c r="AB25" s="52">
        <f t="shared" si="2"/>
        <v>0.50463300000046729</v>
      </c>
      <c r="AC25" s="52">
        <f t="shared" si="2"/>
        <v>0.23847600000226521</v>
      </c>
      <c r="AD25" s="52">
        <f t="shared" si="0"/>
        <v>358.42911600000923</v>
      </c>
    </row>
    <row r="26" spans="1:30">
      <c r="A26" s="65" t="s">
        <v>207</v>
      </c>
      <c r="B26" s="52">
        <v>523.71600000000012</v>
      </c>
      <c r="C26" s="52">
        <v>1245.263021</v>
      </c>
      <c r="D26" s="52">
        <v>2385.8610080000003</v>
      </c>
      <c r="E26" s="52">
        <v>2995.3921120000009</v>
      </c>
      <c r="F26" s="52">
        <v>3506.034952</v>
      </c>
      <c r="G26" s="52">
        <v>6102.742228000001</v>
      </c>
      <c r="H26" s="52">
        <v>6344.0860269999994</v>
      </c>
      <c r="I26" s="52">
        <v>7919.7620970000007</v>
      </c>
      <c r="J26" s="52">
        <v>7384.8494569999975</v>
      </c>
      <c r="K26" s="52">
        <v>8331.3880050000007</v>
      </c>
      <c r="L26" s="52">
        <v>10242.654296000001</v>
      </c>
      <c r="M26" s="52">
        <v>11915.592848999997</v>
      </c>
      <c r="N26" s="52">
        <v>12543.632242</v>
      </c>
      <c r="O26" s="95">
        <v>11428.698142000005</v>
      </c>
      <c r="P26" s="52">
        <v>6526.1424200000001</v>
      </c>
      <c r="Q26" s="52">
        <v>8605.6219209999999</v>
      </c>
      <c r="R26" s="52">
        <v>9156.1735709999994</v>
      </c>
      <c r="S26" s="52">
        <v>9656.6211279999989</v>
      </c>
      <c r="T26" s="52">
        <v>10723.901101999996</v>
      </c>
      <c r="U26" s="52">
        <v>9514.9974850000035</v>
      </c>
      <c r="V26" s="52">
        <v>10050.614070999996</v>
      </c>
      <c r="W26" s="52">
        <v>10277.395712000003</v>
      </c>
      <c r="X26" s="52">
        <v>11500.170994000004</v>
      </c>
      <c r="Y26" s="52">
        <v>11180.140119</v>
      </c>
      <c r="Z26" s="52">
        <v>11231.852545</v>
      </c>
      <c r="AA26" s="52">
        <v>6736.2548890000007</v>
      </c>
      <c r="AB26" s="52">
        <v>7399.52646</v>
      </c>
      <c r="AC26" s="52">
        <v>11357.571090999998</v>
      </c>
      <c r="AD26" s="52">
        <f t="shared" si="0"/>
        <v>226786.65594399997</v>
      </c>
    </row>
    <row r="27" spans="1:30">
      <c r="A27" s="6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  <row r="28" spans="1:30">
      <c r="A28" s="65"/>
      <c r="B28" s="135" t="s">
        <v>208</v>
      </c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</row>
    <row r="29" spans="1:30">
      <c r="A29" s="6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</row>
    <row r="30" spans="1:30">
      <c r="A30" s="65">
        <v>870322</v>
      </c>
      <c r="B30" s="15">
        <f>B9/B$26*100</f>
        <v>0.57473898066891194</v>
      </c>
      <c r="C30" s="15">
        <f t="shared" ref="C30:AD39" si="3">C9/C$26*100</f>
        <v>0.39487866555703344</v>
      </c>
      <c r="D30" s="15">
        <f t="shared" si="3"/>
        <v>0.20979876795907629</v>
      </c>
      <c r="E30" s="15">
        <f t="shared" si="3"/>
        <v>1.6199520525411595</v>
      </c>
      <c r="F30" s="15">
        <f t="shared" si="3"/>
        <v>1.9487141724307604</v>
      </c>
      <c r="G30" s="15">
        <f t="shared" si="3"/>
        <v>2.0941367704118599</v>
      </c>
      <c r="H30" s="15">
        <f t="shared" si="3"/>
        <v>1.3030163470070486</v>
      </c>
      <c r="I30" s="15">
        <f t="shared" si="3"/>
        <v>1.519678337883285</v>
      </c>
      <c r="J30" s="15">
        <f t="shared" si="3"/>
        <v>0.53520091682486426</v>
      </c>
      <c r="K30" s="15">
        <f t="shared" si="3"/>
        <v>2.244623139478906</v>
      </c>
      <c r="L30" s="15">
        <f t="shared" si="3"/>
        <v>1.7633185869656141</v>
      </c>
      <c r="M30" s="15">
        <f t="shared" si="3"/>
        <v>2.3663975311447807</v>
      </c>
      <c r="N30" s="15">
        <f t="shared" si="3"/>
        <v>3.0238541969524682</v>
      </c>
      <c r="O30" s="15">
        <f t="shared" si="3"/>
        <v>3.5157201897160748</v>
      </c>
      <c r="P30" s="15">
        <f t="shared" si="3"/>
        <v>4.0951055891912338</v>
      </c>
      <c r="Q30" s="15">
        <f t="shared" si="3"/>
        <v>5.602437899618713</v>
      </c>
      <c r="R30" s="15">
        <f t="shared" si="3"/>
        <v>5.6514920560148916</v>
      </c>
      <c r="S30" s="15">
        <f t="shared" si="3"/>
        <v>9.4346174186984229</v>
      </c>
      <c r="T30" s="15">
        <f t="shared" si="3"/>
        <v>10.454450729603534</v>
      </c>
      <c r="U30" s="15">
        <f t="shared" si="3"/>
        <v>9.3469210517610524</v>
      </c>
      <c r="V30" s="15">
        <f t="shared" si="3"/>
        <v>9.0043421188687311</v>
      </c>
      <c r="W30" s="15">
        <f t="shared" si="3"/>
        <v>11.919703204281952</v>
      </c>
      <c r="X30" s="15">
        <f t="shared" si="3"/>
        <v>16.24322509617112</v>
      </c>
      <c r="Y30" s="15">
        <f t="shared" si="3"/>
        <v>25.37953740112691</v>
      </c>
      <c r="Z30" s="15">
        <f t="shared" si="3"/>
        <v>25.053915226590966</v>
      </c>
      <c r="AA30" s="15">
        <f t="shared" si="3"/>
        <v>24.448382731023464</v>
      </c>
      <c r="AB30" s="15">
        <f t="shared" si="3"/>
        <v>24.778418874658641</v>
      </c>
      <c r="AC30" s="15">
        <f t="shared" si="3"/>
        <v>32.490443110007391</v>
      </c>
      <c r="AD30" s="15">
        <f t="shared" si="3"/>
        <v>10.114893571456136</v>
      </c>
    </row>
    <row r="31" spans="1:30">
      <c r="A31" s="65">
        <v>870323</v>
      </c>
      <c r="B31" s="15">
        <f t="shared" ref="B31:Q47" si="4">B10/B$26*100</f>
        <v>24.457530417249039</v>
      </c>
      <c r="C31" s="15">
        <f t="shared" si="4"/>
        <v>20.033536674016435</v>
      </c>
      <c r="D31" s="15">
        <f t="shared" si="4"/>
        <v>17.925630980428011</v>
      </c>
      <c r="E31" s="15">
        <f t="shared" si="4"/>
        <v>23.533394415241744</v>
      </c>
      <c r="F31" s="15">
        <f t="shared" si="4"/>
        <v>30.467462150959179</v>
      </c>
      <c r="G31" s="15">
        <f t="shared" si="4"/>
        <v>35.726236117210611</v>
      </c>
      <c r="H31" s="15">
        <f t="shared" si="4"/>
        <v>47.425225732992729</v>
      </c>
      <c r="I31" s="15">
        <f t="shared" si="4"/>
        <v>47.289649943130094</v>
      </c>
      <c r="J31" s="15">
        <f t="shared" si="4"/>
        <v>52.123371348502779</v>
      </c>
      <c r="K31" s="15">
        <f t="shared" si="4"/>
        <v>48.349388380213838</v>
      </c>
      <c r="L31" s="15">
        <f t="shared" si="4"/>
        <v>44.196829837045982</v>
      </c>
      <c r="M31" s="15">
        <f t="shared" si="4"/>
        <v>43.325520907113372</v>
      </c>
      <c r="N31" s="15">
        <f t="shared" si="4"/>
        <v>41.276883402749235</v>
      </c>
      <c r="O31" s="15">
        <f t="shared" si="4"/>
        <v>38.023521988301702</v>
      </c>
      <c r="P31" s="15">
        <f t="shared" si="4"/>
        <v>40.407166458987575</v>
      </c>
      <c r="Q31" s="15">
        <f t="shared" si="4"/>
        <v>40.813653658536083</v>
      </c>
      <c r="R31" s="15">
        <f t="shared" si="3"/>
        <v>42.279997839503608</v>
      </c>
      <c r="S31" s="15">
        <f t="shared" si="3"/>
        <v>42.799266370886244</v>
      </c>
      <c r="T31" s="15">
        <f t="shared" si="3"/>
        <v>43.714892756011189</v>
      </c>
      <c r="U31" s="15">
        <f t="shared" si="3"/>
        <v>47.530288863759992</v>
      </c>
      <c r="V31" s="15">
        <f t="shared" si="3"/>
        <v>46.789052736278336</v>
      </c>
      <c r="W31" s="15">
        <f t="shared" si="3"/>
        <v>51.606323845322407</v>
      </c>
      <c r="X31" s="15">
        <f t="shared" si="3"/>
        <v>50.290777598154357</v>
      </c>
      <c r="Y31" s="15">
        <f t="shared" si="3"/>
        <v>42.577243445369021</v>
      </c>
      <c r="Z31" s="15">
        <f t="shared" si="3"/>
        <v>43.070618080305294</v>
      </c>
      <c r="AA31" s="15">
        <f t="shared" si="3"/>
        <v>44.852004352354903</v>
      </c>
      <c r="AB31" s="15">
        <f t="shared" si="3"/>
        <v>40.830921739821711</v>
      </c>
      <c r="AC31" s="15">
        <f t="shared" si="3"/>
        <v>31.564465555851136</v>
      </c>
      <c r="AD31" s="15">
        <f t="shared" si="3"/>
        <v>42.763478047821103</v>
      </c>
    </row>
    <row r="32" spans="1:30">
      <c r="A32" s="65">
        <v>870324</v>
      </c>
      <c r="B32" s="15">
        <f t="shared" si="4"/>
        <v>58.568384391540441</v>
      </c>
      <c r="C32" s="15">
        <f t="shared" si="3"/>
        <v>53.423948256791611</v>
      </c>
      <c r="D32" s="15">
        <f t="shared" si="3"/>
        <v>46.893439485725466</v>
      </c>
      <c r="E32" s="15">
        <f t="shared" si="3"/>
        <v>45.227513639122499</v>
      </c>
      <c r="F32" s="15">
        <f t="shared" si="3"/>
        <v>40.29445465722214</v>
      </c>
      <c r="G32" s="15">
        <f t="shared" si="3"/>
        <v>33.581953463429159</v>
      </c>
      <c r="H32" s="15">
        <f t="shared" si="3"/>
        <v>29.34586269915977</v>
      </c>
      <c r="I32" s="15">
        <f t="shared" si="3"/>
        <v>26.224849958393893</v>
      </c>
      <c r="J32" s="15">
        <f t="shared" si="3"/>
        <v>23.351780087614053</v>
      </c>
      <c r="K32" s="15">
        <f t="shared" si="3"/>
        <v>25.562589759615932</v>
      </c>
      <c r="L32" s="15">
        <f t="shared" si="3"/>
        <v>28.858113547328497</v>
      </c>
      <c r="M32" s="15">
        <f t="shared" si="3"/>
        <v>30.420484762570631</v>
      </c>
      <c r="N32" s="15">
        <f t="shared" si="3"/>
        <v>29.30723544087143</v>
      </c>
      <c r="O32" s="15">
        <f t="shared" si="3"/>
        <v>29.380604372252556</v>
      </c>
      <c r="P32" s="15">
        <f t="shared" si="3"/>
        <v>25.974192607338164</v>
      </c>
      <c r="Q32" s="15">
        <f t="shared" si="3"/>
        <v>26.795287094509572</v>
      </c>
      <c r="R32" s="15">
        <f t="shared" si="3"/>
        <v>28.971846114864352</v>
      </c>
      <c r="S32" s="15">
        <f t="shared" si="3"/>
        <v>24.529997155336254</v>
      </c>
      <c r="T32" s="15">
        <f t="shared" si="3"/>
        <v>22.464792337097411</v>
      </c>
      <c r="U32" s="15">
        <f t="shared" si="3"/>
        <v>24.244427564344218</v>
      </c>
      <c r="V32" s="15">
        <f t="shared" si="3"/>
        <v>22.869535440945505</v>
      </c>
      <c r="W32" s="15">
        <f t="shared" si="3"/>
        <v>20.174927151817343</v>
      </c>
      <c r="X32" s="15">
        <f t="shared" si="3"/>
        <v>15.829032489601602</v>
      </c>
      <c r="Y32" s="15">
        <f t="shared" si="3"/>
        <v>16.116744055271891</v>
      </c>
      <c r="Z32" s="15">
        <f t="shared" si="3"/>
        <v>13.306228647609084</v>
      </c>
      <c r="AA32" s="15">
        <f t="shared" si="3"/>
        <v>13.070925395620076</v>
      </c>
      <c r="AB32" s="15">
        <f t="shared" si="3"/>
        <v>16.599377076894729</v>
      </c>
      <c r="AC32" s="15">
        <f t="shared" si="3"/>
        <v>14.419005920180512</v>
      </c>
      <c r="AD32" s="15">
        <f t="shared" si="3"/>
        <v>24.379237963036225</v>
      </c>
    </row>
    <row r="33" spans="1:30">
      <c r="A33" s="65">
        <v>870431</v>
      </c>
      <c r="B33" s="15">
        <f t="shared" si="4"/>
        <v>8.5183572776084731</v>
      </c>
      <c r="C33" s="15">
        <f t="shared" si="3"/>
        <v>19.618976222694723</v>
      </c>
      <c r="D33" s="15">
        <f t="shared" si="3"/>
        <v>28.220432193760043</v>
      </c>
      <c r="E33" s="15">
        <f t="shared" si="3"/>
        <v>21.061377756609375</v>
      </c>
      <c r="F33" s="15">
        <f t="shared" si="3"/>
        <v>18.309319353300047</v>
      </c>
      <c r="G33" s="15">
        <f t="shared" si="3"/>
        <v>21.254606069525764</v>
      </c>
      <c r="H33" s="15">
        <f t="shared" si="3"/>
        <v>18.107989978553928</v>
      </c>
      <c r="I33" s="15">
        <f t="shared" si="3"/>
        <v>22.423192240492877</v>
      </c>
      <c r="J33" s="15">
        <f t="shared" si="3"/>
        <v>20.698038272820007</v>
      </c>
      <c r="K33" s="15">
        <f t="shared" si="3"/>
        <v>20.303552289064225</v>
      </c>
      <c r="L33" s="15">
        <f t="shared" si="3"/>
        <v>20.419556343093429</v>
      </c>
      <c r="M33" s="15">
        <f t="shared" si="3"/>
        <v>18.525060439483301</v>
      </c>
      <c r="N33" s="15">
        <f t="shared" si="3"/>
        <v>19.378090891896544</v>
      </c>
      <c r="O33" s="15">
        <f t="shared" si="3"/>
        <v>21.005120269804383</v>
      </c>
      <c r="P33" s="15">
        <f t="shared" si="3"/>
        <v>20.685411474670211</v>
      </c>
      <c r="Q33" s="15">
        <f t="shared" si="3"/>
        <v>16.166532399070753</v>
      </c>
      <c r="R33" s="15">
        <f t="shared" si="3"/>
        <v>13.224105786231386</v>
      </c>
      <c r="S33" s="15">
        <f t="shared" si="3"/>
        <v>11.199382389189662</v>
      </c>
      <c r="T33" s="15">
        <f t="shared" si="3"/>
        <v>11.778874002898284</v>
      </c>
      <c r="U33" s="15">
        <f t="shared" si="3"/>
        <v>10.496278707108871</v>
      </c>
      <c r="V33" s="15">
        <f t="shared" si="3"/>
        <v>13.907516039573938</v>
      </c>
      <c r="W33" s="15">
        <f t="shared" si="3"/>
        <v>10.199101244842675</v>
      </c>
      <c r="X33" s="15">
        <f t="shared" si="3"/>
        <v>9.2282782625901518</v>
      </c>
      <c r="Y33" s="15">
        <f t="shared" si="3"/>
        <v>9.1236821913036703</v>
      </c>
      <c r="Z33" s="15">
        <f t="shared" si="3"/>
        <v>10.794829100028929</v>
      </c>
      <c r="AA33" s="15">
        <f t="shared" si="3"/>
        <v>10.438273114460232</v>
      </c>
      <c r="AB33" s="15">
        <f t="shared" si="3"/>
        <v>8.5734066285101171</v>
      </c>
      <c r="AC33" s="15">
        <f t="shared" si="3"/>
        <v>11.914181625262083</v>
      </c>
      <c r="AD33" s="15">
        <f t="shared" si="3"/>
        <v>15.227045723328253</v>
      </c>
    </row>
    <row r="34" spans="1:30">
      <c r="A34" s="65">
        <v>870390</v>
      </c>
      <c r="B34" s="15">
        <f t="shared" si="4"/>
        <v>2.6922988795454014E-2</v>
      </c>
      <c r="C34" s="15">
        <f t="shared" si="3"/>
        <v>1.0690111065299191E-3</v>
      </c>
      <c r="D34" s="15">
        <f t="shared" si="3"/>
        <v>2.132647284539552E-2</v>
      </c>
      <c r="E34" s="15">
        <f t="shared" si="3"/>
        <v>6.0557347157760011E-3</v>
      </c>
      <c r="F34" s="15">
        <f t="shared" si="3"/>
        <v>1.0650321662851467E-2</v>
      </c>
      <c r="G34" s="15">
        <f t="shared" si="3"/>
        <v>2.6282610998066874E-3</v>
      </c>
      <c r="H34" s="15">
        <f t="shared" si="3"/>
        <v>2.1748601676078753E-3</v>
      </c>
      <c r="I34" s="15">
        <f t="shared" si="3"/>
        <v>1.7253801102404501E-3</v>
      </c>
      <c r="J34" s="15">
        <f t="shared" si="3"/>
        <v>3.5909736758226252E-3</v>
      </c>
      <c r="K34" s="15">
        <f t="shared" si="3"/>
        <v>2.2464144016300678E-2</v>
      </c>
      <c r="L34" s="15">
        <f t="shared" si="3"/>
        <v>1.8416612974399267E-3</v>
      </c>
      <c r="M34" s="15">
        <f t="shared" si="3"/>
        <v>1.8589591202639124E-3</v>
      </c>
      <c r="N34" s="15">
        <f t="shared" si="3"/>
        <v>1.724907074966205E-3</v>
      </c>
      <c r="O34" s="15">
        <f t="shared" si="3"/>
        <v>3.6830616643300242E-3</v>
      </c>
      <c r="P34" s="15">
        <f t="shared" si="3"/>
        <v>1.188159788887966E-2</v>
      </c>
      <c r="Q34" s="15">
        <f t="shared" si="3"/>
        <v>2.0042339947460491E-2</v>
      </c>
      <c r="R34" s="15">
        <f t="shared" si="3"/>
        <v>7.4983866860555387E-2</v>
      </c>
      <c r="S34" s="15">
        <f t="shared" si="3"/>
        <v>1.4473012676738001E-2</v>
      </c>
      <c r="T34" s="15">
        <f t="shared" si="3"/>
        <v>3.7571560588604933E-2</v>
      </c>
      <c r="U34" s="15">
        <f t="shared" si="3"/>
        <v>2.4457000684115254E-2</v>
      </c>
      <c r="V34" s="15">
        <f t="shared" si="3"/>
        <v>6.6904031460148991E-2</v>
      </c>
      <c r="W34" s="15">
        <f t="shared" si="3"/>
        <v>0.16242839594576072</v>
      </c>
      <c r="X34" s="15">
        <f t="shared" si="3"/>
        <v>0.18354068831682968</v>
      </c>
      <c r="Y34" s="15">
        <f t="shared" si="3"/>
        <v>0.1569248758357176</v>
      </c>
      <c r="Z34" s="15">
        <f t="shared" si="3"/>
        <v>0.45908113370802806</v>
      </c>
      <c r="AA34" s="15">
        <f t="shared" si="3"/>
        <v>0.97174752260179786</v>
      </c>
      <c r="AB34" s="15">
        <f t="shared" si="3"/>
        <v>3.8479938350000844</v>
      </c>
      <c r="AC34" s="15">
        <f t="shared" si="3"/>
        <v>5.0368098109754555</v>
      </c>
      <c r="AD34" s="15">
        <f t="shared" si="3"/>
        <v>0.46644793301295945</v>
      </c>
    </row>
    <row r="35" spans="1:30">
      <c r="A35" s="65">
        <v>870422</v>
      </c>
      <c r="B35" s="15">
        <f t="shared" si="4"/>
        <v>0.60853592405043933</v>
      </c>
      <c r="C35" s="15">
        <f t="shared" si="3"/>
        <v>0.24142931648172664</v>
      </c>
      <c r="D35" s="15">
        <f t="shared" si="3"/>
        <v>0.21521052495443602</v>
      </c>
      <c r="E35" s="15">
        <f t="shared" si="3"/>
        <v>0.33616597171569224</v>
      </c>
      <c r="F35" s="15">
        <f t="shared" si="3"/>
        <v>0.14044047099961712</v>
      </c>
      <c r="G35" s="15">
        <f t="shared" si="3"/>
        <v>0.20598885763719654</v>
      </c>
      <c r="H35" s="15">
        <f t="shared" si="3"/>
        <v>0.32672444717465055</v>
      </c>
      <c r="I35" s="15">
        <f t="shared" si="3"/>
        <v>0.23431596521099385</v>
      </c>
      <c r="J35" s="15">
        <f t="shared" si="3"/>
        <v>0.23012871283233802</v>
      </c>
      <c r="K35" s="15">
        <f t="shared" si="3"/>
        <v>0.42031385381384595</v>
      </c>
      <c r="L35" s="15">
        <f t="shared" si="3"/>
        <v>0.42793795175843746</v>
      </c>
      <c r="M35" s="15">
        <f t="shared" si="3"/>
        <v>0.7477892718319753</v>
      </c>
      <c r="N35" s="15">
        <f t="shared" si="3"/>
        <v>0.7947669548713161</v>
      </c>
      <c r="O35" s="15">
        <f t="shared" si="3"/>
        <v>1.376419702799776</v>
      </c>
      <c r="P35" s="15">
        <f t="shared" si="3"/>
        <v>1.2606421482294283</v>
      </c>
      <c r="Q35" s="15">
        <f t="shared" si="3"/>
        <v>1.7059041560001622</v>
      </c>
      <c r="R35" s="15">
        <f t="shared" si="3"/>
        <v>1.2968269996112769</v>
      </c>
      <c r="S35" s="15">
        <f t="shared" si="3"/>
        <v>1.4808502902258633</v>
      </c>
      <c r="T35" s="15">
        <f t="shared" si="3"/>
        <v>1.1607660012528904</v>
      </c>
      <c r="U35" s="15">
        <f t="shared" si="3"/>
        <v>1.4716770048626027</v>
      </c>
      <c r="V35" s="15">
        <f t="shared" si="3"/>
        <v>1.3499916427146244</v>
      </c>
      <c r="W35" s="15">
        <f t="shared" si="3"/>
        <v>1.3692778885188452</v>
      </c>
      <c r="X35" s="15">
        <f t="shared" si="3"/>
        <v>0.92680000197917034</v>
      </c>
      <c r="Y35" s="15">
        <f t="shared" si="3"/>
        <v>1.1506043630113827</v>
      </c>
      <c r="Z35" s="15">
        <f t="shared" si="3"/>
        <v>1.1295191553816826</v>
      </c>
      <c r="AA35" s="15">
        <f t="shared" si="3"/>
        <v>1.644318376088693</v>
      </c>
      <c r="AB35" s="15">
        <f t="shared" si="3"/>
        <v>1.9307282806851396</v>
      </c>
      <c r="AC35" s="15">
        <f t="shared" si="3"/>
        <v>1.4216564501889768</v>
      </c>
      <c r="AD35" s="15">
        <f t="shared" si="3"/>
        <v>1.0269751310126052</v>
      </c>
    </row>
    <row r="36" spans="1:30">
      <c r="A36" s="65">
        <v>870421</v>
      </c>
      <c r="B36" s="15">
        <f t="shared" si="4"/>
        <v>0.47353909370727637</v>
      </c>
      <c r="C36" s="15">
        <f t="shared" si="3"/>
        <v>6.0615065835155801E-2</v>
      </c>
      <c r="D36" s="15">
        <f t="shared" si="3"/>
        <v>0.10265623151505898</v>
      </c>
      <c r="E36" s="15">
        <f t="shared" si="3"/>
        <v>4.5953549603258072E-2</v>
      </c>
      <c r="F36" s="15">
        <f t="shared" si="3"/>
        <v>2.8712377765251668E-2</v>
      </c>
      <c r="G36" s="15">
        <f t="shared" si="3"/>
        <v>5.8375069221422793E-3</v>
      </c>
      <c r="H36" s="15">
        <f t="shared" si="3"/>
        <v>1.0111606262428763E-2</v>
      </c>
      <c r="I36" s="15">
        <f t="shared" si="3"/>
        <v>6.6598288375328205E-2</v>
      </c>
      <c r="J36" s="15">
        <f t="shared" si="3"/>
        <v>0.1948828352399006</v>
      </c>
      <c r="K36" s="15">
        <f t="shared" si="3"/>
        <v>0.32741064254394903</v>
      </c>
      <c r="L36" s="15">
        <f t="shared" si="3"/>
        <v>0.56625661985536557</v>
      </c>
      <c r="M36" s="15">
        <f t="shared" si="3"/>
        <v>1.3115935478872625</v>
      </c>
      <c r="N36" s="15">
        <f t="shared" si="3"/>
        <v>2.0650310133669811</v>
      </c>
      <c r="O36" s="15">
        <f t="shared" si="3"/>
        <v>2.8530920315560806</v>
      </c>
      <c r="P36" s="15">
        <f t="shared" si="3"/>
        <v>2.7973263874924754</v>
      </c>
      <c r="Q36" s="15">
        <f t="shared" si="3"/>
        <v>2.4332444990293918</v>
      </c>
      <c r="R36" s="15">
        <f t="shared" si="3"/>
        <v>2.0688335310719945</v>
      </c>
      <c r="S36" s="15">
        <f t="shared" si="3"/>
        <v>3.0272936685105916</v>
      </c>
      <c r="T36" s="15">
        <f t="shared" si="3"/>
        <v>2.4676185884505006</v>
      </c>
      <c r="U36" s="15">
        <f t="shared" si="3"/>
        <v>0.88622999777913203</v>
      </c>
      <c r="V36" s="15">
        <f t="shared" si="3"/>
        <v>1.6231745627435907</v>
      </c>
      <c r="W36" s="15">
        <f t="shared" si="3"/>
        <v>0.29100248582507815</v>
      </c>
      <c r="X36" s="15">
        <f t="shared" si="3"/>
        <v>0.54564131292255103</v>
      </c>
      <c r="Y36" s="15">
        <f t="shared" si="3"/>
        <v>0.98558488379531894</v>
      </c>
      <c r="Z36" s="15">
        <f t="shared" si="3"/>
        <v>1.433222127472294</v>
      </c>
      <c r="AA36" s="15">
        <f t="shared" si="3"/>
        <v>0.60359926502181371</v>
      </c>
      <c r="AB36" s="15">
        <f t="shared" si="3"/>
        <v>0.43867232822896068</v>
      </c>
      <c r="AC36" s="15">
        <f t="shared" si="3"/>
        <v>0.99930474650462409</v>
      </c>
      <c r="AD36" s="15">
        <f t="shared" si="3"/>
        <v>1.2309529942931627</v>
      </c>
    </row>
    <row r="37" spans="1:30">
      <c r="A37" s="65">
        <v>870423</v>
      </c>
      <c r="B37" s="15">
        <f t="shared" si="4"/>
        <v>1.0368214833993994</v>
      </c>
      <c r="C37" s="15">
        <f t="shared" si="3"/>
        <v>0.22326182927743105</v>
      </c>
      <c r="D37" s="15">
        <f t="shared" si="3"/>
        <v>0.36005538341066678</v>
      </c>
      <c r="E37" s="15">
        <f t="shared" si="3"/>
        <v>0.34569737826698249</v>
      </c>
      <c r="F37" s="15">
        <f t="shared" si="3"/>
        <v>0.21049002936465877</v>
      </c>
      <c r="G37" s="15">
        <f t="shared" si="3"/>
        <v>0.41613987697990634</v>
      </c>
      <c r="H37" s="15">
        <f t="shared" si="3"/>
        <v>0.35169540427166729</v>
      </c>
      <c r="I37" s="15">
        <f t="shared" si="3"/>
        <v>0.29093005216315648</v>
      </c>
      <c r="J37" s="15">
        <f t="shared" si="3"/>
        <v>0.3001973178882637</v>
      </c>
      <c r="K37" s="15">
        <f t="shared" si="3"/>
        <v>0.46665705614319186</v>
      </c>
      <c r="L37" s="15">
        <f t="shared" si="3"/>
        <v>0.52121119640685765</v>
      </c>
      <c r="M37" s="15">
        <f t="shared" si="3"/>
        <v>0.69976442680313355</v>
      </c>
      <c r="N37" s="15">
        <f t="shared" si="3"/>
        <v>0.66058569321375682</v>
      </c>
      <c r="O37" s="15">
        <f t="shared" si="3"/>
        <v>0.41375694250093159</v>
      </c>
      <c r="P37" s="15">
        <f t="shared" si="3"/>
        <v>0.23607160261758428</v>
      </c>
      <c r="Q37" s="15">
        <f t="shared" si="3"/>
        <v>0.1462013799292961</v>
      </c>
      <c r="R37" s="15">
        <f t="shared" si="3"/>
        <v>0.42238054685300375</v>
      </c>
      <c r="S37" s="15">
        <f t="shared" si="3"/>
        <v>0.30835286592803357</v>
      </c>
      <c r="T37" s="15">
        <f t="shared" si="3"/>
        <v>0.42778098719545626</v>
      </c>
      <c r="U37" s="15">
        <f t="shared" si="3"/>
        <v>0.55917415725938024</v>
      </c>
      <c r="V37" s="15">
        <f t="shared" si="3"/>
        <v>0.5762313585107911</v>
      </c>
      <c r="W37" s="15">
        <f t="shared" si="3"/>
        <v>0.51435592713703993</v>
      </c>
      <c r="X37" s="15">
        <f t="shared" si="3"/>
        <v>0.48490434645792863</v>
      </c>
      <c r="Y37" s="15">
        <f t="shared" si="3"/>
        <v>0.55161523329383955</v>
      </c>
      <c r="Z37" s="15">
        <f t="shared" si="3"/>
        <v>0.45746942273448443</v>
      </c>
      <c r="AA37" s="15">
        <f t="shared" si="3"/>
        <v>0.45259287990698238</v>
      </c>
      <c r="AB37" s="15">
        <f t="shared" si="3"/>
        <v>0.42368732876995485</v>
      </c>
      <c r="AC37" s="15">
        <f t="shared" si="3"/>
        <v>0.61802686012348551</v>
      </c>
      <c r="AD37" s="15">
        <f t="shared" si="3"/>
        <v>0.45875425415545729</v>
      </c>
    </row>
    <row r="38" spans="1:30">
      <c r="A38" s="65">
        <v>870432</v>
      </c>
      <c r="B38" s="15">
        <f t="shared" si="4"/>
        <v>0.57798501477900233</v>
      </c>
      <c r="C38" s="15">
        <f t="shared" si="3"/>
        <v>1.7320883729992333</v>
      </c>
      <c r="D38" s="15">
        <f t="shared" si="3"/>
        <v>1.5422200990176038</v>
      </c>
      <c r="E38" s="15">
        <f t="shared" si="3"/>
        <v>1.7752023779115826</v>
      </c>
      <c r="F38" s="15">
        <f t="shared" si="3"/>
        <v>1.6577112548990927</v>
      </c>
      <c r="G38" s="15">
        <f t="shared" si="3"/>
        <v>0.50891033636493943</v>
      </c>
      <c r="H38" s="15">
        <f t="shared" si="3"/>
        <v>7.198073892070822E-2</v>
      </c>
      <c r="I38" s="15">
        <f t="shared" si="3"/>
        <v>6.2854754208912941E-2</v>
      </c>
      <c r="J38" s="15">
        <f t="shared" si="3"/>
        <v>5.8832546625330634E-2</v>
      </c>
      <c r="K38" s="15">
        <f t="shared" si="3"/>
        <v>6.1298885575069302E-2</v>
      </c>
      <c r="L38" s="15">
        <f t="shared" si="3"/>
        <v>5.2742959431030662E-2</v>
      </c>
      <c r="M38" s="15">
        <f t="shared" si="3"/>
        <v>3.6775241110791682E-2</v>
      </c>
      <c r="N38" s="15">
        <f t="shared" si="3"/>
        <v>3.0348067661405218E-2</v>
      </c>
      <c r="O38" s="15">
        <f t="shared" si="3"/>
        <v>9.8691713263031028E-2</v>
      </c>
      <c r="P38" s="15">
        <f t="shared" si="3"/>
        <v>1.3140550187380067</v>
      </c>
      <c r="Q38" s="15">
        <f t="shared" si="3"/>
        <v>1.9409511890407392</v>
      </c>
      <c r="R38" s="15">
        <f t="shared" si="3"/>
        <v>1.3506609943665955</v>
      </c>
      <c r="S38" s="15">
        <f t="shared" si="3"/>
        <v>1.5780810386993163</v>
      </c>
      <c r="T38" s="15">
        <f t="shared" si="3"/>
        <v>1.144562578790556</v>
      </c>
      <c r="U38" s="15">
        <f t="shared" si="3"/>
        <v>1.3126569102818837</v>
      </c>
      <c r="V38" s="15">
        <f t="shared" si="3"/>
        <v>0.64873039139102784</v>
      </c>
      <c r="W38" s="15">
        <f t="shared" si="3"/>
        <v>0</v>
      </c>
      <c r="X38" s="15">
        <f t="shared" si="3"/>
        <v>0.60457204537458009</v>
      </c>
      <c r="Y38" s="15">
        <f t="shared" si="3"/>
        <v>0.6576644766289087</v>
      </c>
      <c r="Z38" s="15">
        <f t="shared" si="3"/>
        <v>0.93368769381400385</v>
      </c>
      <c r="AA38" s="15">
        <f t="shared" si="3"/>
        <v>1.1358284575148889</v>
      </c>
      <c r="AB38" s="15">
        <f t="shared" si="3"/>
        <v>0.79816556261088101</v>
      </c>
      <c r="AC38" s="15">
        <f t="shared" si="3"/>
        <v>0.52814944779463857</v>
      </c>
      <c r="AD38" s="15">
        <f t="shared" si="3"/>
        <v>0.67586903013309885</v>
      </c>
    </row>
    <row r="39" spans="1:30">
      <c r="A39" s="65">
        <v>870600</v>
      </c>
      <c r="B39" s="15">
        <f t="shared" si="4"/>
        <v>1.0568705176087803</v>
      </c>
      <c r="C39" s="15">
        <f t="shared" si="3"/>
        <v>2.504490976930728</v>
      </c>
      <c r="D39" s="15">
        <f t="shared" si="3"/>
        <v>2.3861507359023824</v>
      </c>
      <c r="E39" s="15">
        <f t="shared" si="3"/>
        <v>1.7876023571500939</v>
      </c>
      <c r="F39" s="15">
        <f t="shared" si="3"/>
        <v>2.9269821152655755</v>
      </c>
      <c r="G39" s="15">
        <f t="shared" si="3"/>
        <v>1.6557209238889057</v>
      </c>
      <c r="H39" s="15">
        <f t="shared" si="3"/>
        <v>0.73497663495665588</v>
      </c>
      <c r="I39" s="15">
        <f t="shared" si="3"/>
        <v>0.39796447941206381</v>
      </c>
      <c r="J39" s="15">
        <f t="shared" si="3"/>
        <v>1.0392626477612437</v>
      </c>
      <c r="K39" s="15">
        <f t="shared" si="3"/>
        <v>0.82456015682827388</v>
      </c>
      <c r="L39" s="15">
        <f t="shared" si="3"/>
        <v>0.76269708751673759</v>
      </c>
      <c r="M39" s="15">
        <f t="shared" si="3"/>
        <v>0.47544904997953591</v>
      </c>
      <c r="N39" s="15">
        <f t="shared" si="3"/>
        <v>0.35385673099838</v>
      </c>
      <c r="O39" s="15">
        <f t="shared" si="3"/>
        <v>0.72482457731186056</v>
      </c>
      <c r="P39" s="15">
        <f t="shared" si="3"/>
        <v>1.0108369348151613</v>
      </c>
      <c r="Q39" s="15">
        <f t="shared" si="3"/>
        <v>0.99152020369127247</v>
      </c>
      <c r="R39" s="15">
        <f t="shared" si="3"/>
        <v>1.3359370489373612</v>
      </c>
      <c r="S39" s="15">
        <f t="shared" si="3"/>
        <v>1.2670122849206187</v>
      </c>
      <c r="T39" s="15">
        <f t="shared" si="3"/>
        <v>1.3151067662652904</v>
      </c>
      <c r="U39" s="15">
        <f t="shared" ref="C39:AD47" si="5">U18/U$26*100</f>
        <v>0.75618443529204971</v>
      </c>
      <c r="V39" s="15">
        <f t="shared" si="5"/>
        <v>0.33133699856298077</v>
      </c>
      <c r="W39" s="15">
        <f t="shared" si="5"/>
        <v>0.77829684913858432</v>
      </c>
      <c r="X39" s="15">
        <f t="shared" si="5"/>
        <v>0.51994044289599184</v>
      </c>
      <c r="Y39" s="15">
        <f t="shared" si="5"/>
        <v>0.26946048689320551</v>
      </c>
      <c r="Z39" s="15">
        <f t="shared" si="5"/>
        <v>0.30837530907061961</v>
      </c>
      <c r="AA39" s="15">
        <f t="shared" si="5"/>
        <v>0.33126489967651218</v>
      </c>
      <c r="AB39" s="15">
        <f t="shared" si="5"/>
        <v>0.15360130221089852</v>
      </c>
      <c r="AC39" s="15">
        <f t="shared" si="5"/>
        <v>0.45441727449012026</v>
      </c>
      <c r="AD39" s="15">
        <f t="shared" si="5"/>
        <v>0.77982450318271879</v>
      </c>
    </row>
    <row r="40" spans="1:30">
      <c r="A40" s="65">
        <v>870490</v>
      </c>
      <c r="B40" s="15">
        <f t="shared" si="4"/>
        <v>0.96750910798982637</v>
      </c>
      <c r="C40" s="15">
        <f t="shared" si="5"/>
        <v>6.7154407213381798E-2</v>
      </c>
      <c r="D40" s="15">
        <f t="shared" si="5"/>
        <v>0.10357887537093276</v>
      </c>
      <c r="E40" s="15">
        <f t="shared" si="5"/>
        <v>1.8829988826517947E-2</v>
      </c>
      <c r="F40" s="15">
        <f t="shared" si="5"/>
        <v>7.368922544614724E-3</v>
      </c>
      <c r="G40" s="15">
        <f t="shared" si="5"/>
        <v>2.8218625917030946E-3</v>
      </c>
      <c r="H40" s="15">
        <f t="shared" si="5"/>
        <v>3.4063377936599348E-3</v>
      </c>
      <c r="I40" s="15">
        <f t="shared" si="5"/>
        <v>6.3059217421338647E-3</v>
      </c>
      <c r="J40" s="15">
        <f t="shared" si="5"/>
        <v>1.4454526205516396E-2</v>
      </c>
      <c r="K40" s="15">
        <f t="shared" si="5"/>
        <v>5.0377560107404927E-3</v>
      </c>
      <c r="L40" s="15">
        <f t="shared" si="5"/>
        <v>1.0806925314586444E-2</v>
      </c>
      <c r="M40" s="15">
        <f t="shared" si="5"/>
        <v>1.4334368601251295E-2</v>
      </c>
      <c r="N40" s="15">
        <f t="shared" si="5"/>
        <v>3.9274349765331708E-3</v>
      </c>
      <c r="O40" s="15">
        <f t="shared" si="5"/>
        <v>5.5249337427114957E-3</v>
      </c>
      <c r="P40" s="15">
        <f t="shared" si="5"/>
        <v>8.2894298834501993E-3</v>
      </c>
      <c r="Q40" s="15">
        <f t="shared" si="5"/>
        <v>5.3111908028942098E-3</v>
      </c>
      <c r="R40" s="15">
        <f t="shared" si="5"/>
        <v>3.6184438557319261E-3</v>
      </c>
      <c r="S40" s="15">
        <f t="shared" si="5"/>
        <v>2.7961488435854481E-2</v>
      </c>
      <c r="T40" s="15">
        <f t="shared" si="5"/>
        <v>2.646288857951835E-2</v>
      </c>
      <c r="U40" s="15">
        <f t="shared" si="5"/>
        <v>9.9994561375335942E-3</v>
      </c>
      <c r="V40" s="15">
        <f t="shared" si="5"/>
        <v>8.1151857412713139E-3</v>
      </c>
      <c r="W40" s="15">
        <f t="shared" si="5"/>
        <v>1.324317986910651E-2</v>
      </c>
      <c r="X40" s="15">
        <f t="shared" si="5"/>
        <v>1.0575634054785251E-2</v>
      </c>
      <c r="Y40" s="15">
        <f t="shared" si="5"/>
        <v>1.4825941198921749E-2</v>
      </c>
      <c r="Z40" s="15">
        <f t="shared" si="5"/>
        <v>2.0779670946080783E-2</v>
      </c>
      <c r="AA40" s="15">
        <f t="shared" si="5"/>
        <v>3.6375330808833942E-2</v>
      </c>
      <c r="AB40" s="15">
        <f t="shared" si="5"/>
        <v>9.9666215667536126E-2</v>
      </c>
      <c r="AC40" s="15">
        <f t="shared" si="5"/>
        <v>0.34165178178588429</v>
      </c>
      <c r="AD40" s="15">
        <f t="shared" si="5"/>
        <v>3.4985514764851025E-2</v>
      </c>
    </row>
    <row r="41" spans="1:30">
      <c r="A41" s="65">
        <v>870210</v>
      </c>
      <c r="B41" s="15">
        <f t="shared" si="4"/>
        <v>0.79814250471629633</v>
      </c>
      <c r="C41" s="15">
        <f t="shared" si="5"/>
        <v>0.23271380833848754</v>
      </c>
      <c r="D41" s="15">
        <f t="shared" si="5"/>
        <v>0.14216465203240369</v>
      </c>
      <c r="E41" s="15">
        <f t="shared" si="5"/>
        <v>0.39510757047757084</v>
      </c>
      <c r="F41" s="15">
        <f t="shared" si="5"/>
        <v>0.30840448392654818</v>
      </c>
      <c r="G41" s="15">
        <f t="shared" si="5"/>
        <v>0.23325433826598121</v>
      </c>
      <c r="H41" s="15">
        <f t="shared" si="5"/>
        <v>0.15969293223457107</v>
      </c>
      <c r="I41" s="15">
        <f t="shared" si="5"/>
        <v>0.29237719159229941</v>
      </c>
      <c r="J41" s="15">
        <f t="shared" si="5"/>
        <v>0.10022691786877413</v>
      </c>
      <c r="K41" s="15">
        <f t="shared" si="5"/>
        <v>0.18339438747577572</v>
      </c>
      <c r="L41" s="15">
        <f t="shared" si="5"/>
        <v>0.22461374107866305</v>
      </c>
      <c r="M41" s="15">
        <f t="shared" si="5"/>
        <v>0.18030943380046002</v>
      </c>
      <c r="N41" s="15">
        <f t="shared" si="5"/>
        <v>0.16042442581042626</v>
      </c>
      <c r="O41" s="15">
        <f t="shared" si="5"/>
        <v>0.23242707673221868</v>
      </c>
      <c r="P41" s="15">
        <f t="shared" si="5"/>
        <v>0.33110889418806155</v>
      </c>
      <c r="Q41" s="15">
        <f t="shared" si="5"/>
        <v>0.75908220927755077</v>
      </c>
      <c r="R41" s="15">
        <f t="shared" si="5"/>
        <v>0.84605158911966205</v>
      </c>
      <c r="S41" s="15">
        <f t="shared" si="5"/>
        <v>0.81384702742580262</v>
      </c>
      <c r="T41" s="15">
        <f t="shared" si="5"/>
        <v>0.92752228926700575</v>
      </c>
      <c r="U41" s="15">
        <f t="shared" si="5"/>
        <v>0.3456088354394346</v>
      </c>
      <c r="V41" s="15">
        <f t="shared" si="5"/>
        <v>0.66318842340513973</v>
      </c>
      <c r="W41" s="15">
        <f t="shared" si="5"/>
        <v>0.34215684581397571</v>
      </c>
      <c r="X41" s="15">
        <f t="shared" si="5"/>
        <v>0.6392770858655632</v>
      </c>
      <c r="Y41" s="15">
        <f t="shared" si="5"/>
        <v>0.27317588755526045</v>
      </c>
      <c r="Z41" s="15">
        <f t="shared" si="5"/>
        <v>0.33404106624157964</v>
      </c>
      <c r="AA41" s="15">
        <f t="shared" si="5"/>
        <v>0</v>
      </c>
      <c r="AB41" s="15">
        <f t="shared" si="5"/>
        <v>8.7319155285512678E-2</v>
      </c>
      <c r="AC41" s="15">
        <f t="shared" si="5"/>
        <v>8.1829661690294597E-2</v>
      </c>
      <c r="AD41" s="15">
        <f t="shared" si="5"/>
        <v>0.36553750067407009</v>
      </c>
    </row>
    <row r="42" spans="1:30">
      <c r="A42" s="65">
        <v>870120</v>
      </c>
      <c r="B42" s="15">
        <f t="shared" si="4"/>
        <v>0.92435594864392134</v>
      </c>
      <c r="C42" s="15">
        <f t="shared" si="5"/>
        <v>0.70721027216626875</v>
      </c>
      <c r="D42" s="15">
        <f t="shared" si="5"/>
        <v>1.4918433169682781</v>
      </c>
      <c r="E42" s="15">
        <f t="shared" si="5"/>
        <v>3.2560336795064635</v>
      </c>
      <c r="F42" s="15">
        <f t="shared" si="5"/>
        <v>3.3107571826625644</v>
      </c>
      <c r="G42" s="15">
        <f t="shared" si="5"/>
        <v>3.626366700933513</v>
      </c>
      <c r="H42" s="15">
        <f t="shared" si="5"/>
        <v>1.7496711193320647</v>
      </c>
      <c r="I42" s="15">
        <f t="shared" si="5"/>
        <v>0.54470796561352808</v>
      </c>
      <c r="J42" s="15">
        <f t="shared" si="5"/>
        <v>0.80379872799890473</v>
      </c>
      <c r="K42" s="15">
        <f t="shared" si="5"/>
        <v>0.62502641779195345</v>
      </c>
      <c r="L42" s="15">
        <f t="shared" si="5"/>
        <v>0.7978112863958754</v>
      </c>
      <c r="M42" s="15">
        <f t="shared" si="5"/>
        <v>0.7127931364919704</v>
      </c>
      <c r="N42" s="15">
        <f t="shared" si="5"/>
        <v>2.1115437210694967</v>
      </c>
      <c r="O42" s="15">
        <f t="shared" si="5"/>
        <v>0.84040704204995154</v>
      </c>
      <c r="P42" s="15">
        <f t="shared" si="5"/>
        <v>0.34026854718870808</v>
      </c>
      <c r="Q42" s="15">
        <f t="shared" si="5"/>
        <v>1.2276820079927844</v>
      </c>
      <c r="R42" s="15">
        <f t="shared" si="5"/>
        <v>0.96316969437232181</v>
      </c>
      <c r="S42" s="15">
        <f t="shared" si="5"/>
        <v>1.890605881498554</v>
      </c>
      <c r="T42" s="15">
        <f t="shared" si="5"/>
        <v>2.2724123868929738</v>
      </c>
      <c r="U42" s="15">
        <f t="shared" si="5"/>
        <v>2.4489169478745261</v>
      </c>
      <c r="V42" s="15">
        <f t="shared" si="5"/>
        <v>1.5925709003377773</v>
      </c>
      <c r="W42" s="15">
        <f t="shared" si="5"/>
        <v>1.2536357615340592</v>
      </c>
      <c r="X42" s="15">
        <f t="shared" si="5"/>
        <v>1.5220819159239012</v>
      </c>
      <c r="Y42" s="15">
        <f t="shared" si="5"/>
        <v>1.986411526476147</v>
      </c>
      <c r="Z42" s="15">
        <f t="shared" si="5"/>
        <v>1.7962479759388614</v>
      </c>
      <c r="AA42" s="15">
        <f t="shared" si="5"/>
        <v>1.8217574308299007</v>
      </c>
      <c r="AB42" s="15">
        <f t="shared" si="5"/>
        <v>1.3747665549938448</v>
      </c>
      <c r="AC42" s="15">
        <f t="shared" si="5"/>
        <v>5.4838564954574412E-2</v>
      </c>
      <c r="AD42" s="15">
        <f t="shared" si="5"/>
        <v>1.4423537427209645</v>
      </c>
    </row>
    <row r="43" spans="1:30">
      <c r="A43" s="65">
        <v>870332</v>
      </c>
      <c r="B43" s="15">
        <f t="shared" si="4"/>
        <v>0</v>
      </c>
      <c r="C43" s="15">
        <f t="shared" si="5"/>
        <v>3.0145438647856551E-3</v>
      </c>
      <c r="D43" s="15">
        <f t="shared" si="5"/>
        <v>5.4121342176693971E-3</v>
      </c>
      <c r="E43" s="15">
        <f t="shared" si="5"/>
        <v>4.2908906478418335E-3</v>
      </c>
      <c r="F43" s="15">
        <f t="shared" si="5"/>
        <v>7.701007083400006E-4</v>
      </c>
      <c r="G43" s="15">
        <f t="shared" si="5"/>
        <v>1.1421586787689567E-3</v>
      </c>
      <c r="H43" s="15">
        <f t="shared" si="5"/>
        <v>2.4521262690626504E-3</v>
      </c>
      <c r="I43" s="15">
        <f t="shared" si="5"/>
        <v>4.48853255496975E-2</v>
      </c>
      <c r="J43" s="15">
        <f t="shared" si="5"/>
        <v>2.8053381616821777E-3</v>
      </c>
      <c r="K43" s="15">
        <f t="shared" si="5"/>
        <v>6.1293268263767535E-3</v>
      </c>
      <c r="L43" s="15">
        <f t="shared" si="5"/>
        <v>0.63127302876219227</v>
      </c>
      <c r="M43" s="15">
        <f t="shared" si="5"/>
        <v>0.49394830576927184</v>
      </c>
      <c r="N43" s="15">
        <f t="shared" si="5"/>
        <v>0.23393888176779987</v>
      </c>
      <c r="O43" s="15">
        <f t="shared" si="5"/>
        <v>0.42072658147558228</v>
      </c>
      <c r="P43" s="15">
        <f t="shared" si="5"/>
        <v>0.30922343861444573</v>
      </c>
      <c r="Q43" s="15">
        <f t="shared" si="5"/>
        <v>0.26857268669449369</v>
      </c>
      <c r="R43" s="15">
        <f t="shared" si="5"/>
        <v>0.23284996548696385</v>
      </c>
      <c r="S43" s="15">
        <f t="shared" si="5"/>
        <v>0.36663192570891145</v>
      </c>
      <c r="T43" s="15">
        <f t="shared" si="5"/>
        <v>0.49038860485380875</v>
      </c>
      <c r="U43" s="15">
        <f t="shared" si="5"/>
        <v>0.24367676435597074</v>
      </c>
      <c r="V43" s="15">
        <f t="shared" si="5"/>
        <v>0.39724150900590294</v>
      </c>
      <c r="W43" s="15">
        <f t="shared" si="5"/>
        <v>0.96764353331148611</v>
      </c>
      <c r="X43" s="15">
        <f t="shared" si="5"/>
        <v>2.8039498470782469</v>
      </c>
      <c r="Y43" s="15">
        <f t="shared" si="5"/>
        <v>0.58690544395313937</v>
      </c>
      <c r="Z43" s="15">
        <f t="shared" si="5"/>
        <v>0.20542633468128385</v>
      </c>
      <c r="AA43" s="15">
        <f t="shared" si="5"/>
        <v>0.17489385710802488</v>
      </c>
      <c r="AB43" s="15">
        <f t="shared" si="5"/>
        <v>3.0802092705808089E-2</v>
      </c>
      <c r="AC43" s="15">
        <f t="shared" si="5"/>
        <v>4.859382306110719E-2</v>
      </c>
      <c r="AD43" s="15">
        <f t="shared" si="5"/>
        <v>0.41962708786313746</v>
      </c>
    </row>
    <row r="44" spans="1:30">
      <c r="A44" s="65">
        <v>870290</v>
      </c>
      <c r="B44" s="15">
        <f t="shared" si="4"/>
        <v>1.3058604281709933</v>
      </c>
      <c r="C44" s="15">
        <f t="shared" si="5"/>
        <v>0.71593051826438214</v>
      </c>
      <c r="D44" s="15">
        <f t="shared" si="5"/>
        <v>0.35840302395352275</v>
      </c>
      <c r="E44" s="15">
        <f t="shared" si="5"/>
        <v>0.44006448929314651</v>
      </c>
      <c r="F44" s="15">
        <f t="shared" si="5"/>
        <v>0.3434030796849854</v>
      </c>
      <c r="G44" s="15">
        <f t="shared" si="5"/>
        <v>0.65895124679350936</v>
      </c>
      <c r="H44" s="15">
        <f t="shared" si="5"/>
        <v>0.31175524600117471</v>
      </c>
      <c r="I44" s="15">
        <f t="shared" si="5"/>
        <v>0.42483687752117077</v>
      </c>
      <c r="J44" s="15">
        <f t="shared" si="5"/>
        <v>0.37745596795582737</v>
      </c>
      <c r="K44" s="15">
        <f t="shared" si="5"/>
        <v>0.49700413634738638</v>
      </c>
      <c r="L44" s="15">
        <f t="shared" si="5"/>
        <v>0.6254752737776087</v>
      </c>
      <c r="M44" s="15">
        <f t="shared" si="5"/>
        <v>0.55148122156183621</v>
      </c>
      <c r="N44" s="15">
        <f t="shared" si="5"/>
        <v>0.50497070368431485</v>
      </c>
      <c r="O44" s="15">
        <f t="shared" si="5"/>
        <v>0.89373435828733228</v>
      </c>
      <c r="P44" s="15">
        <f t="shared" si="5"/>
        <v>0.60604258158374669</v>
      </c>
      <c r="Q44" s="15">
        <f t="shared" si="5"/>
        <v>0.63176806393653795</v>
      </c>
      <c r="R44" s="15">
        <f t="shared" si="5"/>
        <v>0.737582631831041</v>
      </c>
      <c r="S44" s="15">
        <f t="shared" si="5"/>
        <v>1.0214623903384854</v>
      </c>
      <c r="T44" s="15">
        <f t="shared" si="5"/>
        <v>1.0655158688351736</v>
      </c>
      <c r="U44" s="15">
        <f t="shared" si="5"/>
        <v>0.19945262234612135</v>
      </c>
      <c r="V44" s="15">
        <f t="shared" si="5"/>
        <v>0.11911187630358276</v>
      </c>
      <c r="W44" s="15">
        <f t="shared" si="5"/>
        <v>0.36497758820556725</v>
      </c>
      <c r="X44" s="15">
        <f t="shared" si="5"/>
        <v>0.12459340828476029</v>
      </c>
      <c r="Y44" s="15">
        <f t="shared" si="5"/>
        <v>0.15178576314227679</v>
      </c>
      <c r="Z44" s="15">
        <f t="shared" si="5"/>
        <v>0.42355394009492842</v>
      </c>
      <c r="AA44" s="15">
        <f t="shared" si="5"/>
        <v>0</v>
      </c>
      <c r="AB44" s="15">
        <f t="shared" si="5"/>
        <v>2.5653222679333457E-2</v>
      </c>
      <c r="AC44" s="15">
        <f t="shared" si="5"/>
        <v>2.452565762240581E-2</v>
      </c>
      <c r="AD44" s="15">
        <f t="shared" si="5"/>
        <v>0.45597017456588951</v>
      </c>
    </row>
    <row r="45" spans="1:30">
      <c r="A45" s="65" t="s">
        <v>221</v>
      </c>
      <c r="B45" s="15">
        <f t="shared" si="4"/>
        <v>99.895554078928299</v>
      </c>
      <c r="C45" s="15">
        <f t="shared" si="5"/>
        <v>99.960317941537909</v>
      </c>
      <c r="D45" s="15">
        <f t="shared" si="5"/>
        <v>99.978322878060936</v>
      </c>
      <c r="E45" s="15">
        <f t="shared" si="5"/>
        <v>99.853241851629733</v>
      </c>
      <c r="F45" s="15">
        <f t="shared" si="5"/>
        <v>99.965640673396237</v>
      </c>
      <c r="G45" s="15">
        <f t="shared" si="5"/>
        <v>99.974694490733782</v>
      </c>
      <c r="H45" s="15">
        <f t="shared" si="5"/>
        <v>99.906736211097723</v>
      </c>
      <c r="I45" s="15">
        <f t="shared" si="5"/>
        <v>99.824872681399697</v>
      </c>
      <c r="J45" s="15">
        <f t="shared" si="5"/>
        <v>99.834027137975283</v>
      </c>
      <c r="K45" s="15">
        <f t="shared" si="5"/>
        <v>99.89945033174574</v>
      </c>
      <c r="L45" s="15">
        <f t="shared" si="5"/>
        <v>99.860486046028313</v>
      </c>
      <c r="M45" s="15">
        <f t="shared" si="5"/>
        <v>99.863560603269804</v>
      </c>
      <c r="N45" s="15">
        <f t="shared" si="5"/>
        <v>99.907182466965068</v>
      </c>
      <c r="O45" s="15">
        <f t="shared" si="5"/>
        <v>99.788254841458553</v>
      </c>
      <c r="P45" s="15">
        <f t="shared" si="5"/>
        <v>99.387622711427127</v>
      </c>
      <c r="Q45" s="15">
        <f t="shared" si="5"/>
        <v>99.508190978077693</v>
      </c>
      <c r="R45" s="15">
        <f t="shared" si="5"/>
        <v>99.460337108980767</v>
      </c>
      <c r="S45" s="15">
        <f t="shared" si="5"/>
        <v>99.759835208479359</v>
      </c>
      <c r="T45" s="15">
        <f t="shared" si="5"/>
        <v>99.748718346582166</v>
      </c>
      <c r="U45" s="15">
        <f t="shared" si="5"/>
        <v>99.8759503192869</v>
      </c>
      <c r="V45" s="15">
        <f t="shared" si="5"/>
        <v>99.947043215843323</v>
      </c>
      <c r="W45" s="15">
        <f t="shared" si="5"/>
        <v>99.957073901563902</v>
      </c>
      <c r="X45" s="15">
        <f t="shared" si="5"/>
        <v>99.95719017567157</v>
      </c>
      <c r="Y45" s="15">
        <f t="shared" si="5"/>
        <v>99.982165974855619</v>
      </c>
      <c r="Z45" s="15">
        <f t="shared" si="5"/>
        <v>99.726994884618108</v>
      </c>
      <c r="AA45" s="15">
        <f t="shared" si="5"/>
        <v>99.981963613016134</v>
      </c>
      <c r="AB45" s="15">
        <f t="shared" si="5"/>
        <v>99.993180198723138</v>
      </c>
      <c r="AC45" s="15">
        <f t="shared" si="5"/>
        <v>99.997900290492652</v>
      </c>
      <c r="AD45" s="15">
        <f t="shared" si="5"/>
        <v>99.841953172020609</v>
      </c>
    </row>
    <row r="46" spans="1:30">
      <c r="A46" s="65" t="s">
        <v>222</v>
      </c>
      <c r="B46" s="15">
        <f t="shared" si="4"/>
        <v>0.10444592107170902</v>
      </c>
      <c r="C46" s="15">
        <f t="shared" si="5"/>
        <v>3.9682058462089408E-2</v>
      </c>
      <c r="D46" s="15">
        <f t="shared" si="5"/>
        <v>2.1677121939072629E-2</v>
      </c>
      <c r="E46" s="15">
        <f t="shared" si="5"/>
        <v>0.14675814837027445</v>
      </c>
      <c r="F46" s="15">
        <f t="shared" si="5"/>
        <v>3.4359326603760398E-2</v>
      </c>
      <c r="G46" s="15">
        <f t="shared" si="5"/>
        <v>2.5305509266214377E-2</v>
      </c>
      <c r="H46" s="15">
        <f t="shared" si="5"/>
        <v>9.3263788902271619E-2</v>
      </c>
      <c r="I46" s="15">
        <f t="shared" si="5"/>
        <v>0.17512731860031192</v>
      </c>
      <c r="J46" s="15">
        <f t="shared" si="5"/>
        <v>0.1659728620247122</v>
      </c>
      <c r="K46" s="15">
        <f t="shared" si="5"/>
        <v>0.10054966825425546</v>
      </c>
      <c r="L46" s="15">
        <f t="shared" si="5"/>
        <v>0.13951395397169714</v>
      </c>
      <c r="M46" s="15">
        <f t="shared" si="5"/>
        <v>0.13643939673018809</v>
      </c>
      <c r="N46" s="15">
        <f t="shared" si="5"/>
        <v>9.2817533034932273E-2</v>
      </c>
      <c r="O46" s="15">
        <f t="shared" si="5"/>
        <v>0.21174515854144116</v>
      </c>
      <c r="P46" s="15">
        <f t="shared" si="5"/>
        <v>0.61237728857287854</v>
      </c>
      <c r="Q46" s="15">
        <f t="shared" si="5"/>
        <v>0.49180902192230891</v>
      </c>
      <c r="R46" s="15">
        <f t="shared" si="5"/>
        <v>0.53966289101923604</v>
      </c>
      <c r="S46" s="15">
        <f t="shared" si="5"/>
        <v>0.24016479152064804</v>
      </c>
      <c r="T46" s="15">
        <f t="shared" si="5"/>
        <v>0.25128165341783637</v>
      </c>
      <c r="U46" s="15">
        <f t="shared" si="5"/>
        <v>0.12404968071310263</v>
      </c>
      <c r="V46" s="15">
        <f t="shared" si="5"/>
        <v>5.2956784156672092E-2</v>
      </c>
      <c r="W46" s="15">
        <f t="shared" si="5"/>
        <v>4.2926098436102934E-2</v>
      </c>
      <c r="X46" s="15">
        <f t="shared" si="5"/>
        <v>4.2809824328428447E-2</v>
      </c>
      <c r="Y46" s="15">
        <f t="shared" si="5"/>
        <v>1.7834025144384726E-2</v>
      </c>
      <c r="Z46" s="15">
        <f t="shared" si="5"/>
        <v>0.27300511538188549</v>
      </c>
      <c r="AA46" s="15">
        <f t="shared" si="5"/>
        <v>1.8036386983866028E-2</v>
      </c>
      <c r="AB46" s="15">
        <f t="shared" si="5"/>
        <v>6.8198012768572128E-3</v>
      </c>
      <c r="AC46" s="15">
        <f t="shared" si="5"/>
        <v>2.0997095073544297E-3</v>
      </c>
      <c r="AD46" s="15">
        <f t="shared" si="5"/>
        <v>0.15804682797938319</v>
      </c>
    </row>
    <row r="47" spans="1:30">
      <c r="A47" s="65" t="s">
        <v>207</v>
      </c>
      <c r="B47" s="15">
        <f t="shared" si="4"/>
        <v>100</v>
      </c>
      <c r="C47" s="15">
        <f t="shared" si="5"/>
        <v>100</v>
      </c>
      <c r="D47" s="15">
        <f t="shared" si="5"/>
        <v>100</v>
      </c>
      <c r="E47" s="15">
        <f t="shared" si="5"/>
        <v>100</v>
      </c>
      <c r="F47" s="15">
        <f t="shared" si="5"/>
        <v>100</v>
      </c>
      <c r="G47" s="15">
        <f t="shared" si="5"/>
        <v>100</v>
      </c>
      <c r="H47" s="15">
        <f t="shared" si="5"/>
        <v>100</v>
      </c>
      <c r="I47" s="15">
        <f t="shared" si="5"/>
        <v>100</v>
      </c>
      <c r="J47" s="15">
        <f t="shared" si="5"/>
        <v>100</v>
      </c>
      <c r="K47" s="15">
        <f t="shared" si="5"/>
        <v>100</v>
      </c>
      <c r="L47" s="15">
        <f t="shared" si="5"/>
        <v>100</v>
      </c>
      <c r="M47" s="15">
        <f t="shared" si="5"/>
        <v>100</v>
      </c>
      <c r="N47" s="15">
        <f t="shared" si="5"/>
        <v>100</v>
      </c>
      <c r="O47" s="15">
        <f t="shared" si="5"/>
        <v>100</v>
      </c>
      <c r="P47" s="15">
        <f t="shared" si="5"/>
        <v>100</v>
      </c>
      <c r="Q47" s="15">
        <f t="shared" si="5"/>
        <v>100</v>
      </c>
      <c r="R47" s="15">
        <f t="shared" si="5"/>
        <v>100</v>
      </c>
      <c r="S47" s="15">
        <f t="shared" si="5"/>
        <v>100</v>
      </c>
      <c r="T47" s="15">
        <f t="shared" si="5"/>
        <v>100</v>
      </c>
      <c r="U47" s="15">
        <f t="shared" si="5"/>
        <v>100</v>
      </c>
      <c r="V47" s="15">
        <f t="shared" si="5"/>
        <v>100</v>
      </c>
      <c r="W47" s="15">
        <f t="shared" si="5"/>
        <v>100</v>
      </c>
      <c r="X47" s="15">
        <f t="shared" si="5"/>
        <v>100</v>
      </c>
      <c r="Y47" s="15">
        <f t="shared" si="5"/>
        <v>100</v>
      </c>
      <c r="Z47" s="15">
        <f t="shared" si="5"/>
        <v>100</v>
      </c>
      <c r="AA47" s="15">
        <f t="shared" si="5"/>
        <v>100</v>
      </c>
      <c r="AB47" s="15">
        <f t="shared" si="5"/>
        <v>100</v>
      </c>
      <c r="AC47" s="15">
        <f t="shared" si="5"/>
        <v>100</v>
      </c>
      <c r="AD47" s="15">
        <f t="shared" si="5"/>
        <v>100</v>
      </c>
    </row>
    <row r="48" spans="1:30">
      <c r="A48" s="65"/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</row>
    <row r="49" spans="1:30">
      <c r="A49" s="65"/>
      <c r="B49" s="135" t="s">
        <v>209</v>
      </c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</row>
    <row r="50" spans="1:30">
      <c r="A50" s="65">
        <v>870322</v>
      </c>
      <c r="B50" s="23" t="s">
        <v>210</v>
      </c>
      <c r="C50" s="24">
        <f>IFERROR(((C9/B9)*100-100),"--")</f>
        <v>63.364717607973432</v>
      </c>
      <c r="D50" s="24">
        <f t="shared" ref="D50:AC60" si="6">IFERROR(((D9/C9)*100-100),"--")</f>
        <v>1.7942650385029992</v>
      </c>
      <c r="E50" s="24">
        <f t="shared" si="6"/>
        <v>869.4106111528763</v>
      </c>
      <c r="F50" s="24">
        <f t="shared" si="6"/>
        <v>40.801908897872153</v>
      </c>
      <c r="G50" s="24">
        <f t="shared" si="6"/>
        <v>87.053433270982055</v>
      </c>
      <c r="H50" s="24">
        <f t="shared" si="6"/>
        <v>-35.317192944221986</v>
      </c>
      <c r="I50" s="24">
        <f t="shared" si="6"/>
        <v>45.594470456826684</v>
      </c>
      <c r="J50" s="24">
        <f t="shared" si="6"/>
        <v>-67.160639870534908</v>
      </c>
      <c r="K50" s="24">
        <f t="shared" si="6"/>
        <v>373.15376600346599</v>
      </c>
      <c r="L50" s="24">
        <f t="shared" si="6"/>
        <v>-3.4210445556622346</v>
      </c>
      <c r="M50" s="24">
        <f t="shared" si="6"/>
        <v>56.120544889088933</v>
      </c>
      <c r="N50" s="24">
        <f t="shared" si="6"/>
        <v>34.518123620078512</v>
      </c>
      <c r="O50" s="24">
        <f t="shared" si="6"/>
        <v>5.9319350864082594</v>
      </c>
      <c r="P50" s="24">
        <f t="shared" si="6"/>
        <v>-33.486379806555405</v>
      </c>
      <c r="Q50" s="24">
        <f t="shared" si="6"/>
        <v>80.400468810716802</v>
      </c>
      <c r="R50" s="24">
        <f t="shared" si="6"/>
        <v>7.3291834187668456</v>
      </c>
      <c r="S50" s="24">
        <f t="shared" si="6"/>
        <v>76.064723071709608</v>
      </c>
      <c r="T50" s="24">
        <f t="shared" si="6"/>
        <v>23.056493036576214</v>
      </c>
      <c r="U50" s="24">
        <f t="shared" si="6"/>
        <v>-20.672597871710749</v>
      </c>
      <c r="V50" s="24">
        <f t="shared" si="6"/>
        <v>1.7577117535363556</v>
      </c>
      <c r="W50" s="24">
        <f t="shared" si="6"/>
        <v>35.364235770053654</v>
      </c>
      <c r="X50" s="24">
        <f t="shared" si="6"/>
        <v>52.485321673232818</v>
      </c>
      <c r="Y50" s="24">
        <f t="shared" si="6"/>
        <v>51.898815681217428</v>
      </c>
      <c r="Z50" s="24">
        <f t="shared" si="6"/>
        <v>-0.82640682811079103</v>
      </c>
      <c r="AA50" s="24">
        <f t="shared" si="6"/>
        <v>-41.474969242520856</v>
      </c>
      <c r="AB50" s="24">
        <f t="shared" si="6"/>
        <v>11.329144139408569</v>
      </c>
      <c r="AC50" s="24">
        <f t="shared" si="6"/>
        <v>101.26283245582468</v>
      </c>
      <c r="AD50" s="24">
        <f>IFERROR((POWER(AC9/B9,1/28)*100-100),"--")</f>
        <v>28.914765923568183</v>
      </c>
    </row>
    <row r="51" spans="1:30">
      <c r="A51" s="65">
        <v>870323</v>
      </c>
      <c r="B51" s="23" t="s">
        <v>210</v>
      </c>
      <c r="C51" s="24">
        <f t="shared" ref="C51:R67" si="7">IFERROR(((C10/B10)*100-100),"--")</f>
        <v>94.764711760664511</v>
      </c>
      <c r="D51" s="24">
        <f t="shared" si="7"/>
        <v>71.435545750742619</v>
      </c>
      <c r="E51" s="24">
        <f t="shared" si="7"/>
        <v>64.823322374377256</v>
      </c>
      <c r="F51" s="24">
        <f t="shared" si="7"/>
        <v>51.535458109817796</v>
      </c>
      <c r="G51" s="24">
        <f t="shared" si="7"/>
        <v>104.10787860495083</v>
      </c>
      <c r="H51" s="24">
        <f t="shared" si="7"/>
        <v>37.995898864550384</v>
      </c>
      <c r="I51" s="24">
        <f t="shared" si="7"/>
        <v>24.480053121624962</v>
      </c>
      <c r="J51" s="24">
        <f t="shared" si="7"/>
        <v>2.7769935590448824</v>
      </c>
      <c r="K51" s="24">
        <f t="shared" si="7"/>
        <v>4.6487874588264617</v>
      </c>
      <c r="L51" s="24">
        <f t="shared" si="7"/>
        <v>12.381620167208922</v>
      </c>
      <c r="M51" s="24">
        <f t="shared" si="7"/>
        <v>14.039633769430267</v>
      </c>
      <c r="N51" s="24">
        <f t="shared" si="7"/>
        <v>0.29303255160012043</v>
      </c>
      <c r="O51" s="24">
        <f t="shared" si="7"/>
        <v>-16.069677397780595</v>
      </c>
      <c r="P51" s="24">
        <f t="shared" si="7"/>
        <v>-39.31716806802671</v>
      </c>
      <c r="Q51" s="24">
        <f t="shared" si="7"/>
        <v>33.190359997188835</v>
      </c>
      <c r="R51" s="24">
        <f t="shared" si="7"/>
        <v>10.220210638859868</v>
      </c>
      <c r="S51" s="24">
        <f t="shared" si="6"/>
        <v>6.7609780821939296</v>
      </c>
      <c r="T51" s="24">
        <f t="shared" si="6"/>
        <v>13.428111191275647</v>
      </c>
      <c r="U51" s="24">
        <f t="shared" si="6"/>
        <v>-3.5289702971756043</v>
      </c>
      <c r="V51" s="24">
        <f t="shared" si="6"/>
        <v>3.9818927020102137</v>
      </c>
      <c r="W51" s="24">
        <f t="shared" si="6"/>
        <v>12.784430801904833</v>
      </c>
      <c r="X51" s="24">
        <f t="shared" si="6"/>
        <v>9.0452234250862205</v>
      </c>
      <c r="Y51" s="24">
        <f t="shared" si="6"/>
        <v>-17.69387818051429</v>
      </c>
      <c r="Z51" s="24">
        <f t="shared" si="6"/>
        <v>1.6266734715076723</v>
      </c>
      <c r="AA51" s="24">
        <f t="shared" si="6"/>
        <v>-37.544905467812853</v>
      </c>
      <c r="AB51" s="24">
        <f t="shared" si="6"/>
        <v>-1.6707126920749715E-3</v>
      </c>
      <c r="AC51" s="24">
        <f t="shared" si="6"/>
        <v>18.656297497991488</v>
      </c>
      <c r="AD51" s="24">
        <f t="shared" ref="AD51:AD67" si="8">IFERROR((POWER(AC10/B10,1/28)*100-100),"--")</f>
        <v>12.636123414844917</v>
      </c>
    </row>
    <row r="52" spans="1:30">
      <c r="A52" s="65">
        <v>870324</v>
      </c>
      <c r="B52" s="23" t="s">
        <v>210</v>
      </c>
      <c r="C52" s="24">
        <f t="shared" si="7"/>
        <v>116.88922968584953</v>
      </c>
      <c r="D52" s="24">
        <f t="shared" si="6"/>
        <v>68.174503789049567</v>
      </c>
      <c r="E52" s="24">
        <f t="shared" si="6"/>
        <v>21.087459489897924</v>
      </c>
      <c r="F52" s="24">
        <f t="shared" si="6"/>
        <v>4.2809859525542322</v>
      </c>
      <c r="G52" s="24">
        <f t="shared" si="6"/>
        <v>45.067276623552942</v>
      </c>
      <c r="H52" s="24">
        <f t="shared" si="6"/>
        <v>-9.1583606563272468</v>
      </c>
      <c r="I52" s="24">
        <f t="shared" si="6"/>
        <v>11.560179231992834</v>
      </c>
      <c r="J52" s="24">
        <f t="shared" si="6"/>
        <v>-16.969722290677851</v>
      </c>
      <c r="K52" s="24">
        <f t="shared" si="6"/>
        <v>23.498184268629501</v>
      </c>
      <c r="L52" s="24">
        <f t="shared" si="6"/>
        <v>38.790021105967384</v>
      </c>
      <c r="M52" s="24">
        <f t="shared" si="6"/>
        <v>22.631300158919771</v>
      </c>
      <c r="N52" s="24">
        <f t="shared" si="6"/>
        <v>1.4183125955031528</v>
      </c>
      <c r="O52" s="24">
        <f t="shared" si="6"/>
        <v>-8.6603545836612454</v>
      </c>
      <c r="P52" s="24">
        <f t="shared" si="6"/>
        <v>-49.517469483999413</v>
      </c>
      <c r="Q52" s="24">
        <f t="shared" si="6"/>
        <v>36.032309901698227</v>
      </c>
      <c r="R52" s="24">
        <f t="shared" si="6"/>
        <v>15.040168765260574</v>
      </c>
      <c r="S52" s="24">
        <f t="shared" si="6"/>
        <v>-10.703897507940937</v>
      </c>
      <c r="T52" s="24">
        <f t="shared" si="6"/>
        <v>1.7027083226365107</v>
      </c>
      <c r="U52" s="24">
        <f t="shared" si="6"/>
        <v>-4.2441306015325466</v>
      </c>
      <c r="V52" s="24">
        <f t="shared" si="6"/>
        <v>-0.36100751717572166</v>
      </c>
      <c r="W52" s="24">
        <f t="shared" si="6"/>
        <v>-9.7919875613372085</v>
      </c>
      <c r="X52" s="24">
        <f t="shared" si="6"/>
        <v>-12.206247008637149</v>
      </c>
      <c r="Y52" s="24">
        <f t="shared" si="6"/>
        <v>-1.0157977572159496</v>
      </c>
      <c r="Z52" s="24">
        <f t="shared" si="6"/>
        <v>-17.056602743504612</v>
      </c>
      <c r="AA52" s="24">
        <f t="shared" si="6"/>
        <v>-41.086005141819328</v>
      </c>
      <c r="AB52" s="24">
        <f t="shared" si="6"/>
        <v>39.498928081423088</v>
      </c>
      <c r="AC52" s="24">
        <f t="shared" si="6"/>
        <v>33.32913633721131</v>
      </c>
      <c r="AD52" s="24">
        <f t="shared" si="8"/>
        <v>6.1648559746830358</v>
      </c>
    </row>
    <row r="53" spans="1:30">
      <c r="A53" s="65">
        <v>870431</v>
      </c>
      <c r="B53" s="23" t="s">
        <v>210</v>
      </c>
      <c r="C53" s="24">
        <f t="shared" si="7"/>
        <v>447.62811799515816</v>
      </c>
      <c r="D53" s="24">
        <f t="shared" si="6"/>
        <v>175.59502138973374</v>
      </c>
      <c r="E53" s="24">
        <f t="shared" si="6"/>
        <v>-6.3017112507160959</v>
      </c>
      <c r="F53" s="24">
        <f t="shared" si="6"/>
        <v>1.7531778548753039</v>
      </c>
      <c r="G53" s="24">
        <f t="shared" si="6"/>
        <v>102.06432547929879</v>
      </c>
      <c r="H53" s="24">
        <f t="shared" si="6"/>
        <v>-11.435184462069799</v>
      </c>
      <c r="I53" s="24">
        <f t="shared" si="6"/>
        <v>54.586038288463044</v>
      </c>
      <c r="J53" s="24">
        <f t="shared" si="6"/>
        <v>-13.928126558467213</v>
      </c>
      <c r="K53" s="24">
        <f t="shared" si="6"/>
        <v>10.667106952556395</v>
      </c>
      <c r="L53" s="24">
        <f t="shared" si="6"/>
        <v>23.642969788995487</v>
      </c>
      <c r="M53" s="24">
        <f t="shared" si="6"/>
        <v>5.5398498257640512</v>
      </c>
      <c r="N53" s="24">
        <f t="shared" si="6"/>
        <v>10.118176897473745</v>
      </c>
      <c r="O53" s="24">
        <f t="shared" si="6"/>
        <v>-1.2385100250300383</v>
      </c>
      <c r="P53" s="24">
        <f t="shared" si="6"/>
        <v>-43.766025867930935</v>
      </c>
      <c r="Q53" s="24">
        <f t="shared" si="6"/>
        <v>3.0572210247627538</v>
      </c>
      <c r="R53" s="24">
        <f t="shared" si="6"/>
        <v>-12.967553311303689</v>
      </c>
      <c r="S53" s="24">
        <f t="shared" si="6"/>
        <v>-10.682011440262144</v>
      </c>
      <c r="T53" s="24">
        <f t="shared" si="6"/>
        <v>16.7985121741184</v>
      </c>
      <c r="U53" s="24">
        <f t="shared" si="6"/>
        <v>-20.934421039237961</v>
      </c>
      <c r="V53" s="24">
        <f t="shared" si="6"/>
        <v>39.958131135277256</v>
      </c>
      <c r="W53" s="24">
        <f t="shared" si="6"/>
        <v>-25.010092998439632</v>
      </c>
      <c r="X53" s="24">
        <f t="shared" si="6"/>
        <v>1.2464950529373056</v>
      </c>
      <c r="Y53" s="24">
        <f t="shared" si="6"/>
        <v>-3.8847242681767113</v>
      </c>
      <c r="Z53" s="24">
        <f t="shared" si="6"/>
        <v>18.863843432295724</v>
      </c>
      <c r="AA53" s="24">
        <f t="shared" si="6"/>
        <v>-42.006408747974724</v>
      </c>
      <c r="AB53" s="24">
        <f t="shared" si="6"/>
        <v>-9.7784711345324382</v>
      </c>
      <c r="AC53" s="24">
        <f t="shared" si="6"/>
        <v>113.30072440504924</v>
      </c>
      <c r="AD53" s="24">
        <f t="shared" si="8"/>
        <v>12.960063566130003</v>
      </c>
    </row>
    <row r="54" spans="1:30">
      <c r="A54" s="65">
        <v>870390</v>
      </c>
      <c r="B54" s="23" t="s">
        <v>210</v>
      </c>
      <c r="C54" s="24">
        <f t="shared" si="7"/>
        <v>-90.558865248226951</v>
      </c>
      <c r="D54" s="24">
        <f t="shared" si="6"/>
        <v>3722.265625</v>
      </c>
      <c r="E54" s="24">
        <f t="shared" si="6"/>
        <v>-64.350261389096346</v>
      </c>
      <c r="F54" s="24">
        <f t="shared" si="6"/>
        <v>105.85358861698083</v>
      </c>
      <c r="G54" s="24">
        <f t="shared" si="6"/>
        <v>-57.044916497948613</v>
      </c>
      <c r="H54" s="24">
        <f t="shared" si="6"/>
        <v>-13.978528142846457</v>
      </c>
      <c r="I54" s="24">
        <f t="shared" si="6"/>
        <v>-0.96321797427070521</v>
      </c>
      <c r="J54" s="24">
        <f t="shared" si="6"/>
        <v>94.069347071996248</v>
      </c>
      <c r="K54" s="24">
        <f t="shared" si="6"/>
        <v>605.75403110246327</v>
      </c>
      <c r="L54" s="24">
        <f t="shared" si="6"/>
        <v>-89.92105579525267</v>
      </c>
      <c r="M54" s="24">
        <f t="shared" si="6"/>
        <v>17.425716330479517</v>
      </c>
      <c r="N54" s="24">
        <f t="shared" si="6"/>
        <v>-2.3204789035060003</v>
      </c>
      <c r="O54" s="24">
        <f t="shared" si="6"/>
        <v>94.543504986920311</v>
      </c>
      <c r="P54" s="24">
        <f t="shared" si="6"/>
        <v>84.215277744781758</v>
      </c>
      <c r="Q54" s="24">
        <f t="shared" si="6"/>
        <v>122.43303542641959</v>
      </c>
      <c r="R54" s="24">
        <f t="shared" si="6"/>
        <v>298.06240607432414</v>
      </c>
      <c r="S54" s="24">
        <f t="shared" si="6"/>
        <v>-79.643538640825568</v>
      </c>
      <c r="T54" s="24">
        <f t="shared" si="6"/>
        <v>188.28888583604515</v>
      </c>
      <c r="U54" s="24">
        <f t="shared" si="6"/>
        <v>-42.243636788721759</v>
      </c>
      <c r="V54" s="24">
        <f t="shared" si="6"/>
        <v>188.95686144413412</v>
      </c>
      <c r="W54" s="24">
        <f t="shared" si="6"/>
        <v>148.25622603270011</v>
      </c>
      <c r="X54" s="24">
        <f t="shared" si="6"/>
        <v>26.442076630363516</v>
      </c>
      <c r="Y54" s="24">
        <f t="shared" si="6"/>
        <v>-16.880602542424157</v>
      </c>
      <c r="Z54" s="24">
        <f t="shared" si="6"/>
        <v>193.90149723379301</v>
      </c>
      <c r="AA54" s="24">
        <f t="shared" si="6"/>
        <v>26.949535208325244</v>
      </c>
      <c r="AB54" s="24">
        <f t="shared" si="6"/>
        <v>334.97704760157399</v>
      </c>
      <c r="AC54" s="24">
        <f t="shared" si="6"/>
        <v>100.91054007370448</v>
      </c>
      <c r="AD54" s="24">
        <f t="shared" si="8"/>
        <v>34.544227035537602</v>
      </c>
    </row>
    <row r="55" spans="1:30">
      <c r="A55" s="65">
        <v>870422</v>
      </c>
      <c r="B55" s="23" t="s">
        <v>210</v>
      </c>
      <c r="C55" s="24">
        <f t="shared" si="7"/>
        <v>-5.6658299341073075</v>
      </c>
      <c r="D55" s="24">
        <f t="shared" si="6"/>
        <v>70.788077553776418</v>
      </c>
      <c r="E55" s="24">
        <f t="shared" si="6"/>
        <v>96.109569074580719</v>
      </c>
      <c r="F55" s="24">
        <f t="shared" si="6"/>
        <v>-51.100875128817364</v>
      </c>
      <c r="G55" s="24">
        <f t="shared" si="6"/>
        <v>155.30553878923422</v>
      </c>
      <c r="H55" s="24">
        <f t="shared" si="6"/>
        <v>64.885300409220633</v>
      </c>
      <c r="I55" s="24">
        <f t="shared" si="6"/>
        <v>-10.471085041837782</v>
      </c>
      <c r="J55" s="24">
        <f t="shared" si="6"/>
        <v>-8.4204640694128159</v>
      </c>
      <c r="K55" s="24">
        <f t="shared" si="6"/>
        <v>106.05284283727025</v>
      </c>
      <c r="L55" s="24">
        <f t="shared" si="6"/>
        <v>25.170576667790485</v>
      </c>
      <c r="M55" s="24">
        <f t="shared" si="6"/>
        <v>103.28323660650881</v>
      </c>
      <c r="N55" s="24">
        <f t="shared" si="6"/>
        <v>11.88406294812691</v>
      </c>
      <c r="O55" s="24">
        <f t="shared" si="6"/>
        <v>57.791835674455569</v>
      </c>
      <c r="P55" s="24">
        <f t="shared" si="6"/>
        <v>-47.700115773087134</v>
      </c>
      <c r="Q55" s="24">
        <f t="shared" si="6"/>
        <v>78.438481501119327</v>
      </c>
      <c r="R55" s="24">
        <f t="shared" si="6"/>
        <v>-19.116642335529747</v>
      </c>
      <c r="S55" s="24">
        <f t="shared" si="6"/>
        <v>20.431552939933837</v>
      </c>
      <c r="T55" s="24">
        <f t="shared" si="6"/>
        <v>-12.95153202058556</v>
      </c>
      <c r="U55" s="24">
        <f t="shared" si="6"/>
        <v>12.492534708434249</v>
      </c>
      <c r="V55" s="24">
        <f t="shared" si="6"/>
        <v>-3.1047483172002472</v>
      </c>
      <c r="W55" s="24">
        <f t="shared" si="6"/>
        <v>3.7172508308922545</v>
      </c>
      <c r="X55" s="24">
        <f t="shared" si="6"/>
        <v>-24.26168301522047</v>
      </c>
      <c r="Y55" s="24">
        <f t="shared" si="6"/>
        <v>20.693238081642676</v>
      </c>
      <c r="Z55" s="24">
        <f t="shared" si="6"/>
        <v>-1.3784711625182808</v>
      </c>
      <c r="AA55" s="24">
        <f t="shared" si="6"/>
        <v>-12.690916708399698</v>
      </c>
      <c r="AB55" s="24">
        <f t="shared" si="6"/>
        <v>28.979492409895897</v>
      </c>
      <c r="AC55" s="24">
        <f t="shared" si="6"/>
        <v>13.019931088669551</v>
      </c>
      <c r="AD55" s="24">
        <f t="shared" si="8"/>
        <v>15.048794807221967</v>
      </c>
    </row>
    <row r="56" spans="1:30">
      <c r="A56" s="65">
        <v>870421</v>
      </c>
      <c r="B56" s="23" t="s">
        <v>210</v>
      </c>
      <c r="C56" s="24">
        <f t="shared" si="7"/>
        <v>-69.563830645161289</v>
      </c>
      <c r="D56" s="24">
        <f t="shared" si="6"/>
        <v>224.48063570375342</v>
      </c>
      <c r="E56" s="24">
        <f t="shared" si="6"/>
        <v>-43.799227105606455</v>
      </c>
      <c r="F56" s="24">
        <f t="shared" si="6"/>
        <v>-26.867123529501498</v>
      </c>
      <c r="G56" s="24">
        <f t="shared" si="6"/>
        <v>-64.611102391458545</v>
      </c>
      <c r="H56" s="24">
        <f t="shared" si="6"/>
        <v>80.068098627922154</v>
      </c>
      <c r="I56" s="24">
        <f t="shared" si="6"/>
        <v>722.21612529599088</v>
      </c>
      <c r="J56" s="24">
        <f t="shared" si="6"/>
        <v>172.86009889986133</v>
      </c>
      <c r="K56" s="24">
        <f t="shared" si="6"/>
        <v>89.537399203046363</v>
      </c>
      <c r="L56" s="24">
        <f t="shared" si="6"/>
        <v>112.62565001913089</v>
      </c>
      <c r="M56" s="24">
        <f t="shared" si="6"/>
        <v>169.45678243759431</v>
      </c>
      <c r="N56" s="24">
        <f t="shared" si="6"/>
        <v>65.742911851449662</v>
      </c>
      <c r="O56" s="24">
        <f t="shared" si="6"/>
        <v>25.881715213289496</v>
      </c>
      <c r="P56" s="24">
        <f t="shared" si="6"/>
        <v>-44.013006530510836</v>
      </c>
      <c r="Q56" s="24">
        <f t="shared" si="6"/>
        <v>14.701295434012934</v>
      </c>
      <c r="R56" s="24">
        <f t="shared" si="6"/>
        <v>-9.5368822592840274</v>
      </c>
      <c r="S56" s="24">
        <f t="shared" si="6"/>
        <v>54.32638443291961</v>
      </c>
      <c r="T56" s="24">
        <f t="shared" si="6"/>
        <v>-9.4786362379396678</v>
      </c>
      <c r="U56" s="24">
        <f t="shared" si="6"/>
        <v>-68.134239270996702</v>
      </c>
      <c r="V56" s="24">
        <f t="shared" si="6"/>
        <v>93.465130681305681</v>
      </c>
      <c r="W56" s="24">
        <f t="shared" si="6"/>
        <v>-81.667489083895447</v>
      </c>
      <c r="X56" s="24">
        <f t="shared" si="6"/>
        <v>109.81269667113679</v>
      </c>
      <c r="Y56" s="24">
        <f t="shared" si="6"/>
        <v>75.602112992314005</v>
      </c>
      <c r="Z56" s="24">
        <f t="shared" si="6"/>
        <v>46.091052317369815</v>
      </c>
      <c r="AA56" s="24">
        <f t="shared" si="6"/>
        <v>-74.741804743816331</v>
      </c>
      <c r="AB56" s="24">
        <f t="shared" si="6"/>
        <v>-20.168010391543433</v>
      </c>
      <c r="AC56" s="24">
        <f t="shared" si="6"/>
        <v>249.65460066990818</v>
      </c>
      <c r="AD56" s="24">
        <f t="shared" si="8"/>
        <v>14.631692523027425</v>
      </c>
    </row>
    <row r="57" spans="1:30">
      <c r="A57" s="65">
        <v>870423</v>
      </c>
      <c r="B57" s="23" t="s">
        <v>210</v>
      </c>
      <c r="C57" s="24">
        <f t="shared" si="7"/>
        <v>-48.799318600368316</v>
      </c>
      <c r="D57" s="24">
        <f t="shared" si="6"/>
        <v>208.98605386596705</v>
      </c>
      <c r="E57" s="24">
        <f t="shared" si="6"/>
        <v>20.541146935639105</v>
      </c>
      <c r="F57" s="24">
        <f t="shared" si="6"/>
        <v>-28.731436972621509</v>
      </c>
      <c r="G57" s="24">
        <f t="shared" si="6"/>
        <v>244.12529028352054</v>
      </c>
      <c r="H57" s="24">
        <f t="shared" si="6"/>
        <v>-12.144006145233263</v>
      </c>
      <c r="I57" s="24">
        <f t="shared" si="6"/>
        <v>3.2678092847395561</v>
      </c>
      <c r="J57" s="24">
        <f t="shared" si="6"/>
        <v>-3.7839035234977985</v>
      </c>
      <c r="K57" s="24">
        <f t="shared" si="6"/>
        <v>75.374620192411783</v>
      </c>
      <c r="L57" s="24">
        <f t="shared" si="6"/>
        <v>37.312809662591718</v>
      </c>
      <c r="M57" s="24">
        <f t="shared" si="6"/>
        <v>56.185698681529175</v>
      </c>
      <c r="N57" s="24">
        <f t="shared" si="6"/>
        <v>-0.62321092506836351</v>
      </c>
      <c r="O57" s="24">
        <f t="shared" si="6"/>
        <v>-42.932403781541815</v>
      </c>
      <c r="P57" s="24">
        <f t="shared" si="6"/>
        <v>-67.419462908985281</v>
      </c>
      <c r="Q57" s="24">
        <f t="shared" si="6"/>
        <v>-18.335475412798431</v>
      </c>
      <c r="R57" s="24">
        <f t="shared" si="6"/>
        <v>207.38607632866507</v>
      </c>
      <c r="S57" s="24">
        <f t="shared" si="6"/>
        <v>-23.006288272585721</v>
      </c>
      <c r="T57" s="24">
        <f t="shared" si="6"/>
        <v>54.063974276599879</v>
      </c>
      <c r="U57" s="24">
        <f t="shared" si="6"/>
        <v>15.979569179687076</v>
      </c>
      <c r="V57" s="24">
        <f t="shared" si="6"/>
        <v>8.851324076893178</v>
      </c>
      <c r="W57" s="24">
        <f t="shared" si="6"/>
        <v>-8.7238441165028888</v>
      </c>
      <c r="X57" s="24">
        <f t="shared" si="6"/>
        <v>5.4905477795803108</v>
      </c>
      <c r="Y57" s="24">
        <f t="shared" si="6"/>
        <v>10.591849927487445</v>
      </c>
      <c r="Z57" s="24">
        <f t="shared" si="6"/>
        <v>-16.683701587492266</v>
      </c>
      <c r="AA57" s="24">
        <f t="shared" si="6"/>
        <v>-40.664751597004503</v>
      </c>
      <c r="AB57" s="24">
        <f t="shared" si="6"/>
        <v>2.8307904044272192</v>
      </c>
      <c r="AC57" s="24">
        <f t="shared" si="6"/>
        <v>123.89449270539851</v>
      </c>
      <c r="AD57" s="24">
        <f t="shared" si="8"/>
        <v>9.5711394617818115</v>
      </c>
    </row>
    <row r="58" spans="1:30">
      <c r="A58" s="65">
        <v>870432</v>
      </c>
      <c r="B58" s="23" t="s">
        <v>210</v>
      </c>
      <c r="C58" s="24">
        <f t="shared" si="7"/>
        <v>612.55553353154937</v>
      </c>
      <c r="D58" s="24">
        <f t="shared" si="6"/>
        <v>70.592667569688729</v>
      </c>
      <c r="E58" s="24">
        <f t="shared" si="6"/>
        <v>44.514044049407687</v>
      </c>
      <c r="F58" s="24">
        <f t="shared" si="6"/>
        <v>9.3008588815282991</v>
      </c>
      <c r="G58" s="24">
        <f t="shared" si="6"/>
        <v>-46.563110461787161</v>
      </c>
      <c r="H58" s="24">
        <f t="shared" si="6"/>
        <v>-85.29655619904328</v>
      </c>
      <c r="I58" s="24">
        <f t="shared" si="6"/>
        <v>9.0096397256554326</v>
      </c>
      <c r="J58" s="24">
        <f t="shared" si="6"/>
        <v>-12.721147894905286</v>
      </c>
      <c r="K58" s="24">
        <f t="shared" si="6"/>
        <v>17.546755295826301</v>
      </c>
      <c r="L58" s="24">
        <f t="shared" si="6"/>
        <v>5.7808542234183165</v>
      </c>
      <c r="M58" s="24">
        <f t="shared" si="6"/>
        <v>-18.886307056706983</v>
      </c>
      <c r="N58" s="24">
        <f t="shared" si="6"/>
        <v>-13.127329422170959</v>
      </c>
      <c r="O58" s="24">
        <f t="shared" si="6"/>
        <v>196.29416168647793</v>
      </c>
      <c r="P58" s="24">
        <f t="shared" si="6"/>
        <v>660.31340227098121</v>
      </c>
      <c r="Q58" s="24">
        <f t="shared" si="6"/>
        <v>94.772114617399268</v>
      </c>
      <c r="R58" s="24">
        <f t="shared" si="6"/>
        <v>-25.960496260449887</v>
      </c>
      <c r="S58" s="24">
        <f t="shared" si="6"/>
        <v>23.223664258582772</v>
      </c>
      <c r="T58" s="24">
        <f t="shared" si="6"/>
        <v>-19.455136704572055</v>
      </c>
      <c r="U58" s="24">
        <f t="shared" si="6"/>
        <v>1.757766075358262</v>
      </c>
      <c r="V58" s="24">
        <f t="shared" si="6"/>
        <v>-47.796823027119004</v>
      </c>
      <c r="W58" s="24">
        <f t="shared" si="6"/>
        <v>-100</v>
      </c>
      <c r="X58" s="24" t="str">
        <f t="shared" si="6"/>
        <v>--</v>
      </c>
      <c r="Y58" s="24">
        <f t="shared" si="6"/>
        <v>5.7546009691598243</v>
      </c>
      <c r="Z58" s="24">
        <f t="shared" si="6"/>
        <v>42.626884984062485</v>
      </c>
      <c r="AA58" s="24">
        <f t="shared" si="6"/>
        <v>-27.041108110318049</v>
      </c>
      <c r="AB58" s="24">
        <f t="shared" si="6"/>
        <v>-22.80917970051874</v>
      </c>
      <c r="AC58" s="24">
        <f t="shared" si="6"/>
        <v>1.5653058106274358</v>
      </c>
      <c r="AD58" s="24">
        <f t="shared" si="8"/>
        <v>11.255757610966228</v>
      </c>
    </row>
    <row r="59" spans="1:30">
      <c r="A59" s="65">
        <v>870600</v>
      </c>
      <c r="B59" s="23" t="s">
        <v>210</v>
      </c>
      <c r="C59" s="24">
        <f t="shared" si="7"/>
        <v>463.4598012646793</v>
      </c>
      <c r="D59" s="24">
        <f t="shared" si="6"/>
        <v>82.541851703406792</v>
      </c>
      <c r="E59" s="24">
        <f t="shared" si="6"/>
        <v>-5.9450653993378637</v>
      </c>
      <c r="F59" s="24">
        <f t="shared" si="6"/>
        <v>91.65127358499376</v>
      </c>
      <c r="G59" s="24">
        <f t="shared" si="6"/>
        <v>-1.5363675604225193</v>
      </c>
      <c r="H59" s="24">
        <f t="shared" si="6"/>
        <v>-53.854385568004872</v>
      </c>
      <c r="I59" s="24">
        <f t="shared" si="6"/>
        <v>-32.40511242816747</v>
      </c>
      <c r="J59" s="24">
        <f t="shared" si="6"/>
        <v>143.50647760125699</v>
      </c>
      <c r="K59" s="24">
        <f t="shared" si="6"/>
        <v>-10.489755939120343</v>
      </c>
      <c r="L59" s="24">
        <f t="shared" si="6"/>
        <v>13.716869770701081</v>
      </c>
      <c r="M59" s="24">
        <f t="shared" si="6"/>
        <v>-27.480460744031291</v>
      </c>
      <c r="N59" s="24">
        <f t="shared" si="6"/>
        <v>-21.6514190802949</v>
      </c>
      <c r="O59" s="24">
        <f t="shared" si="6"/>
        <v>86.628901268983071</v>
      </c>
      <c r="P59" s="24">
        <f t="shared" si="6"/>
        <v>-20.364268032358552</v>
      </c>
      <c r="Q59" s="24">
        <f t="shared" si="6"/>
        <v>29.343968161365353</v>
      </c>
      <c r="R59" s="24">
        <f t="shared" si="6"/>
        <v>43.356101177500818</v>
      </c>
      <c r="S59" s="24">
        <f t="shared" si="6"/>
        <v>2.4412054818355955E-2</v>
      </c>
      <c r="T59" s="24">
        <f t="shared" si="6"/>
        <v>15.26774422377872</v>
      </c>
      <c r="U59" s="24">
        <f t="shared" si="6"/>
        <v>-48.982097514067668</v>
      </c>
      <c r="V59" s="24">
        <f t="shared" si="6"/>
        <v>-53.716507903372481</v>
      </c>
      <c r="W59" s="24">
        <f t="shared" si="6"/>
        <v>140.19602717639253</v>
      </c>
      <c r="X59" s="24">
        <f t="shared" si="6"/>
        <v>-25.246841592407478</v>
      </c>
      <c r="Y59" s="24">
        <f t="shared" si="6"/>
        <v>-49.616951789843931</v>
      </c>
      <c r="Z59" s="24">
        <f t="shared" si="6"/>
        <v>14.971091473627808</v>
      </c>
      <c r="AA59" s="24">
        <f t="shared" si="6"/>
        <v>-35.573736887296718</v>
      </c>
      <c r="AB59" s="24">
        <f t="shared" si="6"/>
        <v>-49.066339147817637</v>
      </c>
      <c r="AC59" s="24">
        <f t="shared" si="6"/>
        <v>354.08951211308272</v>
      </c>
      <c r="AD59" s="24">
        <f t="shared" si="8"/>
        <v>8.3002305402773544</v>
      </c>
    </row>
    <row r="60" spans="1:30">
      <c r="A60" s="65">
        <v>870490</v>
      </c>
      <c r="B60" s="23" t="s">
        <v>210</v>
      </c>
      <c r="C60" s="24">
        <f t="shared" si="7"/>
        <v>-83.496171304519436</v>
      </c>
      <c r="D60" s="24">
        <f t="shared" si="6"/>
        <v>195.51580928646854</v>
      </c>
      <c r="E60" s="24">
        <f t="shared" si="6"/>
        <v>-77.176228367205553</v>
      </c>
      <c r="F60" s="24">
        <f t="shared" si="6"/>
        <v>-54.194620163394994</v>
      </c>
      <c r="G60" s="24">
        <f t="shared" si="6"/>
        <v>-33.34378398882167</v>
      </c>
      <c r="H60" s="24">
        <f t="shared" si="6"/>
        <v>25.486176841200603</v>
      </c>
      <c r="I60" s="24">
        <f t="shared" si="6"/>
        <v>131.10212354408355</v>
      </c>
      <c r="J60" s="24">
        <f t="shared" si="6"/>
        <v>113.7395026971611</v>
      </c>
      <c r="K60" s="24">
        <f t="shared" si="6"/>
        <v>-60.680409763500698</v>
      </c>
      <c r="L60" s="24">
        <f t="shared" si="6"/>
        <v>163.73038847789576</v>
      </c>
      <c r="M60" s="24">
        <f t="shared" si="6"/>
        <v>54.304843366615017</v>
      </c>
      <c r="N60" s="24">
        <f t="shared" ref="D60:AC67" si="9">IFERROR(((N19/M19)*100-100),"--")</f>
        <v>-71.15715519386427</v>
      </c>
      <c r="O60" s="24">
        <f t="shared" si="9"/>
        <v>28.171515681741141</v>
      </c>
      <c r="P60" s="24">
        <f t="shared" si="9"/>
        <v>-14.324356854621584</v>
      </c>
      <c r="Q60" s="24">
        <f t="shared" si="9"/>
        <v>-15.512403416022778</v>
      </c>
      <c r="R60" s="24">
        <f t="shared" si="9"/>
        <v>-27.512738999827164</v>
      </c>
      <c r="S60" s="24">
        <f t="shared" si="9"/>
        <v>714.98501408042614</v>
      </c>
      <c r="T60" s="24">
        <f t="shared" si="9"/>
        <v>5.1004486812696257</v>
      </c>
      <c r="U60" s="24">
        <f t="shared" si="9"/>
        <v>-66.47297570629074</v>
      </c>
      <c r="V60" s="24">
        <f t="shared" si="9"/>
        <v>-14.275294078078886</v>
      </c>
      <c r="W60" s="24">
        <f t="shared" si="9"/>
        <v>66.872316478385926</v>
      </c>
      <c r="X60" s="24">
        <f t="shared" si="9"/>
        <v>-10.641605696761474</v>
      </c>
      <c r="Y60" s="24">
        <f t="shared" si="9"/>
        <v>36.288373117932991</v>
      </c>
      <c r="Z60" s="24">
        <f t="shared" si="9"/>
        <v>40.805798398972968</v>
      </c>
      <c r="AA60" s="24">
        <f t="shared" si="9"/>
        <v>4.9869705416844283</v>
      </c>
      <c r="AB60" s="24">
        <f t="shared" si="9"/>
        <v>200.97223440876456</v>
      </c>
      <c r="AC60" s="24">
        <f t="shared" si="9"/>
        <v>426.1593083933617</v>
      </c>
      <c r="AD60" s="24">
        <f t="shared" si="8"/>
        <v>7.5413915419304516</v>
      </c>
    </row>
    <row r="61" spans="1:30">
      <c r="A61" s="65">
        <v>870210</v>
      </c>
      <c r="B61" s="23" t="s">
        <v>210</v>
      </c>
      <c r="C61" s="24">
        <f t="shared" si="7"/>
        <v>-30.672272727272727</v>
      </c>
      <c r="D61" s="24">
        <f t="shared" si="9"/>
        <v>17.045176522715266</v>
      </c>
      <c r="E61" s="24">
        <f t="shared" si="9"/>
        <v>248.92514441229878</v>
      </c>
      <c r="F61" s="24">
        <f t="shared" si="9"/>
        <v>-8.6375174154739653</v>
      </c>
      <c r="G61" s="24">
        <f t="shared" si="9"/>
        <v>31.649080822867859</v>
      </c>
      <c r="H61" s="24">
        <f t="shared" si="9"/>
        <v>-28.829502341110526</v>
      </c>
      <c r="I61" s="24">
        <f t="shared" si="9"/>
        <v>128.56033679407787</v>
      </c>
      <c r="J61" s="24">
        <f t="shared" si="9"/>
        <v>-68.035317451371768</v>
      </c>
      <c r="K61" s="24">
        <f t="shared" si="9"/>
        <v>106.43217074346154</v>
      </c>
      <c r="L61" s="24">
        <f t="shared" si="9"/>
        <v>50.572421586384365</v>
      </c>
      <c r="M61" s="24">
        <f t="shared" si="9"/>
        <v>-6.6132485082743671</v>
      </c>
      <c r="N61" s="24">
        <f t="shared" si="9"/>
        <v>-6.3388034910782665</v>
      </c>
      <c r="O61" s="24">
        <f t="shared" si="9"/>
        <v>32.004785556861407</v>
      </c>
      <c r="P61" s="24">
        <f t="shared" si="9"/>
        <v>-18.652555967162172</v>
      </c>
      <c r="Q61" s="24">
        <f t="shared" si="9"/>
        <v>202.30385182073951</v>
      </c>
      <c r="R61" s="24">
        <f t="shared" si="9"/>
        <v>18.587738654604081</v>
      </c>
      <c r="S61" s="24">
        <f t="shared" si="9"/>
        <v>1.4511820625401981</v>
      </c>
      <c r="T61" s="24">
        <f t="shared" si="9"/>
        <v>26.563705383643395</v>
      </c>
      <c r="U61" s="24">
        <f t="shared" si="9"/>
        <v>-66.938971547758058</v>
      </c>
      <c r="V61" s="24">
        <f t="shared" si="9"/>
        <v>102.69172519038659</v>
      </c>
      <c r="W61" s="24">
        <f t="shared" si="9"/>
        <v>-47.243159498781992</v>
      </c>
      <c r="X61" s="24">
        <f t="shared" si="9"/>
        <v>109.06682483993299</v>
      </c>
      <c r="Y61" s="24">
        <f t="shared" si="9"/>
        <v>-58.457160902102309</v>
      </c>
      <c r="Z61" s="24">
        <f t="shared" si="9"/>
        <v>22.846176869092005</v>
      </c>
      <c r="AA61" s="24">
        <f t="shared" si="9"/>
        <v>-100</v>
      </c>
      <c r="AB61" s="24" t="str">
        <f t="shared" si="9"/>
        <v>--</v>
      </c>
      <c r="AC61" s="24">
        <f t="shared" si="9"/>
        <v>43.84102405681665</v>
      </c>
      <c r="AD61" s="24">
        <f t="shared" si="8"/>
        <v>2.8948336084348369</v>
      </c>
    </row>
    <row r="62" spans="1:30">
      <c r="A62" s="65">
        <v>870120</v>
      </c>
      <c r="B62" s="23" t="s">
        <v>210</v>
      </c>
      <c r="C62" s="24">
        <f t="shared" si="7"/>
        <v>81.917537698822542</v>
      </c>
      <c r="D62" s="24">
        <f t="shared" si="9"/>
        <v>304.16499936184431</v>
      </c>
      <c r="E62" s="24">
        <f t="shared" si="9"/>
        <v>174.01492437848145</v>
      </c>
      <c r="F62" s="24">
        <f t="shared" si="9"/>
        <v>19.01480817745535</v>
      </c>
      <c r="G62" s="24">
        <f t="shared" si="9"/>
        <v>90.657183571248112</v>
      </c>
      <c r="H62" s="24">
        <f t="shared" si="9"/>
        <v>-49.843324554670488</v>
      </c>
      <c r="I62" s="24">
        <f t="shared" si="9"/>
        <v>-61.135742450352168</v>
      </c>
      <c r="J62" s="24">
        <f t="shared" si="9"/>
        <v>37.59830967273092</v>
      </c>
      <c r="K62" s="24">
        <f t="shared" si="9"/>
        <v>-12.274313896353888</v>
      </c>
      <c r="L62" s="24">
        <f t="shared" si="9"/>
        <v>56.926741219927834</v>
      </c>
      <c r="M62" s="24">
        <f t="shared" si="9"/>
        <v>3.9361136033150217</v>
      </c>
      <c r="N62" s="24">
        <f t="shared" si="9"/>
        <v>211.84890730077751</v>
      </c>
      <c r="O62" s="24">
        <f t="shared" si="9"/>
        <v>-63.737056441650246</v>
      </c>
      <c r="P62" s="24">
        <f t="shared" si="9"/>
        <v>-76.87978283764015</v>
      </c>
      <c r="Q62" s="24">
        <f t="shared" si="9"/>
        <v>375.76205248844826</v>
      </c>
      <c r="R62" s="24">
        <f t="shared" si="9"/>
        <v>-16.526490493979011</v>
      </c>
      <c r="S62" s="24">
        <f t="shared" si="9"/>
        <v>107.01860172928318</v>
      </c>
      <c r="T62" s="24">
        <f t="shared" si="9"/>
        <v>33.479247945568659</v>
      </c>
      <c r="U62" s="24">
        <f t="shared" si="9"/>
        <v>-4.3813106516168574</v>
      </c>
      <c r="V62" s="24">
        <f t="shared" si="9"/>
        <v>-31.307608192053863</v>
      </c>
      <c r="W62" s="24">
        <f t="shared" si="9"/>
        <v>-19.506079959500994</v>
      </c>
      <c r="X62" s="24">
        <f t="shared" si="9"/>
        <v>35.858830863205554</v>
      </c>
      <c r="Y62" s="24">
        <f t="shared" si="9"/>
        <v>26.874443172997388</v>
      </c>
      <c r="Z62" s="24">
        <f t="shared" si="9"/>
        <v>-9.1549617947461854</v>
      </c>
      <c r="AA62" s="24">
        <f t="shared" si="9"/>
        <v>-39.173703245575986</v>
      </c>
      <c r="AB62" s="24">
        <f t="shared" si="9"/>
        <v>-17.105861147403829</v>
      </c>
      <c r="AC62" s="24">
        <f t="shared" si="9"/>
        <v>-93.877360914293334</v>
      </c>
      <c r="AD62" s="24">
        <f t="shared" si="8"/>
        <v>0.90401449145826973</v>
      </c>
    </row>
    <row r="63" spans="1:30">
      <c r="A63" s="65">
        <v>870332</v>
      </c>
      <c r="B63" s="23" t="s">
        <v>210</v>
      </c>
      <c r="C63" s="24" t="str">
        <f t="shared" si="7"/>
        <v>--</v>
      </c>
      <c r="D63" s="24">
        <f t="shared" si="9"/>
        <v>243.97826260688885</v>
      </c>
      <c r="E63" s="24">
        <f t="shared" si="9"/>
        <v>-0.46233911063613675</v>
      </c>
      <c r="F63" s="24">
        <f t="shared" si="9"/>
        <v>-78.993067712345066</v>
      </c>
      <c r="G63" s="24">
        <f t="shared" si="9"/>
        <v>158.15925925925927</v>
      </c>
      <c r="H63" s="24">
        <f t="shared" si="9"/>
        <v>123.18264637103141</v>
      </c>
      <c r="I63" s="24">
        <f t="shared" si="9"/>
        <v>2185.0969048307779</v>
      </c>
      <c r="J63" s="24">
        <f t="shared" si="9"/>
        <v>-94.172123356206555</v>
      </c>
      <c r="K63" s="24">
        <f t="shared" si="9"/>
        <v>146.49225273929628</v>
      </c>
      <c r="L63" s="24">
        <f t="shared" si="9"/>
        <v>12561.921285870387</v>
      </c>
      <c r="M63" s="24">
        <f t="shared" si="9"/>
        <v>-8.9735918744571705</v>
      </c>
      <c r="N63" s="24">
        <f t="shared" si="9"/>
        <v>-50.142721659217031</v>
      </c>
      <c r="O63" s="24">
        <f t="shared" si="9"/>
        <v>63.859260800847665</v>
      </c>
      <c r="P63" s="24">
        <f t="shared" si="9"/>
        <v>-58.030650427356989</v>
      </c>
      <c r="Q63" s="24">
        <f t="shared" si="9"/>
        <v>14.528916775625717</v>
      </c>
      <c r="R63" s="24">
        <f t="shared" si="9"/>
        <v>-7.7543088435403433</v>
      </c>
      <c r="S63" s="24">
        <f t="shared" si="9"/>
        <v>66.060093300482407</v>
      </c>
      <c r="T63" s="24">
        <f t="shared" si="9"/>
        <v>48.538042996864533</v>
      </c>
      <c r="U63" s="24">
        <f t="shared" si="9"/>
        <v>-55.911063097497831</v>
      </c>
      <c r="V63" s="24">
        <f t="shared" si="9"/>
        <v>72.196540836695249</v>
      </c>
      <c r="W63" s="24">
        <f t="shared" si="9"/>
        <v>149.08711190029774</v>
      </c>
      <c r="X63" s="24">
        <f t="shared" si="9"/>
        <v>224.24707126212138</v>
      </c>
      <c r="Y63" s="24">
        <f t="shared" si="9"/>
        <v>-79.651104324643399</v>
      </c>
      <c r="Z63" s="24">
        <f t="shared" si="9"/>
        <v>-64.836497563712712</v>
      </c>
      <c r="AA63" s="24">
        <f t="shared" si="9"/>
        <v>-48.939441948689954</v>
      </c>
      <c r="AB63" s="24">
        <f t="shared" si="9"/>
        <v>-80.654004449086074</v>
      </c>
      <c r="AC63" s="24">
        <f t="shared" si="9"/>
        <v>142.14883321362808</v>
      </c>
      <c r="AD63" s="24" t="str">
        <f t="shared" si="8"/>
        <v>--</v>
      </c>
    </row>
    <row r="64" spans="1:30">
      <c r="A64" s="65">
        <v>870290</v>
      </c>
      <c r="B64" s="23" t="s">
        <v>210</v>
      </c>
      <c r="C64" s="24">
        <f t="shared" si="7"/>
        <v>30.358502705073846</v>
      </c>
      <c r="D64" s="24">
        <f t="shared" si="9"/>
        <v>-4.0853740200183779</v>
      </c>
      <c r="E64" s="24">
        <f t="shared" si="9"/>
        <v>54.15343331854362</v>
      </c>
      <c r="F64" s="24">
        <f t="shared" si="9"/>
        <v>-8.6622266077777539</v>
      </c>
      <c r="G64" s="24">
        <f t="shared" si="9"/>
        <v>234.00878018895941</v>
      </c>
      <c r="H64" s="24">
        <f t="shared" si="9"/>
        <v>-50.818188229321379</v>
      </c>
      <c r="I64" s="24">
        <f t="shared" si="9"/>
        <v>70.118486576589248</v>
      </c>
      <c r="J64" s="24">
        <f t="shared" si="9"/>
        <v>-17.153608133134128</v>
      </c>
      <c r="K64" s="24">
        <f t="shared" si="9"/>
        <v>48.548893426280671</v>
      </c>
      <c r="L64" s="24">
        <f t="shared" si="9"/>
        <v>54.719586813382364</v>
      </c>
      <c r="M64" s="24">
        <f t="shared" si="9"/>
        <v>2.5707953779013053</v>
      </c>
      <c r="N64" s="24">
        <f t="shared" si="9"/>
        <v>-3.6075294141852225</v>
      </c>
      <c r="O64" s="24">
        <f t="shared" si="9"/>
        <v>61.255939770957724</v>
      </c>
      <c r="P64" s="24">
        <f t="shared" si="9"/>
        <v>-61.278295136030067</v>
      </c>
      <c r="Q64" s="24">
        <f t="shared" si="9"/>
        <v>37.4612356913957</v>
      </c>
      <c r="R64" s="24">
        <f t="shared" si="9"/>
        <v>24.218067421110263</v>
      </c>
      <c r="S64" s="24">
        <f t="shared" si="9"/>
        <v>46.057167711374575</v>
      </c>
      <c r="T64" s="24">
        <f t="shared" si="9"/>
        <v>15.841760489409282</v>
      </c>
      <c r="U64" s="24">
        <f t="shared" si="9"/>
        <v>-83.391297489618594</v>
      </c>
      <c r="V64" s="24">
        <f t="shared" si="9"/>
        <v>-36.918903407287374</v>
      </c>
      <c r="W64" s="24">
        <f t="shared" si="9"/>
        <v>213.32973589302907</v>
      </c>
      <c r="X64" s="24">
        <f t="shared" si="9"/>
        <v>-61.801167581364751</v>
      </c>
      <c r="Y64" s="24">
        <f t="shared" si="9"/>
        <v>18.434688178174156</v>
      </c>
      <c r="Z64" s="24">
        <f t="shared" si="9"/>
        <v>180.33791201943251</v>
      </c>
      <c r="AA64" s="24">
        <f t="shared" si="9"/>
        <v>-100</v>
      </c>
      <c r="AB64" s="24" t="str">
        <f t="shared" si="9"/>
        <v>--</v>
      </c>
      <c r="AC64" s="24">
        <f t="shared" si="9"/>
        <v>46.743970789430279</v>
      </c>
      <c r="AD64" s="24">
        <f t="shared" si="8"/>
        <v>-3.1569764728137386</v>
      </c>
    </row>
    <row r="65" spans="1:30">
      <c r="A65" s="65" t="s">
        <v>221</v>
      </c>
      <c r="B65" s="23" t="s">
        <v>210</v>
      </c>
      <c r="C65" s="24">
        <f t="shared" si="7"/>
        <v>137.92863778243731</v>
      </c>
      <c r="D65" s="24">
        <f t="shared" si="9"/>
        <v>91.629455869869759</v>
      </c>
      <c r="E65" s="24">
        <f t="shared" si="9"/>
        <v>25.390566442207472</v>
      </c>
      <c r="F65" s="24">
        <f t="shared" si="9"/>
        <v>17.179365992693533</v>
      </c>
      <c r="G65" s="24">
        <f t="shared" si="9"/>
        <v>74.079694943244675</v>
      </c>
      <c r="H65" s="24">
        <f t="shared" si="9"/>
        <v>3.8840142208414363</v>
      </c>
      <c r="I65" s="24">
        <f t="shared" si="9"/>
        <v>24.734636545268245</v>
      </c>
      <c r="J65" s="24">
        <f t="shared" si="9"/>
        <v>-6.7455992314836379</v>
      </c>
      <c r="K65" s="24">
        <f t="shared" si="9"/>
        <v>12.891234619175407</v>
      </c>
      <c r="L65" s="24">
        <f t="shared" si="9"/>
        <v>22.892599598256311</v>
      </c>
      <c r="M65" s="24">
        <f t="shared" si="9"/>
        <v>16.336638611361835</v>
      </c>
      <c r="N65" s="24">
        <f t="shared" si="9"/>
        <v>5.3167193863706359</v>
      </c>
      <c r="O65" s="24">
        <f t="shared" si="9"/>
        <v>-8.9969044445944206</v>
      </c>
      <c r="P65" s="24">
        <f t="shared" si="9"/>
        <v>-43.126145814145964</v>
      </c>
      <c r="Q65" s="24">
        <f t="shared" si="9"/>
        <v>32.023804344040201</v>
      </c>
      <c r="R65" s="24">
        <f t="shared" si="9"/>
        <v>6.3464141949627333</v>
      </c>
      <c r="S65" s="24">
        <f t="shared" si="9"/>
        <v>5.7832660615199103</v>
      </c>
      <c r="T65" s="24">
        <f t="shared" si="9"/>
        <v>11.039937557339144</v>
      </c>
      <c r="U65" s="24">
        <f t="shared" si="9"/>
        <v>-11.159810124360803</v>
      </c>
      <c r="V65" s="24">
        <f t="shared" si="9"/>
        <v>5.7043707496233083</v>
      </c>
      <c r="W65" s="24">
        <f t="shared" si="9"/>
        <v>2.2666583242773868</v>
      </c>
      <c r="X65" s="24">
        <f t="shared" si="9"/>
        <v>11.897845463280987</v>
      </c>
      <c r="Y65" s="24">
        <f t="shared" si="9"/>
        <v>-2.7585446330984951</v>
      </c>
      <c r="Z65" s="24">
        <f t="shared" si="9"/>
        <v>0.20614118374054158</v>
      </c>
      <c r="AA65" s="24">
        <f t="shared" si="9"/>
        <v>-39.872098362206245</v>
      </c>
      <c r="AB65" s="24">
        <f t="shared" si="9"/>
        <v>9.8586188601045137</v>
      </c>
      <c r="AC65" s="24">
        <f t="shared" si="9"/>
        <v>53.497757954377192</v>
      </c>
      <c r="AD65" s="24">
        <f t="shared" si="8"/>
        <v>11.618695048808007</v>
      </c>
    </row>
    <row r="66" spans="1:30">
      <c r="A66" s="65" t="s">
        <v>222</v>
      </c>
      <c r="B66" s="23" t="s">
        <v>210</v>
      </c>
      <c r="C66" s="24">
        <f t="shared" si="7"/>
        <v>-9.6625228519048818</v>
      </c>
      <c r="D66" s="24">
        <f t="shared" si="9"/>
        <v>4.6625895992169717</v>
      </c>
      <c r="E66" s="24">
        <f t="shared" si="9"/>
        <v>749.98085794905614</v>
      </c>
      <c r="F66" s="24">
        <f t="shared" si="9"/>
        <v>-72.596566591957185</v>
      </c>
      <c r="G66" s="24">
        <f t="shared" si="9"/>
        <v>28.197401734955037</v>
      </c>
      <c r="H66" s="24">
        <f t="shared" si="9"/>
        <v>283.12633957773727</v>
      </c>
      <c r="I66" s="24">
        <f t="shared" si="9"/>
        <v>134.41419972333441</v>
      </c>
      <c r="J66" s="24">
        <f t="shared" si="9"/>
        <v>-11.628404632934803</v>
      </c>
      <c r="K66" s="24">
        <f t="shared" si="9"/>
        <v>-31.65302884606038</v>
      </c>
      <c r="L66" s="24">
        <f t="shared" si="9"/>
        <v>70.581590494054154</v>
      </c>
      <c r="M66" s="24">
        <f t="shared" si="9"/>
        <v>13.769351736588547</v>
      </c>
      <c r="N66" s="24">
        <f t="shared" si="9"/>
        <v>-28.38600717710257</v>
      </c>
      <c r="O66" s="24">
        <f t="shared" si="9"/>
        <v>107.85329678968708</v>
      </c>
      <c r="P66" s="24">
        <f t="shared" si="9"/>
        <v>65.1449779470517</v>
      </c>
      <c r="Q66" s="24">
        <f t="shared" si="9"/>
        <v>5.9017484817980517</v>
      </c>
      <c r="R66" s="24">
        <f t="shared" si="9"/>
        <v>16.75025001047436</v>
      </c>
      <c r="S66" s="24">
        <f t="shared" si="9"/>
        <v>-53.064877083356002</v>
      </c>
      <c r="T66" s="24">
        <f t="shared" si="9"/>
        <v>16.192754992233944</v>
      </c>
      <c r="U66" s="24">
        <f t="shared" si="9"/>
        <v>-56.198322081441745</v>
      </c>
      <c r="V66" s="24">
        <f t="shared" si="9"/>
        <v>-54.90692282954727</v>
      </c>
      <c r="W66" s="24">
        <f t="shared" si="9"/>
        <v>-17.11226078357258</v>
      </c>
      <c r="X66" s="24">
        <f t="shared" si="9"/>
        <v>11.594617476071662</v>
      </c>
      <c r="Y66" s="24">
        <f t="shared" si="9"/>
        <v>-59.500573102514991</v>
      </c>
      <c r="Z66" s="24">
        <f t="shared" si="9"/>
        <v>1437.891004875544</v>
      </c>
      <c r="AA66" s="24">
        <f t="shared" si="9"/>
        <v>-96.03771346366878</v>
      </c>
      <c r="AB66" s="24">
        <f t="shared" si="9"/>
        <v>-58.465633505768515</v>
      </c>
      <c r="AC66" s="24">
        <f t="shared" si="9"/>
        <v>-52.742686268626038</v>
      </c>
      <c r="AD66" s="24">
        <f t="shared" si="8"/>
        <v>-2.9214062020990212</v>
      </c>
    </row>
    <row r="67" spans="1:30">
      <c r="A67" s="65" t="s">
        <v>207</v>
      </c>
      <c r="B67" s="23" t="s">
        <v>210</v>
      </c>
      <c r="C67" s="24">
        <f t="shared" si="7"/>
        <v>137.77448483529233</v>
      </c>
      <c r="D67" s="24">
        <f t="shared" si="9"/>
        <v>91.594945627153606</v>
      </c>
      <c r="E67" s="24">
        <f t="shared" si="9"/>
        <v>25.547636763256094</v>
      </c>
      <c r="F67" s="24">
        <f t="shared" si="9"/>
        <v>17.047612496350155</v>
      </c>
      <c r="G67" s="24">
        <f t="shared" si="9"/>
        <v>74.063930096267939</v>
      </c>
      <c r="H67" s="24">
        <f t="shared" si="9"/>
        <v>3.9546779133598164</v>
      </c>
      <c r="I67" s="24">
        <f t="shared" si="9"/>
        <v>24.836927861539564</v>
      </c>
      <c r="J67" s="24">
        <f t="shared" si="9"/>
        <v>-6.7541503576556607</v>
      </c>
      <c r="K67" s="24">
        <f t="shared" si="9"/>
        <v>12.81730323023433</v>
      </c>
      <c r="L67" s="24">
        <f t="shared" si="9"/>
        <v>22.940550720395819</v>
      </c>
      <c r="M67" s="24">
        <f t="shared" si="9"/>
        <v>16.333056887933026</v>
      </c>
      <c r="N67" s="24">
        <f t="shared" si="9"/>
        <v>5.2707355895658168</v>
      </c>
      <c r="O67" s="24">
        <f t="shared" si="9"/>
        <v>-8.8884469704624109</v>
      </c>
      <c r="P67" s="24">
        <f t="shared" si="9"/>
        <v>-42.896886951483218</v>
      </c>
      <c r="Q67" s="24">
        <f t="shared" si="9"/>
        <v>31.86383880663152</v>
      </c>
      <c r="R67" s="24">
        <f t="shared" si="9"/>
        <v>6.3975811981294157</v>
      </c>
      <c r="S67" s="24">
        <f t="shared" si="9"/>
        <v>5.465684470913132</v>
      </c>
      <c r="T67" s="24">
        <f t="shared" si="9"/>
        <v>11.052312810589086</v>
      </c>
      <c r="U67" s="24">
        <f t="shared" si="9"/>
        <v>-11.272983641881339</v>
      </c>
      <c r="V67" s="24">
        <f t="shared" si="9"/>
        <v>5.6291826334622783</v>
      </c>
      <c r="W67" s="24">
        <f t="shared" si="9"/>
        <v>2.2563958719135542</v>
      </c>
      <c r="X67" s="24">
        <f t="shared" si="9"/>
        <v>11.897715299336724</v>
      </c>
      <c r="Y67" s="24">
        <f t="shared" si="9"/>
        <v>-2.7828357958066334</v>
      </c>
      <c r="Z67" s="24">
        <f t="shared" si="9"/>
        <v>0.46253826382836394</v>
      </c>
      <c r="AA67" s="24">
        <f t="shared" si="9"/>
        <v>-40.025433364518939</v>
      </c>
      <c r="AB67" s="24">
        <f t="shared" si="9"/>
        <v>9.8462956335439742</v>
      </c>
      <c r="AC67" s="24">
        <f t="shared" si="9"/>
        <v>53.490512567205514</v>
      </c>
      <c r="AD67" s="24">
        <f t="shared" si="8"/>
        <v>11.614613037532195</v>
      </c>
    </row>
    <row r="68" spans="1:30" ht="14" thickBot="1">
      <c r="A68" s="20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ht="14" thickTop="1">
      <c r="A69" s="11" t="s">
        <v>278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</row>
  </sheetData>
  <mergeCells count="7">
    <mergeCell ref="B48:AD48"/>
    <mergeCell ref="B49:AD49"/>
    <mergeCell ref="A2:AD2"/>
    <mergeCell ref="A4:AD4"/>
    <mergeCell ref="B7:AD7"/>
    <mergeCell ref="B8:AD8"/>
    <mergeCell ref="B28:AD28"/>
  </mergeCells>
  <hyperlinks>
    <hyperlink ref="A1" location="ÍNDICE!A1" display="ÍNDICE" xr:uid="{00000000-0004-0000-1100-000000000000}"/>
  </hyperlinks>
  <pageMargins left="0.75" right="0.75" top="1" bottom="1" header="0" footer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E32"/>
  <sheetViews>
    <sheetView zoomScaleNormal="100" zoomScalePageLayoutView="80" workbookViewId="0"/>
  </sheetViews>
  <sheetFormatPr baseColWidth="10" defaultColWidth="11.5" defaultRowHeight="13"/>
  <cols>
    <col min="1" max="1" width="12.5" style="12" customWidth="1"/>
    <col min="2" max="2" width="16.5" style="12" customWidth="1"/>
    <col min="3" max="5" width="13.33203125" style="12" customWidth="1"/>
    <col min="6" max="6" width="13.1640625" style="12" customWidth="1"/>
    <col min="7" max="7" width="13.5" style="12" customWidth="1"/>
    <col min="8" max="9" width="13.33203125" style="12" customWidth="1"/>
    <col min="10" max="10" width="12.5" style="12" customWidth="1"/>
    <col min="11" max="16384" width="11.5" style="12"/>
  </cols>
  <sheetData>
    <row r="1" spans="1:31">
      <c r="A1" s="83" t="s">
        <v>0</v>
      </c>
    </row>
    <row r="2" spans="1:31">
      <c r="A2" s="136" t="s">
        <v>227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</row>
    <row r="3" spans="1:3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2"/>
    </row>
    <row r="4" spans="1:31">
      <c r="A4" s="136" t="s">
        <v>301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</row>
    <row r="5" spans="1:31" ht="14" thickBo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77"/>
      <c r="W5" s="77"/>
      <c r="X5" s="77"/>
      <c r="Y5" s="77"/>
      <c r="Z5" s="77"/>
      <c r="AA5" s="77"/>
      <c r="AB5" s="77"/>
      <c r="AC5" s="77"/>
      <c r="AD5" s="4"/>
    </row>
    <row r="6" spans="1:31" ht="14" thickTop="1">
      <c r="A6" s="13"/>
      <c r="B6" s="6">
        <v>1995</v>
      </c>
      <c r="C6" s="6">
        <v>1996</v>
      </c>
      <c r="D6" s="6">
        <v>1997</v>
      </c>
      <c r="E6" s="6">
        <v>1998</v>
      </c>
      <c r="F6" s="6">
        <v>1999</v>
      </c>
      <c r="G6" s="6">
        <v>2000</v>
      </c>
      <c r="H6" s="6">
        <v>2001</v>
      </c>
      <c r="I6" s="6">
        <v>2002</v>
      </c>
      <c r="J6" s="6">
        <v>2003</v>
      </c>
      <c r="K6" s="6">
        <v>2004</v>
      </c>
      <c r="L6" s="6">
        <v>2005</v>
      </c>
      <c r="M6" s="6">
        <v>2006</v>
      </c>
      <c r="N6" s="6">
        <v>2007</v>
      </c>
      <c r="O6" s="6">
        <v>2008</v>
      </c>
      <c r="P6" s="6">
        <v>2009</v>
      </c>
      <c r="Q6" s="6">
        <v>2010</v>
      </c>
      <c r="R6" s="6">
        <v>2011</v>
      </c>
      <c r="S6" s="6">
        <v>2012</v>
      </c>
      <c r="T6" s="6">
        <v>2013</v>
      </c>
      <c r="U6" s="6">
        <v>2014</v>
      </c>
      <c r="V6" s="6">
        <v>2015</v>
      </c>
      <c r="W6" s="6">
        <v>2016</v>
      </c>
      <c r="X6" s="6">
        <v>2017</v>
      </c>
      <c r="Y6" s="6">
        <v>2018</v>
      </c>
      <c r="Z6" s="6">
        <v>2019</v>
      </c>
      <c r="AA6" s="6">
        <v>2020</v>
      </c>
      <c r="AB6" s="6">
        <v>2021</v>
      </c>
      <c r="AC6" s="6">
        <v>2022</v>
      </c>
      <c r="AD6" s="6" t="s">
        <v>280</v>
      </c>
    </row>
    <row r="7" spans="1:31" ht="14" thickBot="1">
      <c r="A7" s="13"/>
      <c r="B7" s="134" t="s">
        <v>205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</row>
    <row r="8" spans="1:31" ht="14" thickTop="1">
      <c r="A8" s="13"/>
      <c r="B8" s="65"/>
      <c r="C8" s="65"/>
      <c r="D8" s="65"/>
      <c r="E8" s="65"/>
      <c r="F8" s="65"/>
      <c r="G8" s="65"/>
      <c r="H8" s="65"/>
      <c r="I8" s="65"/>
      <c r="J8" s="6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1">
      <c r="A9" s="7" t="s">
        <v>93</v>
      </c>
      <c r="B9" s="52">
        <v>9462.5629680000002</v>
      </c>
      <c r="C9" s="14">
        <v>11599.528539000003</v>
      </c>
      <c r="D9" s="14">
        <v>14073.567095</v>
      </c>
      <c r="E9" s="14">
        <v>15975.691203999995</v>
      </c>
      <c r="F9" s="14">
        <v>20182.241243000004</v>
      </c>
      <c r="G9" s="14">
        <v>24750.782740999995</v>
      </c>
      <c r="H9" s="14">
        <v>23981.760061000001</v>
      </c>
      <c r="I9" s="14">
        <v>24931.40998</v>
      </c>
      <c r="J9" s="14">
        <v>26209.841198999995</v>
      </c>
      <c r="K9" s="14">
        <v>30439.509610000008</v>
      </c>
      <c r="L9" s="14">
        <v>33242.730919000001</v>
      </c>
      <c r="M9" s="14">
        <v>37341.467923999997</v>
      </c>
      <c r="N9" s="14">
        <v>39024.60626600001</v>
      </c>
      <c r="O9" s="14">
        <v>38085.642856999999</v>
      </c>
      <c r="P9" s="14">
        <v>28969.904167000015</v>
      </c>
      <c r="Q9" s="14">
        <v>39601.456008000008</v>
      </c>
      <c r="R9" s="14">
        <v>44324.786727999999</v>
      </c>
      <c r="S9" s="14">
        <v>47877.750350999981</v>
      </c>
      <c r="T9" s="14">
        <v>53775.097732999988</v>
      </c>
      <c r="U9" s="14">
        <v>58269.586297000016</v>
      </c>
      <c r="V9" s="14">
        <v>59747.491076999999</v>
      </c>
      <c r="W9" s="14">
        <v>61246.758285999982</v>
      </c>
      <c r="X9" s="14">
        <v>61915.941446999983</v>
      </c>
      <c r="Y9" s="14">
        <v>65421.715307999984</v>
      </c>
      <c r="Z9" s="14">
        <v>66045.524320000011</v>
      </c>
      <c r="AA9" s="14">
        <v>57961.729298000013</v>
      </c>
      <c r="AB9" s="14">
        <v>75298.965061999988</v>
      </c>
      <c r="AC9" s="14">
        <v>83026.104847999988</v>
      </c>
      <c r="AD9" s="14">
        <f>SUM(B9:AC9)</f>
        <v>1152784.1535360001</v>
      </c>
    </row>
    <row r="10" spans="1:31">
      <c r="A10" s="7" t="s">
        <v>206</v>
      </c>
      <c r="B10" s="52">
        <v>7830.0529199999992</v>
      </c>
      <c r="C10" s="14">
        <v>11201.841414</v>
      </c>
      <c r="D10" s="14">
        <v>11958.105358000001</v>
      </c>
      <c r="E10" s="14">
        <v>13613.024676000003</v>
      </c>
      <c r="F10" s="14">
        <v>15650.712426999999</v>
      </c>
      <c r="G10" s="14">
        <v>18909.386478000004</v>
      </c>
      <c r="H10" s="14">
        <v>19087.938880000002</v>
      </c>
      <c r="I10" s="14">
        <v>18779.203369000006</v>
      </c>
      <c r="J10" s="14">
        <v>17326.962151</v>
      </c>
      <c r="K10" s="14">
        <v>17898.799727000001</v>
      </c>
      <c r="L10" s="14">
        <v>18481.230752000003</v>
      </c>
      <c r="M10" s="14">
        <v>22741.221833</v>
      </c>
      <c r="N10" s="14">
        <v>21762.698059999999</v>
      </c>
      <c r="O10" s="14">
        <v>21513.456733999999</v>
      </c>
      <c r="P10" s="14">
        <v>18280.134549000002</v>
      </c>
      <c r="Q10" s="14">
        <v>27578.628980000001</v>
      </c>
      <c r="R10" s="14">
        <v>30825.029531000004</v>
      </c>
      <c r="S10" s="14">
        <v>34741.178637999998</v>
      </c>
      <c r="T10" s="14">
        <v>41736.855701000008</v>
      </c>
      <c r="U10" s="14">
        <v>46561.240025999992</v>
      </c>
      <c r="V10" s="14">
        <v>51094.447602</v>
      </c>
      <c r="W10" s="14">
        <v>48762.069124999995</v>
      </c>
      <c r="X10" s="14">
        <v>54027.086507999993</v>
      </c>
      <c r="Y10" s="14">
        <v>64404.553885000001</v>
      </c>
      <c r="Z10" s="14">
        <v>70652.276581999991</v>
      </c>
      <c r="AA10" s="14">
        <v>57396.012221999998</v>
      </c>
      <c r="AB10" s="14">
        <v>59970.493664999995</v>
      </c>
      <c r="AC10" s="14">
        <v>59061.580030999998</v>
      </c>
      <c r="AD10" s="14">
        <f t="shared" ref="AD10:AD12" si="0">SUM(B10:AC10)</f>
        <v>901846.22182400001</v>
      </c>
    </row>
    <row r="11" spans="1:31">
      <c r="A11" s="7" t="s">
        <v>221</v>
      </c>
      <c r="B11" s="52">
        <f>SUM(B9:B10)</f>
        <v>17292.615888</v>
      </c>
      <c r="C11" s="14">
        <f t="shared" ref="C11:AC11" si="1">SUM(C9:C10)</f>
        <v>22801.369953000001</v>
      </c>
      <c r="D11" s="14">
        <f t="shared" si="1"/>
        <v>26031.672452999999</v>
      </c>
      <c r="E11" s="14">
        <f t="shared" si="1"/>
        <v>29588.715879999996</v>
      </c>
      <c r="F11" s="14">
        <f t="shared" si="1"/>
        <v>35832.953670000003</v>
      </c>
      <c r="G11" s="14">
        <f t="shared" si="1"/>
        <v>43660.169219000003</v>
      </c>
      <c r="H11" s="14">
        <f t="shared" si="1"/>
        <v>43069.698941000002</v>
      </c>
      <c r="I11" s="14">
        <f t="shared" si="1"/>
        <v>43710.613349000007</v>
      </c>
      <c r="J11" s="14">
        <f t="shared" si="1"/>
        <v>43536.803349999995</v>
      </c>
      <c r="K11" s="14">
        <f t="shared" si="1"/>
        <v>48338.309337000013</v>
      </c>
      <c r="L11" s="14">
        <f t="shared" si="1"/>
        <v>51723.961671000005</v>
      </c>
      <c r="M11" s="14">
        <f t="shared" si="1"/>
        <v>60082.689757</v>
      </c>
      <c r="N11" s="14">
        <f t="shared" si="1"/>
        <v>60787.304326000012</v>
      </c>
      <c r="O11" s="14">
        <f t="shared" si="1"/>
        <v>59599.099590999998</v>
      </c>
      <c r="P11" s="14">
        <f t="shared" si="1"/>
        <v>47250.038716000017</v>
      </c>
      <c r="Q11" s="14">
        <f t="shared" si="1"/>
        <v>67180.084988000017</v>
      </c>
      <c r="R11" s="14">
        <f t="shared" si="1"/>
        <v>75149.816258999999</v>
      </c>
      <c r="S11" s="14">
        <f t="shared" si="1"/>
        <v>82618.928988999978</v>
      </c>
      <c r="T11" s="14">
        <f t="shared" si="1"/>
        <v>95511.953433999995</v>
      </c>
      <c r="U11" s="14">
        <f t="shared" si="1"/>
        <v>104830.82632300002</v>
      </c>
      <c r="V11" s="14">
        <f t="shared" si="1"/>
        <v>110841.938679</v>
      </c>
      <c r="W11" s="14">
        <f t="shared" si="1"/>
        <v>110008.82741099998</v>
      </c>
      <c r="X11" s="14">
        <f t="shared" si="1"/>
        <v>115943.02795499997</v>
      </c>
      <c r="Y11" s="14">
        <f t="shared" si="1"/>
        <v>129826.26919299999</v>
      </c>
      <c r="Z11" s="14">
        <f t="shared" si="1"/>
        <v>136697.80090199999</v>
      </c>
      <c r="AA11" s="14">
        <f t="shared" si="1"/>
        <v>115357.74152000001</v>
      </c>
      <c r="AB11" s="14">
        <f t="shared" si="1"/>
        <v>135269.45872699999</v>
      </c>
      <c r="AC11" s="14">
        <f t="shared" si="1"/>
        <v>142087.68487899998</v>
      </c>
      <c r="AD11" s="14">
        <f t="shared" si="0"/>
        <v>2054630.3753599999</v>
      </c>
    </row>
    <row r="12" spans="1:31">
      <c r="A12" s="7" t="s">
        <v>346</v>
      </c>
      <c r="B12" s="52">
        <v>19883.04004</v>
      </c>
      <c r="C12" s="14">
        <v>26033.615922999998</v>
      </c>
      <c r="D12" s="14">
        <v>29138.028611000002</v>
      </c>
      <c r="E12" s="14">
        <v>32305.253653</v>
      </c>
      <c r="F12" s="14">
        <v>39483.874917000008</v>
      </c>
      <c r="G12" s="14">
        <v>47792.706317999982</v>
      </c>
      <c r="H12" s="14">
        <v>48336.023532000007</v>
      </c>
      <c r="I12" s="14">
        <v>48295.65546200001</v>
      </c>
      <c r="J12" s="14">
        <v>47406.109826000007</v>
      </c>
      <c r="K12" s="14">
        <v>51899.339209000005</v>
      </c>
      <c r="L12" s="14">
        <v>57508.762455000011</v>
      </c>
      <c r="M12" s="14">
        <v>68261.908232000016</v>
      </c>
      <c r="N12" s="14">
        <v>72194.514558000024</v>
      </c>
      <c r="O12" s="14">
        <v>73580.878380999988</v>
      </c>
      <c r="P12" s="14">
        <v>58894.544377000006</v>
      </c>
      <c r="Q12" s="14">
        <v>83767.050029999984</v>
      </c>
      <c r="R12" s="14">
        <v>96011.958929999993</v>
      </c>
      <c r="S12" s="14">
        <v>103483.14717099999</v>
      </c>
      <c r="T12" s="14">
        <v>114616.49026800002</v>
      </c>
      <c r="U12" s="14">
        <v>119324.715251</v>
      </c>
      <c r="V12" s="14">
        <v>124774.12402700001</v>
      </c>
      <c r="W12" s="14">
        <v>123439.68416300001</v>
      </c>
      <c r="X12" s="14">
        <v>133969.32599300001</v>
      </c>
      <c r="Y12" s="14">
        <v>152607.52021299998</v>
      </c>
      <c r="Z12" s="14">
        <v>158856.33503099997</v>
      </c>
      <c r="AA12" s="14">
        <v>133851.48050199999</v>
      </c>
      <c r="AB12" s="14">
        <v>153235.48992599998</v>
      </c>
      <c r="AC12" s="14">
        <v>163196.10578100002</v>
      </c>
      <c r="AD12" s="14">
        <f t="shared" si="0"/>
        <v>2382147.6827799999</v>
      </c>
    </row>
    <row r="13" spans="1:31">
      <c r="A13" s="7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</row>
    <row r="14" spans="1:31">
      <c r="A14" s="7"/>
      <c r="B14" s="135" t="s">
        <v>208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</row>
    <row r="15" spans="1:31">
      <c r="A15" s="16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</row>
    <row r="16" spans="1:31">
      <c r="A16" s="7" t="s">
        <v>93</v>
      </c>
      <c r="B16" s="15">
        <f>B9/B$12*100</f>
        <v>47.591127659369739</v>
      </c>
      <c r="C16" s="15">
        <f t="shared" ref="C16:AD19" si="2">C9/C$12*100</f>
        <v>44.555964001727979</v>
      </c>
      <c r="D16" s="15">
        <f t="shared" si="2"/>
        <v>48.29965432076979</v>
      </c>
      <c r="E16" s="15">
        <f t="shared" si="2"/>
        <v>49.452300779308153</v>
      </c>
      <c r="F16" s="15">
        <f t="shared" si="2"/>
        <v>51.115148362275917</v>
      </c>
      <c r="G16" s="15">
        <f t="shared" si="2"/>
        <v>51.787782378999125</v>
      </c>
      <c r="H16" s="15">
        <f t="shared" si="2"/>
        <v>49.614673091846917</v>
      </c>
      <c r="I16" s="15">
        <f t="shared" si="2"/>
        <v>51.622469436441406</v>
      </c>
      <c r="J16" s="15">
        <f t="shared" si="2"/>
        <v>55.287897056309689</v>
      </c>
      <c r="K16" s="15">
        <f t="shared" si="2"/>
        <v>58.651054279167802</v>
      </c>
      <c r="L16" s="15">
        <f t="shared" si="2"/>
        <v>57.804636197852602</v>
      </c>
      <c r="M16" s="15">
        <f t="shared" si="2"/>
        <v>54.70322891807902</v>
      </c>
      <c r="N16" s="15">
        <f t="shared" si="2"/>
        <v>54.054808048675504</v>
      </c>
      <c r="O16" s="15">
        <f t="shared" si="2"/>
        <v>51.760244910088559</v>
      </c>
      <c r="P16" s="15">
        <f t="shared" si="2"/>
        <v>49.189452900010181</v>
      </c>
      <c r="Q16" s="15">
        <f t="shared" si="2"/>
        <v>47.275696104634584</v>
      </c>
      <c r="R16" s="15">
        <f t="shared" si="2"/>
        <v>46.165901854284769</v>
      </c>
      <c r="S16" s="15">
        <f t="shared" si="2"/>
        <v>46.266229487478512</v>
      </c>
      <c r="T16" s="15">
        <f t="shared" si="2"/>
        <v>46.917417910163969</v>
      </c>
      <c r="U16" s="15">
        <f t="shared" si="2"/>
        <v>48.832788894094328</v>
      </c>
      <c r="V16" s="15">
        <f t="shared" si="2"/>
        <v>47.884520562990424</v>
      </c>
      <c r="W16" s="15">
        <f t="shared" si="2"/>
        <v>49.616749023048925</v>
      </c>
      <c r="X16" s="15">
        <f t="shared" si="2"/>
        <v>46.216505896458074</v>
      </c>
      <c r="Y16" s="15">
        <f t="shared" si="2"/>
        <v>42.86926045105016</v>
      </c>
      <c r="Z16" s="15">
        <f t="shared" si="2"/>
        <v>41.575631407530324</v>
      </c>
      <c r="AA16" s="15">
        <f t="shared" si="2"/>
        <v>43.30301695627039</v>
      </c>
      <c r="AB16" s="15">
        <f t="shared" si="2"/>
        <v>49.139376980073699</v>
      </c>
      <c r="AC16" s="15">
        <f t="shared" si="2"/>
        <v>50.875052716892853</v>
      </c>
      <c r="AD16" s="15">
        <f t="shared" si="2"/>
        <v>48.392640047853149</v>
      </c>
    </row>
    <row r="17" spans="1:30">
      <c r="A17" s="7" t="s">
        <v>206</v>
      </c>
      <c r="B17" s="15">
        <f t="shared" ref="B17:Q19" si="3">B10/B$12*100</f>
        <v>39.380562048096138</v>
      </c>
      <c r="C17" s="15">
        <f t="shared" si="3"/>
        <v>43.028373189232909</v>
      </c>
      <c r="D17" s="15">
        <f t="shared" si="3"/>
        <v>41.039514092197898</v>
      </c>
      <c r="E17" s="15">
        <f t="shared" si="3"/>
        <v>42.138733291561202</v>
      </c>
      <c r="F17" s="15">
        <f t="shared" si="3"/>
        <v>39.638238293226621</v>
      </c>
      <c r="G17" s="15">
        <f t="shared" si="3"/>
        <v>39.565423125825866</v>
      </c>
      <c r="H17" s="15">
        <f t="shared" si="3"/>
        <v>39.490089347881856</v>
      </c>
      <c r="I17" s="15">
        <f t="shared" si="3"/>
        <v>38.883835801288299</v>
      </c>
      <c r="J17" s="15">
        <f t="shared" si="3"/>
        <v>36.550061193793596</v>
      </c>
      <c r="K17" s="15">
        <f t="shared" si="3"/>
        <v>34.48752912810906</v>
      </c>
      <c r="L17" s="15">
        <f t="shared" si="3"/>
        <v>32.136373594304644</v>
      </c>
      <c r="M17" s="15">
        <f t="shared" si="3"/>
        <v>33.314658822179396</v>
      </c>
      <c r="N17" s="15">
        <f t="shared" si="3"/>
        <v>30.144531330723424</v>
      </c>
      <c r="O17" s="15">
        <f t="shared" si="3"/>
        <v>29.237836252244563</v>
      </c>
      <c r="P17" s="15">
        <f t="shared" si="3"/>
        <v>31.038757056993067</v>
      </c>
      <c r="Q17" s="15">
        <f t="shared" si="3"/>
        <v>32.923003699095418</v>
      </c>
      <c r="R17" s="15">
        <f t="shared" si="2"/>
        <v>32.105406320762384</v>
      </c>
      <c r="S17" s="15">
        <f t="shared" si="2"/>
        <v>33.571822647210546</v>
      </c>
      <c r="T17" s="15">
        <f t="shared" si="2"/>
        <v>36.414355040369436</v>
      </c>
      <c r="U17" s="15">
        <f t="shared" si="2"/>
        <v>39.020616917508036</v>
      </c>
      <c r="V17" s="15">
        <f t="shared" si="2"/>
        <v>40.949554244871813</v>
      </c>
      <c r="W17" s="15">
        <f t="shared" si="2"/>
        <v>39.502749424253636</v>
      </c>
      <c r="X17" s="15">
        <f t="shared" si="2"/>
        <v>40.327952766458601</v>
      </c>
      <c r="Y17" s="15">
        <f t="shared" si="2"/>
        <v>42.202739285133639</v>
      </c>
      <c r="Z17" s="15">
        <f t="shared" si="2"/>
        <v>44.475580132333143</v>
      </c>
      <c r="AA17" s="15">
        <f t="shared" si="2"/>
        <v>42.880371593007816</v>
      </c>
      <c r="AB17" s="15">
        <f t="shared" si="2"/>
        <v>39.136164666527819</v>
      </c>
      <c r="AC17" s="15">
        <f t="shared" si="2"/>
        <v>36.190557212349979</v>
      </c>
      <c r="AD17" s="15">
        <f t="shared" si="2"/>
        <v>37.858535318495989</v>
      </c>
    </row>
    <row r="18" spans="1:30">
      <c r="A18" s="7" t="s">
        <v>221</v>
      </c>
      <c r="B18" s="15">
        <f t="shared" si="3"/>
        <v>86.971689707465885</v>
      </c>
      <c r="C18" s="15">
        <f t="shared" si="2"/>
        <v>87.584337190960881</v>
      </c>
      <c r="D18" s="15">
        <f t="shared" si="2"/>
        <v>89.33916841296768</v>
      </c>
      <c r="E18" s="15">
        <f t="shared" si="2"/>
        <v>91.591034070869341</v>
      </c>
      <c r="F18" s="15">
        <f t="shared" si="2"/>
        <v>90.753386655502538</v>
      </c>
      <c r="G18" s="15">
        <f t="shared" si="2"/>
        <v>91.353205504824999</v>
      </c>
      <c r="H18" s="15">
        <f t="shared" si="2"/>
        <v>89.104762439728773</v>
      </c>
      <c r="I18" s="15">
        <f t="shared" si="2"/>
        <v>90.506305237729705</v>
      </c>
      <c r="J18" s="15">
        <f t="shared" si="2"/>
        <v>91.837958250103284</v>
      </c>
      <c r="K18" s="15">
        <f t="shared" si="2"/>
        <v>93.138583407276869</v>
      </c>
      <c r="L18" s="15">
        <f t="shared" si="2"/>
        <v>89.941009792157232</v>
      </c>
      <c r="M18" s="15">
        <f t="shared" si="2"/>
        <v>88.017887740258431</v>
      </c>
      <c r="N18" s="15">
        <f t="shared" si="2"/>
        <v>84.199339379398936</v>
      </c>
      <c r="O18" s="15">
        <f t="shared" si="2"/>
        <v>80.998081162333122</v>
      </c>
      <c r="P18" s="15">
        <f t="shared" si="2"/>
        <v>80.228209957003244</v>
      </c>
      <c r="Q18" s="15">
        <f t="shared" si="2"/>
        <v>80.198699803730008</v>
      </c>
      <c r="R18" s="15">
        <f t="shared" si="2"/>
        <v>78.271308175047153</v>
      </c>
      <c r="S18" s="15">
        <f t="shared" si="2"/>
        <v>79.838052134689065</v>
      </c>
      <c r="T18" s="15">
        <f t="shared" si="2"/>
        <v>83.331772950533406</v>
      </c>
      <c r="U18" s="15">
        <f t="shared" si="2"/>
        <v>87.853405811602372</v>
      </c>
      <c r="V18" s="15">
        <f t="shared" si="2"/>
        <v>88.834074807862237</v>
      </c>
      <c r="W18" s="15">
        <f t="shared" si="2"/>
        <v>89.119498447302561</v>
      </c>
      <c r="X18" s="15">
        <f t="shared" si="2"/>
        <v>86.544458662916668</v>
      </c>
      <c r="Y18" s="15">
        <f t="shared" si="2"/>
        <v>85.071999736183798</v>
      </c>
      <c r="Z18" s="15">
        <f t="shared" si="2"/>
        <v>86.051211539863445</v>
      </c>
      <c r="AA18" s="15">
        <f t="shared" si="2"/>
        <v>86.183388549278206</v>
      </c>
      <c r="AB18" s="15">
        <f t="shared" si="2"/>
        <v>88.275541646601525</v>
      </c>
      <c r="AC18" s="15">
        <f t="shared" si="2"/>
        <v>87.065609929242825</v>
      </c>
      <c r="AD18" s="15">
        <f t="shared" si="2"/>
        <v>86.251175366349131</v>
      </c>
    </row>
    <row r="19" spans="1:30">
      <c r="A19" s="7" t="s">
        <v>346</v>
      </c>
      <c r="B19" s="15">
        <f t="shared" si="3"/>
        <v>100</v>
      </c>
      <c r="C19" s="15">
        <f t="shared" si="2"/>
        <v>100</v>
      </c>
      <c r="D19" s="15">
        <f t="shared" si="2"/>
        <v>100</v>
      </c>
      <c r="E19" s="15">
        <f t="shared" si="2"/>
        <v>100</v>
      </c>
      <c r="F19" s="15">
        <f t="shared" si="2"/>
        <v>100</v>
      </c>
      <c r="G19" s="15">
        <f t="shared" si="2"/>
        <v>100</v>
      </c>
      <c r="H19" s="15">
        <f t="shared" si="2"/>
        <v>100</v>
      </c>
      <c r="I19" s="15">
        <f t="shared" si="2"/>
        <v>100</v>
      </c>
      <c r="J19" s="15">
        <f t="shared" si="2"/>
        <v>100</v>
      </c>
      <c r="K19" s="15">
        <f t="shared" si="2"/>
        <v>100</v>
      </c>
      <c r="L19" s="15">
        <f t="shared" si="2"/>
        <v>100</v>
      </c>
      <c r="M19" s="15">
        <f t="shared" si="2"/>
        <v>100</v>
      </c>
      <c r="N19" s="15">
        <f t="shared" si="2"/>
        <v>100</v>
      </c>
      <c r="O19" s="15">
        <f t="shared" si="2"/>
        <v>100</v>
      </c>
      <c r="P19" s="15">
        <f t="shared" si="2"/>
        <v>100</v>
      </c>
      <c r="Q19" s="15">
        <f t="shared" si="2"/>
        <v>100</v>
      </c>
      <c r="R19" s="15">
        <f t="shared" si="2"/>
        <v>100</v>
      </c>
      <c r="S19" s="15">
        <f t="shared" si="2"/>
        <v>100</v>
      </c>
      <c r="T19" s="15">
        <f t="shared" si="2"/>
        <v>100</v>
      </c>
      <c r="U19" s="15">
        <f t="shared" si="2"/>
        <v>100</v>
      </c>
      <c r="V19" s="15">
        <f t="shared" si="2"/>
        <v>100</v>
      </c>
      <c r="W19" s="15">
        <f t="shared" si="2"/>
        <v>100</v>
      </c>
      <c r="X19" s="15">
        <f t="shared" si="2"/>
        <v>100</v>
      </c>
      <c r="Y19" s="15">
        <f t="shared" si="2"/>
        <v>100</v>
      </c>
      <c r="Z19" s="15">
        <f t="shared" si="2"/>
        <v>100</v>
      </c>
      <c r="AA19" s="15">
        <f t="shared" si="2"/>
        <v>100</v>
      </c>
      <c r="AB19" s="15">
        <f t="shared" si="2"/>
        <v>100</v>
      </c>
      <c r="AC19" s="15">
        <f t="shared" si="2"/>
        <v>100</v>
      </c>
      <c r="AD19" s="15">
        <f t="shared" si="2"/>
        <v>100</v>
      </c>
    </row>
    <row r="20" spans="1:30">
      <c r="A20" s="7"/>
    </row>
    <row r="21" spans="1:30">
      <c r="A21" s="7"/>
      <c r="B21" s="135" t="s">
        <v>209</v>
      </c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</row>
    <row r="22" spans="1:30">
      <c r="A22" s="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>
      <c r="A23" s="7" t="s">
        <v>93</v>
      </c>
      <c r="B23" s="132" t="s">
        <v>210</v>
      </c>
      <c r="C23" s="19">
        <f>C9/B9*100-100</f>
        <v>22.583369624346815</v>
      </c>
      <c r="D23" s="19">
        <f t="shared" ref="D23:AC26" si="4">D9/C9*100-100</f>
        <v>21.328785456079274</v>
      </c>
      <c r="E23" s="19">
        <f t="shared" si="4"/>
        <v>13.515579214283008</v>
      </c>
      <c r="F23" s="19">
        <f t="shared" si="4"/>
        <v>26.330942337861245</v>
      </c>
      <c r="G23" s="19">
        <f t="shared" si="4"/>
        <v>22.636442816203783</v>
      </c>
      <c r="H23" s="19">
        <f t="shared" si="4"/>
        <v>-3.1070640797395868</v>
      </c>
      <c r="I23" s="19">
        <f t="shared" si="4"/>
        <v>3.9598841644002221</v>
      </c>
      <c r="J23" s="19">
        <f t="shared" si="4"/>
        <v>5.127793494333261</v>
      </c>
      <c r="K23" s="19">
        <f t="shared" si="4"/>
        <v>16.137710941802226</v>
      </c>
      <c r="L23" s="19">
        <f t="shared" si="4"/>
        <v>9.209153974277811</v>
      </c>
      <c r="M23" s="19">
        <f t="shared" si="4"/>
        <v>12.329724098140645</v>
      </c>
      <c r="N23" s="19">
        <f t="shared" si="4"/>
        <v>4.5074241468644232</v>
      </c>
      <c r="O23" s="19">
        <f t="shared" si="4"/>
        <v>-2.4060804165449809</v>
      </c>
      <c r="P23" s="19">
        <f t="shared" si="4"/>
        <v>-23.934842649832149</v>
      </c>
      <c r="Q23" s="19">
        <f t="shared" si="4"/>
        <v>36.698608941587509</v>
      </c>
      <c r="R23" s="19">
        <f t="shared" si="4"/>
        <v>11.927164291751851</v>
      </c>
      <c r="S23" s="19">
        <f t="shared" si="4"/>
        <v>8.0157489415636007</v>
      </c>
      <c r="T23" s="19">
        <f t="shared" si="4"/>
        <v>12.317511451071823</v>
      </c>
      <c r="U23" s="19">
        <f t="shared" si="4"/>
        <v>8.3579365793358846</v>
      </c>
      <c r="V23" s="19">
        <f t="shared" si="4"/>
        <v>2.5363227610148158</v>
      </c>
      <c r="W23" s="19">
        <f t="shared" si="4"/>
        <v>2.5093391906076761</v>
      </c>
      <c r="X23" s="19">
        <f t="shared" si="4"/>
        <v>1.0926017633050122</v>
      </c>
      <c r="Y23" s="19">
        <f t="shared" si="4"/>
        <v>5.6621506175448246</v>
      </c>
      <c r="Z23" s="19">
        <f t="shared" si="4"/>
        <v>0.9535198046446709</v>
      </c>
      <c r="AA23" s="19">
        <f t="shared" si="4"/>
        <v>-12.239731768700707</v>
      </c>
      <c r="AB23" s="19">
        <f t="shared" si="4"/>
        <v>29.911522609795895</v>
      </c>
      <c r="AC23" s="19">
        <f t="shared" si="4"/>
        <v>10.261946866915878</v>
      </c>
      <c r="AD23" s="19">
        <f>(POWER(AC9/B9,1/28)-1)*100</f>
        <v>8.0652156162499988</v>
      </c>
    </row>
    <row r="24" spans="1:30">
      <c r="A24" s="7" t="s">
        <v>206</v>
      </c>
      <c r="B24" s="132" t="s">
        <v>210</v>
      </c>
      <c r="C24" s="19">
        <f t="shared" ref="C24:R26" si="5">C10/B10*100-100</f>
        <v>43.062141832880513</v>
      </c>
      <c r="D24" s="19">
        <f t="shared" si="5"/>
        <v>6.7512466571328673</v>
      </c>
      <c r="E24" s="19">
        <f t="shared" si="5"/>
        <v>13.839310396214714</v>
      </c>
      <c r="F24" s="19">
        <f t="shared" si="5"/>
        <v>14.968662729249843</v>
      </c>
      <c r="G24" s="19">
        <f t="shared" si="5"/>
        <v>20.821250573732783</v>
      </c>
      <c r="H24" s="19">
        <f t="shared" si="5"/>
        <v>0.94425275091676042</v>
      </c>
      <c r="I24" s="19">
        <f t="shared" si="5"/>
        <v>-1.6174376549554097</v>
      </c>
      <c r="J24" s="19">
        <f t="shared" si="5"/>
        <v>-7.7332418711504687</v>
      </c>
      <c r="K24" s="19">
        <f t="shared" si="5"/>
        <v>3.3002760150139636</v>
      </c>
      <c r="L24" s="19">
        <f t="shared" si="5"/>
        <v>3.2540228053471907</v>
      </c>
      <c r="M24" s="19">
        <f t="shared" si="5"/>
        <v>23.050364654632034</v>
      </c>
      <c r="N24" s="19">
        <f t="shared" si="5"/>
        <v>-4.302863672786728</v>
      </c>
      <c r="O24" s="19">
        <f t="shared" si="5"/>
        <v>-1.1452685016942183</v>
      </c>
      <c r="P24" s="19">
        <f t="shared" si="5"/>
        <v>-15.029301078752425</v>
      </c>
      <c r="Q24" s="19">
        <f t="shared" si="5"/>
        <v>50.86666296725187</v>
      </c>
      <c r="R24" s="19">
        <f t="shared" si="5"/>
        <v>11.771435604555577</v>
      </c>
      <c r="S24" s="19">
        <f t="shared" si="4"/>
        <v>12.704445596918617</v>
      </c>
      <c r="T24" s="19">
        <f t="shared" si="4"/>
        <v>20.136556493647916</v>
      </c>
      <c r="U24" s="19">
        <f t="shared" si="4"/>
        <v>11.559050733389071</v>
      </c>
      <c r="V24" s="19">
        <f t="shared" si="4"/>
        <v>9.7360112691771974</v>
      </c>
      <c r="W24" s="19">
        <f t="shared" si="4"/>
        <v>-4.5648374460725307</v>
      </c>
      <c r="X24" s="19">
        <f t="shared" si="4"/>
        <v>10.797362535013221</v>
      </c>
      <c r="Y24" s="19">
        <f t="shared" si="4"/>
        <v>19.207897459847985</v>
      </c>
      <c r="Z24" s="19">
        <f t="shared" si="4"/>
        <v>9.7007467952589792</v>
      </c>
      <c r="AA24" s="19">
        <f t="shared" si="4"/>
        <v>-18.762685367419962</v>
      </c>
      <c r="AB24" s="19">
        <f t="shared" si="4"/>
        <v>4.485470929656671</v>
      </c>
      <c r="AC24" s="19">
        <f t="shared" si="4"/>
        <v>-1.515601387371035</v>
      </c>
      <c r="AD24" s="19">
        <f t="shared" ref="AD24:AD26" si="6">(POWER(AC10/B10,1/28)-1)*100</f>
        <v>7.4832345175482207</v>
      </c>
    </row>
    <row r="25" spans="1:30">
      <c r="A25" s="7" t="s">
        <v>221</v>
      </c>
      <c r="B25" s="132" t="s">
        <v>210</v>
      </c>
      <c r="C25" s="19">
        <f t="shared" si="5"/>
        <v>31.856106101464576</v>
      </c>
      <c r="D25" s="19">
        <f t="shared" si="4"/>
        <v>14.167142178994311</v>
      </c>
      <c r="E25" s="19">
        <f t="shared" si="4"/>
        <v>13.664290811211657</v>
      </c>
      <c r="F25" s="19">
        <f t="shared" si="4"/>
        <v>21.103442999433099</v>
      </c>
      <c r="G25" s="19">
        <f t="shared" si="4"/>
        <v>21.843623668548105</v>
      </c>
      <c r="H25" s="19">
        <f t="shared" si="4"/>
        <v>-1.3524232465481134</v>
      </c>
      <c r="I25" s="19">
        <f t="shared" si="4"/>
        <v>1.4880865753855659</v>
      </c>
      <c r="J25" s="19">
        <f t="shared" si="4"/>
        <v>-0.3976379777887189</v>
      </c>
      <c r="K25" s="19">
        <f t="shared" si="4"/>
        <v>11.0286139944632</v>
      </c>
      <c r="L25" s="19">
        <f t="shared" si="4"/>
        <v>7.0040768500947195</v>
      </c>
      <c r="M25" s="19">
        <f t="shared" si="4"/>
        <v>16.160262702163578</v>
      </c>
      <c r="N25" s="19">
        <f t="shared" si="4"/>
        <v>1.1727413866618974</v>
      </c>
      <c r="O25" s="19">
        <f t="shared" si="4"/>
        <v>-1.9546922637459261</v>
      </c>
      <c r="P25" s="19">
        <f t="shared" si="4"/>
        <v>-20.72021382830556</v>
      </c>
      <c r="Q25" s="19">
        <f t="shared" si="4"/>
        <v>42.179957548375938</v>
      </c>
      <c r="R25" s="19">
        <f t="shared" si="4"/>
        <v>11.863234874477399</v>
      </c>
      <c r="S25" s="19">
        <f t="shared" si="4"/>
        <v>9.9389633958093242</v>
      </c>
      <c r="T25" s="19">
        <f t="shared" si="4"/>
        <v>15.605412225467873</v>
      </c>
      <c r="U25" s="19">
        <f t="shared" si="4"/>
        <v>9.7567608597173887</v>
      </c>
      <c r="V25" s="19">
        <f t="shared" si="4"/>
        <v>5.7341075777451351</v>
      </c>
      <c r="W25" s="19">
        <f t="shared" si="4"/>
        <v>-0.75162098202984851</v>
      </c>
      <c r="X25" s="19">
        <f t="shared" si="4"/>
        <v>5.3942948794731223</v>
      </c>
      <c r="Y25" s="19">
        <f t="shared" si="4"/>
        <v>11.974192396793711</v>
      </c>
      <c r="Z25" s="19">
        <f t="shared" si="4"/>
        <v>5.2928669611423231</v>
      </c>
      <c r="AA25" s="19">
        <f t="shared" si="4"/>
        <v>-15.611121203989882</v>
      </c>
      <c r="AB25" s="19">
        <f t="shared" si="4"/>
        <v>17.260841747276928</v>
      </c>
      <c r="AC25" s="19">
        <f t="shared" si="4"/>
        <v>5.0404771455177411</v>
      </c>
      <c r="AD25" s="19">
        <f t="shared" si="6"/>
        <v>7.8121495653515227</v>
      </c>
    </row>
    <row r="26" spans="1:30">
      <c r="A26" s="7" t="s">
        <v>346</v>
      </c>
      <c r="B26" s="132" t="s">
        <v>210</v>
      </c>
      <c r="C26" s="19">
        <f t="shared" si="5"/>
        <v>30.933780099152273</v>
      </c>
      <c r="D26" s="19">
        <f t="shared" si="4"/>
        <v>11.924631204447252</v>
      </c>
      <c r="E26" s="19">
        <f t="shared" si="4"/>
        <v>10.869730015998158</v>
      </c>
      <c r="F26" s="19">
        <f t="shared" si="4"/>
        <v>22.221219313451741</v>
      </c>
      <c r="G26" s="19">
        <f t="shared" si="4"/>
        <v>21.043606835616231</v>
      </c>
      <c r="H26" s="19">
        <f t="shared" si="4"/>
        <v>1.1368203557775729</v>
      </c>
      <c r="I26" s="19">
        <f t="shared" si="4"/>
        <v>-8.3515496414960921E-2</v>
      </c>
      <c r="J26" s="19">
        <f t="shared" si="4"/>
        <v>-1.8418750661742536</v>
      </c>
      <c r="K26" s="19">
        <f t="shared" si="4"/>
        <v>9.4781651552764146</v>
      </c>
      <c r="L26" s="19">
        <f t="shared" si="4"/>
        <v>10.808274886527386</v>
      </c>
      <c r="M26" s="19">
        <f t="shared" si="4"/>
        <v>18.698273650757528</v>
      </c>
      <c r="N26" s="19">
        <f t="shared" si="4"/>
        <v>5.7610553643393132</v>
      </c>
      <c r="O26" s="19">
        <f t="shared" si="4"/>
        <v>1.9203173973642862</v>
      </c>
      <c r="P26" s="19">
        <f t="shared" si="4"/>
        <v>-19.959443713018075</v>
      </c>
      <c r="Q26" s="19">
        <f t="shared" si="4"/>
        <v>42.232274510495074</v>
      </c>
      <c r="R26" s="19">
        <f t="shared" si="4"/>
        <v>14.617810816561729</v>
      </c>
      <c r="S26" s="19">
        <f t="shared" si="4"/>
        <v>7.7815183902737175</v>
      </c>
      <c r="T26" s="19">
        <f t="shared" si="4"/>
        <v>10.758605049576644</v>
      </c>
      <c r="U26" s="19">
        <f t="shared" si="4"/>
        <v>4.1078076740886473</v>
      </c>
      <c r="V26" s="19">
        <f t="shared" si="4"/>
        <v>4.5668734800976978</v>
      </c>
      <c r="W26" s="19">
        <f t="shared" si="4"/>
        <v>-1.0694844579403622</v>
      </c>
      <c r="X26" s="19">
        <f t="shared" si="4"/>
        <v>8.5301918110028225</v>
      </c>
      <c r="Y26" s="19">
        <f t="shared" si="4"/>
        <v>13.912284832256177</v>
      </c>
      <c r="Z26" s="19">
        <f t="shared" si="4"/>
        <v>4.0946965190694868</v>
      </c>
      <c r="AA26" s="19">
        <f t="shared" si="4"/>
        <v>-15.740546024884949</v>
      </c>
      <c r="AB26" s="19">
        <f t="shared" si="4"/>
        <v>14.481729564216778</v>
      </c>
      <c r="AC26" s="19">
        <f t="shared" si="4"/>
        <v>6.5002016568160457</v>
      </c>
      <c r="AD26" s="19">
        <f t="shared" si="6"/>
        <v>7.8079938277816563</v>
      </c>
    </row>
    <row r="27" spans="1:30" ht="14" thickBo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</row>
    <row r="28" spans="1:30" ht="14" thickTop="1">
      <c r="A28" s="11" t="s">
        <v>278</v>
      </c>
    </row>
    <row r="32" spans="1:30">
      <c r="I32"/>
      <c r="J32"/>
      <c r="K32"/>
    </row>
  </sheetData>
  <mergeCells count="5">
    <mergeCell ref="A4:AD4"/>
    <mergeCell ref="B7:AD7"/>
    <mergeCell ref="B14:AD14"/>
    <mergeCell ref="B21:AD21"/>
    <mergeCell ref="A2:AE2"/>
  </mergeCells>
  <phoneticPr fontId="16" type="noConversion"/>
  <hyperlinks>
    <hyperlink ref="A1" location="ÍNDICE!A1" display="ÍNDICE" xr:uid="{00000000-0004-0000-1200-000000000000}"/>
  </hyperlinks>
  <pageMargins left="0.75" right="0.75" top="1" bottom="1" header="0" footer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7"/>
  <sheetViews>
    <sheetView zoomScaleNormal="100" workbookViewId="0">
      <selection sqref="A1:C1"/>
    </sheetView>
  </sheetViews>
  <sheetFormatPr baseColWidth="10" defaultColWidth="31.6640625" defaultRowHeight="13"/>
  <cols>
    <col min="1" max="5" width="31.6640625" style="5" customWidth="1"/>
    <col min="6" max="16384" width="31.6640625" style="5"/>
  </cols>
  <sheetData>
    <row r="1" spans="1:5" ht="18">
      <c r="A1" s="133" t="s">
        <v>21</v>
      </c>
      <c r="B1" s="133"/>
      <c r="C1" s="133"/>
      <c r="D1" s="43"/>
      <c r="E1" s="43"/>
    </row>
    <row r="3" spans="1:5">
      <c r="A3" s="60" t="s">
        <v>22</v>
      </c>
      <c r="B3" s="39"/>
      <c r="C3" s="39"/>
      <c r="D3" s="39"/>
      <c r="E3" s="39"/>
    </row>
    <row r="4" spans="1:5">
      <c r="A4" s="61" t="s">
        <v>243</v>
      </c>
      <c r="B4" s="62"/>
      <c r="C4" s="62"/>
      <c r="D4" s="62"/>
      <c r="E4" s="62"/>
    </row>
    <row r="5" spans="1:5">
      <c r="A5" s="61" t="s">
        <v>23</v>
      </c>
      <c r="B5" s="62"/>
      <c r="C5" s="62"/>
      <c r="D5" s="62"/>
      <c r="E5" s="62"/>
    </row>
    <row r="6" spans="1:5">
      <c r="A6" s="61" t="s">
        <v>244</v>
      </c>
      <c r="B6" s="62"/>
      <c r="C6" s="62"/>
      <c r="D6" s="62"/>
      <c r="E6" s="62"/>
    </row>
    <row r="7" spans="1:5">
      <c r="A7" s="60"/>
      <c r="B7" s="40"/>
      <c r="C7" s="40"/>
      <c r="D7" s="40"/>
      <c r="E7" s="40"/>
    </row>
    <row r="8" spans="1:5">
      <c r="A8" s="41" t="s">
        <v>275</v>
      </c>
      <c r="B8" s="41"/>
      <c r="C8" s="41"/>
      <c r="D8" s="41"/>
      <c r="E8" s="41"/>
    </row>
    <row r="9" spans="1:5">
      <c r="A9" s="5" t="s">
        <v>238</v>
      </c>
      <c r="B9" s="41"/>
      <c r="C9" s="41"/>
      <c r="D9" s="41"/>
      <c r="E9" s="41"/>
    </row>
    <row r="10" spans="1:5">
      <c r="A10" s="5" t="s">
        <v>236</v>
      </c>
    </row>
    <row r="11" spans="1:5">
      <c r="A11" s="5" t="s">
        <v>237</v>
      </c>
    </row>
    <row r="13" spans="1:5">
      <c r="A13" s="41" t="s">
        <v>24</v>
      </c>
      <c r="B13" s="41"/>
      <c r="C13" s="41"/>
      <c r="D13" s="41"/>
      <c r="E13" s="41"/>
    </row>
    <row r="14" spans="1:5">
      <c r="A14" s="5" t="s">
        <v>25</v>
      </c>
    </row>
    <row r="15" spans="1:5">
      <c r="A15" s="5" t="s">
        <v>26</v>
      </c>
    </row>
    <row r="17" spans="1:5">
      <c r="A17" s="41" t="s">
        <v>341</v>
      </c>
      <c r="B17" s="41"/>
      <c r="C17" s="41"/>
      <c r="D17" s="41"/>
      <c r="E17" s="41"/>
    </row>
    <row r="18" spans="1:5">
      <c r="A18" s="5" t="s">
        <v>27</v>
      </c>
    </row>
    <row r="19" spans="1:5">
      <c r="A19" s="5" t="s">
        <v>28</v>
      </c>
    </row>
    <row r="20" spans="1:5">
      <c r="A20" s="5" t="s">
        <v>29</v>
      </c>
    </row>
    <row r="21" spans="1:5">
      <c r="A21" s="5" t="s">
        <v>30</v>
      </c>
    </row>
    <row r="22" spans="1:5">
      <c r="A22" s="5" t="s">
        <v>31</v>
      </c>
    </row>
    <row r="23" spans="1:5">
      <c r="A23" s="5" t="s">
        <v>32</v>
      </c>
    </row>
    <row r="24" spans="1:5">
      <c r="A24" s="5" t="s">
        <v>342</v>
      </c>
    </row>
    <row r="26" spans="1:5">
      <c r="A26" s="41" t="s">
        <v>231</v>
      </c>
      <c r="B26" s="41"/>
      <c r="C26" s="41"/>
      <c r="D26" s="41"/>
      <c r="E26" s="41"/>
    </row>
    <row r="27" spans="1:5">
      <c r="A27" s="5" t="s">
        <v>33</v>
      </c>
    </row>
    <row r="28" spans="1:5">
      <c r="A28" s="5" t="s">
        <v>34</v>
      </c>
    </row>
    <row r="29" spans="1:5">
      <c r="A29" s="5" t="s">
        <v>35</v>
      </c>
    </row>
    <row r="30" spans="1:5">
      <c r="A30" s="5" t="s">
        <v>36</v>
      </c>
      <c r="B30" s="5" t="s">
        <v>37</v>
      </c>
      <c r="C30" s="5" t="s">
        <v>38</v>
      </c>
      <c r="D30" s="5" t="s">
        <v>39</v>
      </c>
    </row>
    <row r="31" spans="1:5">
      <c r="A31" s="5" t="s">
        <v>40</v>
      </c>
      <c r="B31" s="5" t="s">
        <v>41</v>
      </c>
      <c r="C31" s="5" t="s">
        <v>42</v>
      </c>
      <c r="D31" s="5" t="s">
        <v>43</v>
      </c>
    </row>
    <row r="32" spans="1:5">
      <c r="A32" s="5" t="s">
        <v>44</v>
      </c>
      <c r="B32" s="5" t="s">
        <v>45</v>
      </c>
      <c r="C32" s="5" t="s">
        <v>46</v>
      </c>
      <c r="D32" s="5" t="s">
        <v>47</v>
      </c>
    </row>
    <row r="33" spans="1:5">
      <c r="A33" s="5" t="s">
        <v>48</v>
      </c>
      <c r="B33" s="5" t="s">
        <v>49</v>
      </c>
      <c r="C33" s="5" t="s">
        <v>50</v>
      </c>
      <c r="D33" s="5" t="s">
        <v>51</v>
      </c>
    </row>
    <row r="34" spans="1:5">
      <c r="A34" s="5" t="s">
        <v>52</v>
      </c>
      <c r="B34" s="5" t="s">
        <v>53</v>
      </c>
      <c r="C34" s="5" t="s">
        <v>54</v>
      </c>
      <c r="D34" s="5" t="s">
        <v>55</v>
      </c>
    </row>
    <row r="35" spans="1:5">
      <c r="A35" s="5" t="s">
        <v>56</v>
      </c>
      <c r="B35" s="5" t="s">
        <v>57</v>
      </c>
      <c r="C35" s="5" t="s">
        <v>58</v>
      </c>
      <c r="D35" s="5" t="s">
        <v>59</v>
      </c>
    </row>
    <row r="36" spans="1:5">
      <c r="A36" s="5" t="s">
        <v>60</v>
      </c>
      <c r="B36" s="5" t="s">
        <v>61</v>
      </c>
      <c r="C36" s="5" t="s">
        <v>62</v>
      </c>
      <c r="D36" s="5" t="s">
        <v>63</v>
      </c>
    </row>
    <row r="37" spans="1:5">
      <c r="A37" s="5" t="s">
        <v>64</v>
      </c>
      <c r="B37" s="5" t="s">
        <v>65</v>
      </c>
      <c r="C37" s="5" t="s">
        <v>66</v>
      </c>
      <c r="D37" s="5" t="s">
        <v>67</v>
      </c>
    </row>
    <row r="38" spans="1:5">
      <c r="A38" s="5" t="s">
        <v>68</v>
      </c>
      <c r="B38" s="5" t="s">
        <v>69</v>
      </c>
      <c r="C38" s="5" t="s">
        <v>70</v>
      </c>
      <c r="D38" s="5" t="s">
        <v>71</v>
      </c>
    </row>
    <row r="39" spans="1:5">
      <c r="A39" s="5" t="s">
        <v>72</v>
      </c>
      <c r="B39" s="5" t="s">
        <v>73</v>
      </c>
      <c r="C39" s="5" t="s">
        <v>74</v>
      </c>
      <c r="D39" s="5" t="s">
        <v>75</v>
      </c>
    </row>
    <row r="40" spans="1:5">
      <c r="A40" s="5" t="s">
        <v>76</v>
      </c>
      <c r="B40" s="5" t="s">
        <v>77</v>
      </c>
      <c r="C40" s="5" t="s">
        <v>78</v>
      </c>
    </row>
    <row r="42" spans="1:5">
      <c r="A42" s="5" t="s">
        <v>232</v>
      </c>
    </row>
    <row r="43" spans="1:5">
      <c r="A43" s="5" t="s">
        <v>79</v>
      </c>
    </row>
    <row r="46" spans="1:5">
      <c r="A46" s="41" t="s">
        <v>277</v>
      </c>
      <c r="B46" s="41"/>
      <c r="C46" s="41"/>
      <c r="D46" s="41"/>
      <c r="E46" s="41"/>
    </row>
    <row r="48" spans="1:5">
      <c r="A48" s="41" t="s">
        <v>233</v>
      </c>
      <c r="B48" s="41"/>
      <c r="C48" s="41"/>
      <c r="D48" s="41"/>
      <c r="E48" s="41"/>
    </row>
    <row r="49" spans="1:5">
      <c r="A49" s="5" t="s">
        <v>80</v>
      </c>
    </row>
    <row r="50" spans="1:5">
      <c r="A50" s="5" t="s">
        <v>81</v>
      </c>
    </row>
    <row r="51" spans="1:5">
      <c r="A51" s="5" t="s">
        <v>82</v>
      </c>
    </row>
    <row r="52" spans="1:5">
      <c r="A52" s="5" t="s">
        <v>83</v>
      </c>
    </row>
    <row r="54" spans="1:5">
      <c r="A54" s="41" t="s">
        <v>343</v>
      </c>
      <c r="B54" s="41"/>
      <c r="C54" s="41"/>
      <c r="D54" s="41"/>
      <c r="E54" s="41"/>
    </row>
    <row r="55" spans="1:5">
      <c r="B55" s="41"/>
      <c r="C55" s="41"/>
      <c r="D55" s="41"/>
      <c r="E55" s="41"/>
    </row>
    <row r="56" spans="1:5" ht="17">
      <c r="A56" s="110" t="s">
        <v>84</v>
      </c>
      <c r="B56" s="42"/>
      <c r="C56" s="42"/>
      <c r="D56" s="42"/>
      <c r="E56" s="42"/>
    </row>
    <row r="57" spans="1:5" ht="18">
      <c r="A57" s="111" t="s">
        <v>85</v>
      </c>
      <c r="B57" s="42"/>
      <c r="C57" s="42"/>
      <c r="D57" s="42"/>
      <c r="E57" s="42"/>
    </row>
  </sheetData>
  <mergeCells count="1">
    <mergeCell ref="A1:C1"/>
  </mergeCells>
  <phoneticPr fontId="5" type="noConversion"/>
  <hyperlinks>
    <hyperlink ref="A56" location="ÍNDICE!A1" display="INDICE" xr:uid="{00000000-0004-0000-0100-000000000000}"/>
    <hyperlink ref="A57" location="NOTAS!A1" display="NOTAS" xr:uid="{00000000-0004-0000-0100-000001000000}"/>
  </hyperlinks>
  <pageMargins left="0.75" right="0.75" top="1" bottom="1" header="0" footer="0"/>
  <pageSetup orientation="portrait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D27"/>
  <sheetViews>
    <sheetView zoomScaleNormal="100" zoomScalePageLayoutView="80" workbookViewId="0"/>
  </sheetViews>
  <sheetFormatPr baseColWidth="10" defaultColWidth="13.1640625" defaultRowHeight="13"/>
  <cols>
    <col min="1" max="1" width="12.5" style="12" customWidth="1"/>
    <col min="2" max="2" width="16.5" style="12" customWidth="1"/>
    <col min="3" max="3" width="13.33203125" style="12" customWidth="1"/>
    <col min="4" max="5" width="13.5" style="12" customWidth="1"/>
    <col min="6" max="8" width="13.33203125" style="12" customWidth="1"/>
    <col min="9" max="9" width="13.5" style="12" customWidth="1"/>
    <col min="10" max="10" width="13.33203125" style="12" customWidth="1"/>
    <col min="11" max="16384" width="13.1640625" style="12"/>
  </cols>
  <sheetData>
    <row r="1" spans="1:30">
      <c r="A1" s="83" t="s">
        <v>0</v>
      </c>
    </row>
    <row r="2" spans="1:30">
      <c r="A2" s="136" t="s">
        <v>263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</row>
    <row r="3" spans="1:30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2"/>
    </row>
    <row r="4" spans="1:30">
      <c r="A4" s="136" t="s">
        <v>302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</row>
    <row r="5" spans="1:30" ht="14" thickBo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77"/>
      <c r="W5" s="77"/>
      <c r="X5" s="77"/>
      <c r="Y5" s="77"/>
      <c r="Z5" s="77"/>
      <c r="AA5" s="77"/>
      <c r="AB5" s="77"/>
      <c r="AC5" s="77"/>
      <c r="AD5" s="4"/>
    </row>
    <row r="6" spans="1:30" ht="14" thickTop="1">
      <c r="A6" s="13"/>
      <c r="B6" s="6">
        <v>1995</v>
      </c>
      <c r="C6" s="6">
        <v>1996</v>
      </c>
      <c r="D6" s="6">
        <v>1997</v>
      </c>
      <c r="E6" s="6">
        <v>1998</v>
      </c>
      <c r="F6" s="6">
        <v>1999</v>
      </c>
      <c r="G6" s="6">
        <v>2000</v>
      </c>
      <c r="H6" s="6">
        <v>2001</v>
      </c>
      <c r="I6" s="6">
        <v>2002</v>
      </c>
      <c r="J6" s="6">
        <v>2003</v>
      </c>
      <c r="K6" s="6">
        <v>2004</v>
      </c>
      <c r="L6" s="6">
        <v>2005</v>
      </c>
      <c r="M6" s="6">
        <v>2006</v>
      </c>
      <c r="N6" s="6">
        <v>2007</v>
      </c>
      <c r="O6" s="6">
        <v>2008</v>
      </c>
      <c r="P6" s="6">
        <v>2009</v>
      </c>
      <c r="Q6" s="6">
        <v>2010</v>
      </c>
      <c r="R6" s="6">
        <v>2011</v>
      </c>
      <c r="S6" s="6">
        <v>2012</v>
      </c>
      <c r="T6" s="6">
        <v>2013</v>
      </c>
      <c r="U6" s="6">
        <v>2014</v>
      </c>
      <c r="V6" s="6">
        <v>2015</v>
      </c>
      <c r="W6" s="6">
        <v>2016</v>
      </c>
      <c r="X6" s="6">
        <v>2017</v>
      </c>
      <c r="Y6" s="6">
        <v>2018</v>
      </c>
      <c r="Z6" s="6">
        <v>2019</v>
      </c>
      <c r="AA6" s="6">
        <v>2020</v>
      </c>
      <c r="AB6" s="6">
        <v>2021</v>
      </c>
      <c r="AC6" s="6">
        <v>2022</v>
      </c>
      <c r="AD6" s="6" t="s">
        <v>280</v>
      </c>
    </row>
    <row r="7" spans="1:30" ht="14" thickBot="1">
      <c r="A7" s="13"/>
      <c r="B7" s="134" t="s">
        <v>205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</row>
    <row r="8" spans="1:30" ht="14" thickTop="1">
      <c r="A8" s="13"/>
      <c r="B8" s="65"/>
      <c r="C8" s="65"/>
      <c r="D8" s="65"/>
      <c r="E8" s="65"/>
      <c r="F8" s="65"/>
      <c r="G8" s="65"/>
      <c r="H8" s="65"/>
      <c r="I8" s="65"/>
      <c r="J8" s="6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>
      <c r="A9" s="7" t="s">
        <v>93</v>
      </c>
      <c r="B9" s="52">
        <v>6736.8810320000002</v>
      </c>
      <c r="C9" s="14">
        <v>11079.875258000005</v>
      </c>
      <c r="D9" s="14">
        <v>12958.624099000004</v>
      </c>
      <c r="E9" s="14">
        <v>14355.546264999999</v>
      </c>
      <c r="F9" s="14">
        <v>16787.384621999998</v>
      </c>
      <c r="G9" s="14">
        <v>20879.624781000006</v>
      </c>
      <c r="H9" s="14">
        <v>19895.865452999999</v>
      </c>
      <c r="I9" s="14">
        <v>19209.892671999994</v>
      </c>
      <c r="J9" s="14">
        <v>17900.901070999993</v>
      </c>
      <c r="K9" s="14">
        <v>18807.358606000002</v>
      </c>
      <c r="L9" s="14">
        <v>19485.638398000003</v>
      </c>
      <c r="M9" s="14">
        <v>20643.787837999993</v>
      </c>
      <c r="N9" s="14">
        <v>21069.605939000001</v>
      </c>
      <c r="O9" s="14">
        <v>21405.856949000001</v>
      </c>
      <c r="P9" s="14">
        <v>15788.193366000001</v>
      </c>
      <c r="Q9" s="14">
        <v>23298.420652000012</v>
      </c>
      <c r="R9" s="14">
        <v>27032.187327000003</v>
      </c>
      <c r="S9" s="14">
        <v>30321.211256999992</v>
      </c>
      <c r="T9" s="14">
        <v>31706.289633000004</v>
      </c>
      <c r="U9" s="14">
        <v>34427.550389999997</v>
      </c>
      <c r="V9" s="14">
        <v>34538.210819</v>
      </c>
      <c r="W9" s="14">
        <v>32382.453836000008</v>
      </c>
      <c r="X9" s="14">
        <v>34900.220421000005</v>
      </c>
      <c r="Y9" s="14">
        <v>37803.617971999993</v>
      </c>
      <c r="Z9" s="14">
        <v>37366.706859000005</v>
      </c>
      <c r="AA9" s="14">
        <v>29506.841305999991</v>
      </c>
      <c r="AB9" s="14">
        <v>34610.650923000016</v>
      </c>
      <c r="AC9" s="14">
        <v>39497.415456000017</v>
      </c>
      <c r="AD9" s="14">
        <f>SUM(B9:AC9)</f>
        <v>684396.81320000009</v>
      </c>
    </row>
    <row r="10" spans="1:30">
      <c r="A10" s="7" t="s">
        <v>206</v>
      </c>
      <c r="B10" s="52">
        <v>419.49100799999997</v>
      </c>
      <c r="C10" s="14">
        <v>1086.0134139999998</v>
      </c>
      <c r="D10" s="14">
        <v>2092.138445</v>
      </c>
      <c r="E10" s="14">
        <v>2290.2924870000002</v>
      </c>
      <c r="F10" s="14">
        <v>2575.3760260000004</v>
      </c>
      <c r="G10" s="14">
        <v>4280.1463650000005</v>
      </c>
      <c r="H10" s="14">
        <v>3957.8260799999994</v>
      </c>
      <c r="I10" s="14">
        <v>3844.9767280000001</v>
      </c>
      <c r="J10" s="14">
        <v>3004.5822400000002</v>
      </c>
      <c r="K10" s="14">
        <v>3513.5789999999997</v>
      </c>
      <c r="L10" s="14">
        <v>4315.2680809999993</v>
      </c>
      <c r="M10" s="14">
        <v>5447.4849620000014</v>
      </c>
      <c r="N10" s="14">
        <v>6135.8853540000009</v>
      </c>
      <c r="O10" s="14">
        <v>5484.8670110000003</v>
      </c>
      <c r="P10" s="14">
        <v>2879.5964399999998</v>
      </c>
      <c r="Q10" s="14">
        <v>3875.544445</v>
      </c>
      <c r="R10" s="14">
        <v>4278.5136439999997</v>
      </c>
      <c r="S10" s="14">
        <v>4205.455778999999</v>
      </c>
      <c r="T10" s="14">
        <v>4493.8409440000005</v>
      </c>
      <c r="U10" s="14">
        <v>4288.9559569999992</v>
      </c>
      <c r="V10" s="14">
        <v>4084.6895900000004</v>
      </c>
      <c r="W10" s="14">
        <v>3892.0204210000002</v>
      </c>
      <c r="X10" s="14">
        <v>4531.3524740000012</v>
      </c>
      <c r="Y10" s="14">
        <v>4358.568518</v>
      </c>
      <c r="Z10" s="14">
        <v>3923.8609590000005</v>
      </c>
      <c r="AA10" s="14">
        <v>2560.0585030000002</v>
      </c>
      <c r="AB10" s="14">
        <v>3287.2199210000003</v>
      </c>
      <c r="AC10" s="14">
        <v>4178.5188709999993</v>
      </c>
      <c r="AD10" s="14">
        <f t="shared" ref="AD10:AD12" si="0">SUM(B10:AC10)</f>
        <v>103286.12366699998</v>
      </c>
    </row>
    <row r="11" spans="1:30">
      <c r="A11" s="7" t="s">
        <v>221</v>
      </c>
      <c r="B11" s="52">
        <f>SUM(B9:B10)</f>
        <v>7156.3720400000002</v>
      </c>
      <c r="C11" s="14">
        <f t="shared" ref="C11:AC11" si="1">SUM(C9:C10)</f>
        <v>12165.888672000005</v>
      </c>
      <c r="D11" s="14">
        <f t="shared" si="1"/>
        <v>15050.762544000005</v>
      </c>
      <c r="E11" s="14">
        <f t="shared" si="1"/>
        <v>16645.838752</v>
      </c>
      <c r="F11" s="14">
        <f t="shared" si="1"/>
        <v>19362.760647999999</v>
      </c>
      <c r="G11" s="14">
        <f t="shared" si="1"/>
        <v>25159.771146000006</v>
      </c>
      <c r="H11" s="14">
        <f t="shared" si="1"/>
        <v>23853.691532999997</v>
      </c>
      <c r="I11" s="14">
        <f t="shared" si="1"/>
        <v>23054.869399999996</v>
      </c>
      <c r="J11" s="14">
        <f t="shared" si="1"/>
        <v>20905.483310999993</v>
      </c>
      <c r="K11" s="14">
        <f t="shared" si="1"/>
        <v>22320.937606</v>
      </c>
      <c r="L11" s="14">
        <f t="shared" si="1"/>
        <v>23800.906479000001</v>
      </c>
      <c r="M11" s="14">
        <f t="shared" si="1"/>
        <v>26091.272799999995</v>
      </c>
      <c r="N11" s="14">
        <f t="shared" si="1"/>
        <v>27205.491293000003</v>
      </c>
      <c r="O11" s="14">
        <f t="shared" si="1"/>
        <v>26890.723960000003</v>
      </c>
      <c r="P11" s="14">
        <f t="shared" si="1"/>
        <v>18667.789806000001</v>
      </c>
      <c r="Q11" s="14">
        <f t="shared" si="1"/>
        <v>27173.965097000011</v>
      </c>
      <c r="R11" s="14">
        <f t="shared" si="1"/>
        <v>31310.700971000002</v>
      </c>
      <c r="S11" s="14">
        <f t="shared" si="1"/>
        <v>34526.667035999992</v>
      </c>
      <c r="T11" s="14">
        <f t="shared" si="1"/>
        <v>36200.130577000004</v>
      </c>
      <c r="U11" s="14">
        <f t="shared" si="1"/>
        <v>38716.506346999995</v>
      </c>
      <c r="V11" s="14">
        <f t="shared" si="1"/>
        <v>38622.900409000002</v>
      </c>
      <c r="W11" s="14">
        <f t="shared" si="1"/>
        <v>36274.474257000009</v>
      </c>
      <c r="X11" s="14">
        <f t="shared" si="1"/>
        <v>39431.572895000005</v>
      </c>
      <c r="Y11" s="14">
        <f t="shared" si="1"/>
        <v>42162.186489999993</v>
      </c>
      <c r="Z11" s="14">
        <f t="shared" si="1"/>
        <v>41290.567818000003</v>
      </c>
      <c r="AA11" s="14">
        <f t="shared" si="1"/>
        <v>32066.899808999991</v>
      </c>
      <c r="AB11" s="14">
        <f t="shared" si="1"/>
        <v>37897.870844000019</v>
      </c>
      <c r="AC11" s="14">
        <f t="shared" si="1"/>
        <v>43675.934327000017</v>
      </c>
      <c r="AD11" s="14">
        <f t="shared" si="0"/>
        <v>787682.93686700007</v>
      </c>
    </row>
    <row r="12" spans="1:30">
      <c r="A12" s="7" t="s">
        <v>346</v>
      </c>
      <c r="B12" s="52">
        <v>9013.0279440000013</v>
      </c>
      <c r="C12" s="14">
        <v>14922.802843000003</v>
      </c>
      <c r="D12" s="14">
        <v>18520.833879999998</v>
      </c>
      <c r="E12" s="14">
        <v>20490.141533000002</v>
      </c>
      <c r="F12" s="14">
        <v>24332.195484999989</v>
      </c>
      <c r="G12" s="14">
        <v>33351.804479999992</v>
      </c>
      <c r="H12" s="14">
        <v>32734.756399999991</v>
      </c>
      <c r="I12" s="14">
        <v>33334.124102000002</v>
      </c>
      <c r="J12" s="14">
        <v>31433.904983999983</v>
      </c>
      <c r="K12" s="14">
        <v>35031.932621000007</v>
      </c>
      <c r="L12" s="14">
        <v>39868.781025999997</v>
      </c>
      <c r="M12" s="14">
        <v>45675.120116999999</v>
      </c>
      <c r="N12" s="14">
        <v>48593.667215999994</v>
      </c>
      <c r="O12" s="14">
        <v>50016.642466000005</v>
      </c>
      <c r="P12" s="14">
        <v>36125.007383000004</v>
      </c>
      <c r="Q12" s="14">
        <v>49889.958774999992</v>
      </c>
      <c r="R12" s="14">
        <v>57255.497453999997</v>
      </c>
      <c r="S12" s="14">
        <v>65189.800197999983</v>
      </c>
      <c r="T12" s="14">
        <v>69611.674929999979</v>
      </c>
      <c r="U12" s="14">
        <v>71351.40913</v>
      </c>
      <c r="V12" s="14">
        <v>71908.466692000002</v>
      </c>
      <c r="W12" s="14">
        <v>70127.287519000005</v>
      </c>
      <c r="X12" s="14">
        <v>77330.814281999992</v>
      </c>
      <c r="Y12" s="14">
        <v>82757.406884999989</v>
      </c>
      <c r="Z12" s="14">
        <v>82335.903804000016</v>
      </c>
      <c r="AA12" s="14">
        <v>63888.083083999998</v>
      </c>
      <c r="AB12" s="14">
        <v>82870.203078999984</v>
      </c>
      <c r="AC12" s="14">
        <v>91805.473490000004</v>
      </c>
      <c r="AD12" s="14">
        <f t="shared" si="0"/>
        <v>1409766.7218019997</v>
      </c>
    </row>
    <row r="13" spans="1:30">
      <c r="A13" s="7"/>
      <c r="B13" s="135" t="s">
        <v>208</v>
      </c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</row>
    <row r="14" spans="1:30">
      <c r="A14" s="16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</row>
    <row r="15" spans="1:30">
      <c r="A15" s="7" t="s">
        <v>93</v>
      </c>
      <c r="B15" s="15">
        <f>B9/B$12*100</f>
        <v>74.746035115588001</v>
      </c>
      <c r="C15" s="15">
        <f t="shared" ref="C15:AD18" si="2">C9/C$12*100</f>
        <v>74.247950432430727</v>
      </c>
      <c r="D15" s="15">
        <f t="shared" si="2"/>
        <v>69.967822091388499</v>
      </c>
      <c r="E15" s="15">
        <f t="shared" si="2"/>
        <v>70.060747222658037</v>
      </c>
      <c r="F15" s="15">
        <f t="shared" si="2"/>
        <v>68.992478020936815</v>
      </c>
      <c r="G15" s="15">
        <f t="shared" si="2"/>
        <v>62.604183211498643</v>
      </c>
      <c r="H15" s="15">
        <f t="shared" si="2"/>
        <v>60.77902401314342</v>
      </c>
      <c r="I15" s="15">
        <f t="shared" si="2"/>
        <v>57.62831089612289</v>
      </c>
      <c r="J15" s="15">
        <f t="shared" si="2"/>
        <v>56.947748235898921</v>
      </c>
      <c r="K15" s="15">
        <f t="shared" si="2"/>
        <v>53.686329011508406</v>
      </c>
      <c r="L15" s="15">
        <f t="shared" si="2"/>
        <v>48.874427300129028</v>
      </c>
      <c r="M15" s="15">
        <f t="shared" si="2"/>
        <v>45.197008316824331</v>
      </c>
      <c r="N15" s="15">
        <f t="shared" si="2"/>
        <v>43.35874846684262</v>
      </c>
      <c r="O15" s="15">
        <f t="shared" si="2"/>
        <v>42.79746878961565</v>
      </c>
      <c r="P15" s="15">
        <f t="shared" si="2"/>
        <v>43.704332565561593</v>
      </c>
      <c r="Q15" s="15">
        <f t="shared" si="2"/>
        <v>46.699618969568924</v>
      </c>
      <c r="R15" s="15">
        <f t="shared" si="2"/>
        <v>47.213260785513398</v>
      </c>
      <c r="S15" s="15">
        <f t="shared" si="2"/>
        <v>46.512201548257302</v>
      </c>
      <c r="T15" s="15">
        <f t="shared" si="2"/>
        <v>45.547373576175509</v>
      </c>
      <c r="U15" s="15">
        <f t="shared" si="2"/>
        <v>48.250694428857173</v>
      </c>
      <c r="V15" s="15">
        <f t="shared" si="2"/>
        <v>48.030798608090002</v>
      </c>
      <c r="W15" s="15">
        <f t="shared" si="2"/>
        <v>46.176680977752682</v>
      </c>
      <c r="X15" s="15">
        <f t="shared" si="2"/>
        <v>45.131065468585916</v>
      </c>
      <c r="Y15" s="15">
        <f t="shared" si="2"/>
        <v>45.68004169648772</v>
      </c>
      <c r="Z15" s="15">
        <f t="shared" si="2"/>
        <v>45.383247323004021</v>
      </c>
      <c r="AA15" s="15">
        <f t="shared" si="2"/>
        <v>46.185203690028423</v>
      </c>
      <c r="AB15" s="15">
        <f t="shared" si="2"/>
        <v>41.764892128966736</v>
      </c>
      <c r="AC15" s="15">
        <f t="shared" si="2"/>
        <v>43.022941829609223</v>
      </c>
      <c r="AD15" s="15">
        <f t="shared" si="2"/>
        <v>48.546812931233518</v>
      </c>
    </row>
    <row r="16" spans="1:30">
      <c r="A16" s="7" t="s">
        <v>206</v>
      </c>
      <c r="B16" s="15">
        <f t="shared" ref="B16:Q18" si="3">B10/B$12*100</f>
        <v>4.6542739089060117</v>
      </c>
      <c r="C16" s="15">
        <f t="shared" si="3"/>
        <v>7.277543136002949</v>
      </c>
      <c r="D16" s="15">
        <f t="shared" si="3"/>
        <v>11.29613525263151</v>
      </c>
      <c r="E16" s="15">
        <f t="shared" si="3"/>
        <v>11.177533758424332</v>
      </c>
      <c r="F16" s="15">
        <f t="shared" si="3"/>
        <v>10.584232021264322</v>
      </c>
      <c r="G16" s="15">
        <f t="shared" si="3"/>
        <v>12.833327706651277</v>
      </c>
      <c r="H16" s="15">
        <f t="shared" si="3"/>
        <v>12.090592737693322</v>
      </c>
      <c r="I16" s="15">
        <f t="shared" si="3"/>
        <v>11.534656546650664</v>
      </c>
      <c r="J16" s="15">
        <f t="shared" si="3"/>
        <v>9.5584122988516622</v>
      </c>
      <c r="K16" s="15">
        <f t="shared" si="3"/>
        <v>10.029646488569041</v>
      </c>
      <c r="L16" s="15">
        <f t="shared" si="3"/>
        <v>10.823676997262202</v>
      </c>
      <c r="M16" s="15">
        <f t="shared" si="3"/>
        <v>11.926591431058943</v>
      </c>
      <c r="N16" s="15">
        <f t="shared" si="3"/>
        <v>12.626923847352057</v>
      </c>
      <c r="O16" s="15">
        <f t="shared" si="3"/>
        <v>10.966083968408052</v>
      </c>
      <c r="P16" s="15">
        <f t="shared" si="3"/>
        <v>7.9711995888895046</v>
      </c>
      <c r="Q16" s="15">
        <f t="shared" si="3"/>
        <v>7.7681853025343583</v>
      </c>
      <c r="R16" s="15">
        <f t="shared" si="2"/>
        <v>7.4726687117467234</v>
      </c>
      <c r="S16" s="15">
        <f t="shared" si="2"/>
        <v>6.4510947513672878</v>
      </c>
      <c r="T16" s="15">
        <f t="shared" si="2"/>
        <v>6.4555851421746597</v>
      </c>
      <c r="U16" s="15">
        <f t="shared" si="2"/>
        <v>6.011031890324209</v>
      </c>
      <c r="V16" s="15">
        <f t="shared" si="2"/>
        <v>5.6804014574467798</v>
      </c>
      <c r="W16" s="15">
        <f t="shared" si="2"/>
        <v>5.5499372051792415</v>
      </c>
      <c r="X16" s="15">
        <f t="shared" si="2"/>
        <v>5.859698382944285</v>
      </c>
      <c r="Y16" s="15">
        <f t="shared" si="2"/>
        <v>5.2666808713045876</v>
      </c>
      <c r="Z16" s="15">
        <f t="shared" si="2"/>
        <v>4.7656742413865052</v>
      </c>
      <c r="AA16" s="15">
        <f t="shared" si="2"/>
        <v>4.0070986315774064</v>
      </c>
      <c r="AB16" s="15">
        <f t="shared" si="2"/>
        <v>3.9667091413620654</v>
      </c>
      <c r="AC16" s="15">
        <f t="shared" si="2"/>
        <v>4.5514920975328863</v>
      </c>
      <c r="AD16" s="15">
        <f t="shared" si="2"/>
        <v>7.3264691292313264</v>
      </c>
    </row>
    <row r="17" spans="1:30">
      <c r="A17" s="7" t="s">
        <v>221</v>
      </c>
      <c r="B17" s="15">
        <f t="shared" si="3"/>
        <v>79.400309024494007</v>
      </c>
      <c r="C17" s="15">
        <f t="shared" si="2"/>
        <v>81.525493568433674</v>
      </c>
      <c r="D17" s="15">
        <f t="shared" si="2"/>
        <v>81.263957344020014</v>
      </c>
      <c r="E17" s="15">
        <f t="shared" si="2"/>
        <v>81.238280981082369</v>
      </c>
      <c r="F17" s="15">
        <f t="shared" si="2"/>
        <v>79.576710042201142</v>
      </c>
      <c r="G17" s="15">
        <f t="shared" si="2"/>
        <v>75.437510918149925</v>
      </c>
      <c r="H17" s="15">
        <f t="shared" si="2"/>
        <v>72.869616750836741</v>
      </c>
      <c r="I17" s="15">
        <f t="shared" si="2"/>
        <v>69.162967442773564</v>
      </c>
      <c r="J17" s="15">
        <f t="shared" si="2"/>
        <v>66.506160534750578</v>
      </c>
      <c r="K17" s="15">
        <f t="shared" si="2"/>
        <v>63.715975500077434</v>
      </c>
      <c r="L17" s="15">
        <f t="shared" si="2"/>
        <v>59.698104297391218</v>
      </c>
      <c r="M17" s="15">
        <f t="shared" si="2"/>
        <v>57.123599747883283</v>
      </c>
      <c r="N17" s="15">
        <f t="shared" si="2"/>
        <v>55.98567231419468</v>
      </c>
      <c r="O17" s="15">
        <f t="shared" si="2"/>
        <v>53.763552758023714</v>
      </c>
      <c r="P17" s="15">
        <f t="shared" si="2"/>
        <v>51.675532154451098</v>
      </c>
      <c r="Q17" s="15">
        <f t="shared" si="2"/>
        <v>54.46780427210328</v>
      </c>
      <c r="R17" s="15">
        <f t="shared" si="2"/>
        <v>54.685929497260119</v>
      </c>
      <c r="S17" s="15">
        <f t="shared" si="2"/>
        <v>52.963296299624595</v>
      </c>
      <c r="T17" s="15">
        <f t="shared" si="2"/>
        <v>52.002958718350165</v>
      </c>
      <c r="U17" s="15">
        <f t="shared" si="2"/>
        <v>54.261726319181378</v>
      </c>
      <c r="V17" s="15">
        <f t="shared" si="2"/>
        <v>53.711200065536779</v>
      </c>
      <c r="W17" s="15">
        <f t="shared" si="2"/>
        <v>51.726618182931929</v>
      </c>
      <c r="X17" s="15">
        <f t="shared" si="2"/>
        <v>50.990763851530197</v>
      </c>
      <c r="Y17" s="15">
        <f t="shared" si="2"/>
        <v>50.9467225677923</v>
      </c>
      <c r="Z17" s="15">
        <f t="shared" si="2"/>
        <v>50.148921564390527</v>
      </c>
      <c r="AA17" s="15">
        <f t="shared" si="2"/>
        <v>50.19230232160583</v>
      </c>
      <c r="AB17" s="15">
        <f t="shared" si="2"/>
        <v>45.73160127032881</v>
      </c>
      <c r="AC17" s="15">
        <f t="shared" si="2"/>
        <v>47.57443392714211</v>
      </c>
      <c r="AD17" s="15">
        <f t="shared" si="2"/>
        <v>55.873282060464845</v>
      </c>
    </row>
    <row r="18" spans="1:30">
      <c r="A18" s="7" t="s">
        <v>346</v>
      </c>
      <c r="B18" s="15">
        <f t="shared" si="3"/>
        <v>100</v>
      </c>
      <c r="C18" s="15">
        <f t="shared" si="2"/>
        <v>100</v>
      </c>
      <c r="D18" s="15">
        <f t="shared" si="2"/>
        <v>100</v>
      </c>
      <c r="E18" s="15">
        <f t="shared" si="2"/>
        <v>100</v>
      </c>
      <c r="F18" s="15">
        <f t="shared" si="2"/>
        <v>100</v>
      </c>
      <c r="G18" s="15">
        <f t="shared" si="2"/>
        <v>100</v>
      </c>
      <c r="H18" s="15">
        <f t="shared" si="2"/>
        <v>100</v>
      </c>
      <c r="I18" s="15">
        <f t="shared" si="2"/>
        <v>100</v>
      </c>
      <c r="J18" s="15">
        <f t="shared" si="2"/>
        <v>100</v>
      </c>
      <c r="K18" s="15">
        <f t="shared" si="2"/>
        <v>100</v>
      </c>
      <c r="L18" s="15">
        <f t="shared" si="2"/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15">
        <f t="shared" si="2"/>
        <v>100</v>
      </c>
      <c r="T18" s="15">
        <f t="shared" si="2"/>
        <v>100</v>
      </c>
      <c r="U18" s="15">
        <f t="shared" si="2"/>
        <v>100</v>
      </c>
      <c r="V18" s="15">
        <f t="shared" si="2"/>
        <v>100</v>
      </c>
      <c r="W18" s="15">
        <f t="shared" si="2"/>
        <v>100</v>
      </c>
      <c r="X18" s="15">
        <f t="shared" si="2"/>
        <v>100</v>
      </c>
      <c r="Y18" s="15">
        <f t="shared" si="2"/>
        <v>100</v>
      </c>
      <c r="Z18" s="15">
        <f t="shared" si="2"/>
        <v>100</v>
      </c>
      <c r="AA18" s="15">
        <f t="shared" si="2"/>
        <v>100</v>
      </c>
      <c r="AB18" s="15">
        <f t="shared" si="2"/>
        <v>100</v>
      </c>
      <c r="AC18" s="15">
        <f t="shared" si="2"/>
        <v>100</v>
      </c>
      <c r="AD18" s="15">
        <f t="shared" si="2"/>
        <v>100</v>
      </c>
    </row>
    <row r="19" spans="1:30">
      <c r="A19" s="7"/>
    </row>
    <row r="20" spans="1:30">
      <c r="A20" s="7"/>
      <c r="B20" s="135" t="s">
        <v>209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</row>
    <row r="21" spans="1:30">
      <c r="A21" s="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>
      <c r="A22" s="7" t="s">
        <v>93</v>
      </c>
      <c r="B22" s="132" t="s">
        <v>210</v>
      </c>
      <c r="C22" s="19">
        <f>C9/B9*100-100</f>
        <v>64.4659480458524</v>
      </c>
      <c r="D22" s="19">
        <f t="shared" ref="D22:J22" si="4">D9/C9*100-100</f>
        <v>16.956407876916174</v>
      </c>
      <c r="E22" s="19">
        <f t="shared" si="4"/>
        <v>10.779864863182453</v>
      </c>
      <c r="F22" s="19">
        <f t="shared" si="4"/>
        <v>16.940061437641148</v>
      </c>
      <c r="G22" s="19">
        <f t="shared" si="4"/>
        <v>24.376877346558786</v>
      </c>
      <c r="H22" s="19">
        <f t="shared" si="4"/>
        <v>-4.7115757027166865</v>
      </c>
      <c r="I22" s="19">
        <f t="shared" si="4"/>
        <v>-3.4478157415191504</v>
      </c>
      <c r="J22" s="19">
        <f t="shared" si="4"/>
        <v>-6.814153641305694</v>
      </c>
      <c r="K22" s="19">
        <f t="shared" ref="K22:AC22" si="5">K9/J9*100-100</f>
        <v>5.0637536703026456</v>
      </c>
      <c r="L22" s="19">
        <f t="shared" si="5"/>
        <v>3.6064596108866311</v>
      </c>
      <c r="M22" s="19">
        <f t="shared" si="5"/>
        <v>5.9436053176418397</v>
      </c>
      <c r="N22" s="19">
        <f t="shared" si="5"/>
        <v>2.0626936507077716</v>
      </c>
      <c r="O22" s="19">
        <f t="shared" si="5"/>
        <v>1.5959055474198465</v>
      </c>
      <c r="P22" s="19">
        <f t="shared" si="5"/>
        <v>-26.24358182148103</v>
      </c>
      <c r="Q22" s="19">
        <f t="shared" si="5"/>
        <v>47.568630000271867</v>
      </c>
      <c r="R22" s="19">
        <f t="shared" si="5"/>
        <v>16.025835960170426</v>
      </c>
      <c r="S22" s="19">
        <f t="shared" si="5"/>
        <v>12.167065469818212</v>
      </c>
      <c r="T22" s="19">
        <f t="shared" si="5"/>
        <v>4.5680179602991728</v>
      </c>
      <c r="U22" s="19">
        <f t="shared" si="5"/>
        <v>8.582715885392318</v>
      </c>
      <c r="V22" s="19">
        <f t="shared" si="5"/>
        <v>0.32142986575118471</v>
      </c>
      <c r="W22" s="19">
        <f t="shared" si="5"/>
        <v>-6.2416579547139577</v>
      </c>
      <c r="X22" s="19">
        <f t="shared" si="5"/>
        <v>7.7750951109238287</v>
      </c>
      <c r="Y22" s="19">
        <f t="shared" si="5"/>
        <v>8.3191381486317653</v>
      </c>
      <c r="Z22" s="19">
        <f t="shared" si="5"/>
        <v>-1.1557388854251798</v>
      </c>
      <c r="AA22" s="19">
        <f t="shared" si="5"/>
        <v>-21.034407936076704</v>
      </c>
      <c r="AB22" s="19">
        <f t="shared" si="5"/>
        <v>17.297038215887255</v>
      </c>
      <c r="AC22" s="19">
        <f t="shared" si="5"/>
        <v>14.119250585236955</v>
      </c>
      <c r="AD22" s="19">
        <f>(POWER(AC9/B9,1/28)-1)*100</f>
        <v>6.520327460234876</v>
      </c>
    </row>
    <row r="23" spans="1:30">
      <c r="A23" s="7" t="s">
        <v>206</v>
      </c>
      <c r="B23" s="132" t="s">
        <v>210</v>
      </c>
      <c r="C23" s="19">
        <f t="shared" ref="C23:I25" si="6">C10/B10*100-100</f>
        <v>158.88836549268774</v>
      </c>
      <c r="D23" s="19">
        <f t="shared" si="6"/>
        <v>92.643886164743122</v>
      </c>
      <c r="E23" s="19">
        <f t="shared" si="6"/>
        <v>9.4713637366383665</v>
      </c>
      <c r="F23" s="19">
        <f t="shared" si="6"/>
        <v>12.447473002604312</v>
      </c>
      <c r="G23" s="19">
        <f t="shared" si="6"/>
        <v>66.19500693449416</v>
      </c>
      <c r="H23" s="19">
        <f t="shared" si="6"/>
        <v>-7.5305902535415044</v>
      </c>
      <c r="I23" s="19">
        <f t="shared" si="6"/>
        <v>-2.8512963864243233</v>
      </c>
      <c r="J23" s="19">
        <f t="shared" ref="J23:AC23" si="7">J10/I10*100-100</f>
        <v>-21.856946022067049</v>
      </c>
      <c r="K23" s="19">
        <f t="shared" si="7"/>
        <v>16.940683241208248</v>
      </c>
      <c r="L23" s="19">
        <f t="shared" si="7"/>
        <v>22.816879341548884</v>
      </c>
      <c r="M23" s="19">
        <f t="shared" si="7"/>
        <v>26.237463345211864</v>
      </c>
      <c r="N23" s="19">
        <f t="shared" si="7"/>
        <v>12.637031525595233</v>
      </c>
      <c r="O23" s="19">
        <f t="shared" si="7"/>
        <v>-10.6100147809248</v>
      </c>
      <c r="P23" s="19">
        <f t="shared" si="7"/>
        <v>-47.49924776252702</v>
      </c>
      <c r="Q23" s="19">
        <f t="shared" si="7"/>
        <v>34.586374367097079</v>
      </c>
      <c r="R23" s="19">
        <f t="shared" si="7"/>
        <v>10.397744232294556</v>
      </c>
      <c r="S23" s="19">
        <f t="shared" si="7"/>
        <v>-1.7075524604778138</v>
      </c>
      <c r="T23" s="19">
        <f t="shared" si="7"/>
        <v>6.8574057166421056</v>
      </c>
      <c r="U23" s="19">
        <f t="shared" si="7"/>
        <v>-4.5592398474528864</v>
      </c>
      <c r="V23" s="19">
        <f t="shared" si="7"/>
        <v>-4.7626128374346166</v>
      </c>
      <c r="W23" s="19">
        <f t="shared" si="7"/>
        <v>-4.7168619488659971</v>
      </c>
      <c r="X23" s="19">
        <f t="shared" si="7"/>
        <v>16.426739426915276</v>
      </c>
      <c r="Y23" s="19">
        <f t="shared" si="7"/>
        <v>-3.8130769343457871</v>
      </c>
      <c r="Z23" s="19">
        <f t="shared" si="7"/>
        <v>-9.9736314160198702</v>
      </c>
      <c r="AA23" s="19">
        <f t="shared" si="7"/>
        <v>-34.756645820283268</v>
      </c>
      <c r="AB23" s="19">
        <f t="shared" si="7"/>
        <v>28.404093779414694</v>
      </c>
      <c r="AC23" s="19">
        <f t="shared" si="7"/>
        <v>27.114065119466019</v>
      </c>
      <c r="AD23" s="19">
        <f t="shared" ref="AD23:AD25" si="8">(POWER(AC10/B10,1/28)-1)*100</f>
        <v>8.5559322086760314</v>
      </c>
    </row>
    <row r="24" spans="1:30">
      <c r="A24" s="7" t="s">
        <v>221</v>
      </c>
      <c r="B24" s="132" t="s">
        <v>210</v>
      </c>
      <c r="C24" s="19">
        <f t="shared" si="6"/>
        <v>70.000785370012778</v>
      </c>
      <c r="D24" s="19">
        <f t="shared" si="6"/>
        <v>23.712808408641649</v>
      </c>
      <c r="E24" s="19">
        <f t="shared" si="6"/>
        <v>10.597976038336171</v>
      </c>
      <c r="F24" s="19">
        <f t="shared" si="6"/>
        <v>16.321928480014634</v>
      </c>
      <c r="G24" s="19">
        <f t="shared" si="6"/>
        <v>29.938966882797189</v>
      </c>
      <c r="H24" s="19">
        <f t="shared" si="6"/>
        <v>-5.1911426595295325</v>
      </c>
      <c r="I24" s="19">
        <f t="shared" si="6"/>
        <v>-3.3488407104404985</v>
      </c>
      <c r="J24" s="19">
        <f t="shared" ref="J24:AC24" si="9">J11/I11*100-100</f>
        <v>-9.3229159172769016</v>
      </c>
      <c r="K24" s="19">
        <f t="shared" si="9"/>
        <v>6.770732223422101</v>
      </c>
      <c r="L24" s="19">
        <f t="shared" si="9"/>
        <v>6.6304063884940803</v>
      </c>
      <c r="M24" s="19">
        <f t="shared" si="9"/>
        <v>9.6230213879493505</v>
      </c>
      <c r="N24" s="19">
        <f t="shared" si="9"/>
        <v>4.2704643101965019</v>
      </c>
      <c r="O24" s="19">
        <f t="shared" si="9"/>
        <v>-1.1569992602228467</v>
      </c>
      <c r="P24" s="19">
        <f t="shared" si="9"/>
        <v>-30.579073163785523</v>
      </c>
      <c r="Q24" s="19">
        <f t="shared" si="9"/>
        <v>45.566054575277292</v>
      </c>
      <c r="R24" s="19">
        <f t="shared" si="9"/>
        <v>15.22315885529963</v>
      </c>
      <c r="S24" s="19">
        <f t="shared" si="9"/>
        <v>10.271140425692209</v>
      </c>
      <c r="T24" s="19">
        <f t="shared" si="9"/>
        <v>4.8468725326285949</v>
      </c>
      <c r="U24" s="19">
        <f t="shared" si="9"/>
        <v>6.9512892077764832</v>
      </c>
      <c r="V24" s="19">
        <f t="shared" si="9"/>
        <v>-0.2417726877550308</v>
      </c>
      <c r="W24" s="19">
        <f t="shared" si="9"/>
        <v>-6.0803982278160476</v>
      </c>
      <c r="X24" s="19">
        <f t="shared" si="9"/>
        <v>8.7033615308449725</v>
      </c>
      <c r="Y24" s="19">
        <f t="shared" si="9"/>
        <v>6.9249421073594277</v>
      </c>
      <c r="Z24" s="19">
        <f t="shared" si="9"/>
        <v>-2.0672995035651667</v>
      </c>
      <c r="AA24" s="19">
        <f t="shared" si="9"/>
        <v>-22.338438283668012</v>
      </c>
      <c r="AB24" s="19">
        <f t="shared" si="9"/>
        <v>18.183769150529145</v>
      </c>
      <c r="AC24" s="19">
        <f t="shared" si="9"/>
        <v>15.246406603643763</v>
      </c>
      <c r="AD24" s="19">
        <f t="shared" si="8"/>
        <v>6.6732021142035247</v>
      </c>
    </row>
    <row r="25" spans="1:30">
      <c r="A25" s="7" t="s">
        <v>346</v>
      </c>
      <c r="B25" s="132" t="s">
        <v>210</v>
      </c>
      <c r="C25" s="19">
        <f t="shared" si="6"/>
        <v>65.569250819134055</v>
      </c>
      <c r="D25" s="19">
        <f t="shared" si="6"/>
        <v>24.110960084738792</v>
      </c>
      <c r="E25" s="19">
        <f t="shared" si="6"/>
        <v>10.632931895828904</v>
      </c>
      <c r="F25" s="19">
        <f t="shared" si="6"/>
        <v>18.750743843385578</v>
      </c>
      <c r="G25" s="19">
        <f t="shared" si="6"/>
        <v>37.06861964248273</v>
      </c>
      <c r="H25" s="19">
        <f t="shared" si="6"/>
        <v>-1.8501190254039273</v>
      </c>
      <c r="I25" s="19">
        <f t="shared" si="6"/>
        <v>1.8309826249386987</v>
      </c>
      <c r="J25" s="19">
        <f t="shared" ref="J25:AC25" si="10">J12/I12*100-100</f>
        <v>-5.7005221201717688</v>
      </c>
      <c r="K25" s="19">
        <f t="shared" si="10"/>
        <v>11.44632726615238</v>
      </c>
      <c r="L25" s="19">
        <f t="shared" si="10"/>
        <v>13.806969936053505</v>
      </c>
      <c r="M25" s="19">
        <f t="shared" si="10"/>
        <v>14.563623320245128</v>
      </c>
      <c r="N25" s="19">
        <f t="shared" si="10"/>
        <v>6.3897962206206103</v>
      </c>
      <c r="O25" s="19">
        <f t="shared" si="10"/>
        <v>2.9283141847987082</v>
      </c>
      <c r="P25" s="19">
        <f t="shared" si="10"/>
        <v>-27.774025600465222</v>
      </c>
      <c r="Q25" s="19">
        <f t="shared" si="10"/>
        <v>38.103663885969496</v>
      </c>
      <c r="R25" s="19">
        <f t="shared" si="10"/>
        <v>14.763569383206018</v>
      </c>
      <c r="S25" s="19">
        <f t="shared" si="10"/>
        <v>13.857713401886926</v>
      </c>
      <c r="T25" s="19">
        <f t="shared" si="10"/>
        <v>6.7830775958347829</v>
      </c>
      <c r="U25" s="19">
        <f t="shared" si="10"/>
        <v>2.4991988797130205</v>
      </c>
      <c r="V25" s="19">
        <f t="shared" si="10"/>
        <v>0.78072398119715558</v>
      </c>
      <c r="W25" s="19">
        <f t="shared" si="10"/>
        <v>-2.4770089739629526</v>
      </c>
      <c r="X25" s="19">
        <f t="shared" si="10"/>
        <v>10.272073850066278</v>
      </c>
      <c r="Y25" s="19">
        <f t="shared" si="10"/>
        <v>7.0173741908510294</v>
      </c>
      <c r="Z25" s="19">
        <f t="shared" si="10"/>
        <v>-0.50932369302690006</v>
      </c>
      <c r="AA25" s="19">
        <f t="shared" si="10"/>
        <v>-22.405560475676452</v>
      </c>
      <c r="AB25" s="19">
        <f t="shared" si="10"/>
        <v>29.711519079453836</v>
      </c>
      <c r="AC25" s="19">
        <f t="shared" si="10"/>
        <v>10.782247513599131</v>
      </c>
      <c r="AD25" s="19">
        <f t="shared" si="8"/>
        <v>8.6425432181324915</v>
      </c>
    </row>
    <row r="26" spans="1:30" ht="14" thickBo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</row>
    <row r="27" spans="1:30" ht="14" thickTop="1">
      <c r="A27" s="11" t="s">
        <v>278</v>
      </c>
    </row>
  </sheetData>
  <mergeCells count="5">
    <mergeCell ref="A2:AD2"/>
    <mergeCell ref="A4:AD4"/>
    <mergeCell ref="B7:AD7"/>
    <mergeCell ref="B13:AD13"/>
    <mergeCell ref="B20:AD20"/>
  </mergeCells>
  <hyperlinks>
    <hyperlink ref="A1" location="ÍNDICE!A1" display="ÍNDICE" xr:uid="{00000000-0004-0000-1300-000000000000}"/>
  </hyperlinks>
  <pageMargins left="0.75" right="0.75" top="1" bottom="1" header="0" footer="0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C15"/>
  <sheetViews>
    <sheetView zoomScaleNormal="100" zoomScalePageLayoutView="80" workbookViewId="0"/>
  </sheetViews>
  <sheetFormatPr baseColWidth="10" defaultColWidth="10.83203125" defaultRowHeight="13"/>
  <cols>
    <col min="1" max="1" width="12.5" style="12" customWidth="1"/>
    <col min="2" max="2" width="16.33203125" style="12" customWidth="1"/>
    <col min="3" max="3" width="13.1640625" style="12" customWidth="1"/>
    <col min="4" max="4" width="13.33203125" style="12" customWidth="1"/>
    <col min="5" max="5" width="13.1640625" style="12" customWidth="1"/>
    <col min="6" max="6" width="13.33203125" style="12" customWidth="1"/>
    <col min="7" max="7" width="13.5" style="12" customWidth="1"/>
    <col min="8" max="8" width="13.33203125" style="12" customWidth="1"/>
    <col min="9" max="16384" width="10.83203125" style="12"/>
  </cols>
  <sheetData>
    <row r="1" spans="1:29">
      <c r="A1" s="83" t="s">
        <v>0</v>
      </c>
    </row>
    <row r="2" spans="1:29">
      <c r="A2" s="136" t="s">
        <v>228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</row>
    <row r="3" spans="1:29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2"/>
    </row>
    <row r="4" spans="1:29">
      <c r="A4" s="136" t="s">
        <v>303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</row>
    <row r="5" spans="1:29" ht="14" thickBo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ht="14" thickTop="1">
      <c r="A6" s="13"/>
      <c r="B6" s="6">
        <v>1995</v>
      </c>
      <c r="C6" s="6">
        <v>1996</v>
      </c>
      <c r="D6" s="6">
        <v>1997</v>
      </c>
      <c r="E6" s="6">
        <v>1998</v>
      </c>
      <c r="F6" s="6">
        <v>1999</v>
      </c>
      <c r="G6" s="6">
        <v>2000</v>
      </c>
      <c r="H6" s="6">
        <v>2001</v>
      </c>
      <c r="I6" s="6">
        <v>2002</v>
      </c>
      <c r="J6" s="6">
        <v>2004</v>
      </c>
      <c r="K6" s="6">
        <v>2005</v>
      </c>
      <c r="L6" s="6">
        <v>2006</v>
      </c>
      <c r="M6" s="6">
        <v>2007</v>
      </c>
      <c r="N6" s="6">
        <v>2008</v>
      </c>
      <c r="O6" s="6">
        <v>2009</v>
      </c>
      <c r="P6" s="6">
        <v>2010</v>
      </c>
      <c r="Q6" s="6">
        <v>2011</v>
      </c>
      <c r="R6" s="6">
        <v>2012</v>
      </c>
      <c r="S6" s="6">
        <v>2013</v>
      </c>
      <c r="T6" s="6">
        <v>2014</v>
      </c>
      <c r="U6" s="6">
        <v>2015</v>
      </c>
      <c r="V6" s="6">
        <v>2016</v>
      </c>
      <c r="W6" s="6">
        <v>2017</v>
      </c>
      <c r="X6" s="6">
        <v>2018</v>
      </c>
      <c r="Y6" s="6">
        <v>2019</v>
      </c>
      <c r="Z6" s="6">
        <v>2020</v>
      </c>
      <c r="AA6" s="6">
        <v>2021</v>
      </c>
      <c r="AB6" s="6">
        <v>2022</v>
      </c>
      <c r="AC6" s="6" t="s">
        <v>280</v>
      </c>
    </row>
    <row r="7" spans="1:29" ht="14" thickBot="1">
      <c r="A7" s="13"/>
      <c r="B7" s="134" t="s">
        <v>205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</row>
    <row r="8" spans="1:29" ht="14" thickTop="1">
      <c r="A8" s="13"/>
      <c r="B8" s="65"/>
      <c r="C8" s="65"/>
      <c r="D8" s="65"/>
      <c r="E8" s="65"/>
      <c r="F8" s="65"/>
      <c r="G8" s="65"/>
      <c r="H8" s="65"/>
      <c r="I8" s="65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>
      <c r="A9" s="7" t="s">
        <v>93</v>
      </c>
      <c r="B9" s="8">
        <f>'A14'!B9-'A15'!B9</f>
        <v>2725.681936</v>
      </c>
      <c r="C9" s="8">
        <f>'A14'!C9-'A15'!C9</f>
        <v>519.65328099999715</v>
      </c>
      <c r="D9" s="8">
        <f>'A14'!D9-'A15'!D9</f>
        <v>1114.9429959999961</v>
      </c>
      <c r="E9" s="8">
        <f>'A14'!E9-'A15'!E9</f>
        <v>1620.1449389999962</v>
      </c>
      <c r="F9" s="8">
        <f>'A14'!F9-'A15'!F9</f>
        <v>3394.8566210000063</v>
      </c>
      <c r="G9" s="8">
        <f>'A14'!G9-'A15'!G9</f>
        <v>3871.1579599999895</v>
      </c>
      <c r="H9" s="8">
        <f>'A14'!H9-'A15'!H9</f>
        <v>4085.8946080000023</v>
      </c>
      <c r="I9" s="8">
        <f>'A14'!I9-'A15'!I9</f>
        <v>5721.5173080000059</v>
      </c>
      <c r="J9" s="8">
        <f>'A14'!J9-'A15'!J9</f>
        <v>8308.940128000002</v>
      </c>
      <c r="K9" s="8">
        <f>'A14'!K9-'A15'!K9</f>
        <v>11632.151004000007</v>
      </c>
      <c r="L9" s="8">
        <f>'A14'!L9-'A15'!L9</f>
        <v>13757.092520999999</v>
      </c>
      <c r="M9" s="8">
        <f>'A14'!M9-'A15'!M9</f>
        <v>16697.680086000004</v>
      </c>
      <c r="N9" s="8">
        <f>'A14'!N9-'A15'!N9</f>
        <v>17955.000327000009</v>
      </c>
      <c r="O9" s="8">
        <f>'A14'!O9-'A15'!O9</f>
        <v>16679.785907999998</v>
      </c>
      <c r="P9" s="8">
        <f>'A14'!P9-'A15'!P9</f>
        <v>13181.710801000014</v>
      </c>
      <c r="Q9" s="8">
        <f>'A14'!Q9-'A15'!Q9</f>
        <v>16303.035355999997</v>
      </c>
      <c r="R9" s="8">
        <f>'A14'!R9-'A15'!R9</f>
        <v>17292.599400999996</v>
      </c>
      <c r="S9" s="8">
        <f>'A14'!S9-'A15'!S9</f>
        <v>17556.539093999989</v>
      </c>
      <c r="T9" s="8">
        <f>'A14'!T9-'A15'!T9</f>
        <v>22068.808099999984</v>
      </c>
      <c r="U9" s="8">
        <f>'A14'!U9-'A15'!U9</f>
        <v>23842.03590700002</v>
      </c>
      <c r="V9" s="8">
        <f>'A14'!V9-'A15'!V9</f>
        <v>25209.280257999999</v>
      </c>
      <c r="W9" s="8">
        <f>'A14'!W9-'A15'!W9</f>
        <v>28864.304449999974</v>
      </c>
      <c r="X9" s="8">
        <f>'A14'!X9-'A15'!X9</f>
        <v>27015.721025999977</v>
      </c>
      <c r="Y9" s="8">
        <f>'A14'!Y9-'A15'!Y9</f>
        <v>27618.097335999992</v>
      </c>
      <c r="Z9" s="8">
        <f>'A14'!Z9-'A15'!Z9</f>
        <v>28678.817461000006</v>
      </c>
      <c r="AA9" s="8">
        <f>'A14'!AA9-'A15'!AA9</f>
        <v>28454.887992000022</v>
      </c>
      <c r="AB9" s="8">
        <f>'A14'!AB9-'A15'!AB9</f>
        <v>40688.314138999973</v>
      </c>
      <c r="AC9" s="8">
        <f>'A14'!AC9-'A15'!AC9</f>
        <v>43528.689391999971</v>
      </c>
    </row>
    <row r="10" spans="1:29">
      <c r="A10" s="7" t="s">
        <v>206</v>
      </c>
      <c r="B10" s="8">
        <f>'A14'!B10-'A15'!B10</f>
        <v>7410.5619119999992</v>
      </c>
      <c r="C10" s="8">
        <f>'A14'!C10-'A15'!C10</f>
        <v>10115.828000000001</v>
      </c>
      <c r="D10" s="8">
        <f>'A14'!D10-'A15'!D10</f>
        <v>9865.9669130000002</v>
      </c>
      <c r="E10" s="8">
        <f>'A14'!E10-'A15'!E10</f>
        <v>11322.732189000002</v>
      </c>
      <c r="F10" s="8">
        <f>'A14'!F10-'A15'!F10</f>
        <v>13075.336400999999</v>
      </c>
      <c r="G10" s="8">
        <f>'A14'!G10-'A15'!G10</f>
        <v>14629.240113000003</v>
      </c>
      <c r="H10" s="8">
        <f>'A14'!H10-'A15'!H10</f>
        <v>15130.112800000003</v>
      </c>
      <c r="I10" s="8">
        <f>'A14'!I10-'A15'!I10</f>
        <v>14934.226641000007</v>
      </c>
      <c r="J10" s="8">
        <f>'A14'!J10-'A15'!J10</f>
        <v>14322.379911</v>
      </c>
      <c r="K10" s="8">
        <f>'A14'!K10-'A15'!K10</f>
        <v>14385.220727000002</v>
      </c>
      <c r="L10" s="8">
        <f>'A14'!L10-'A15'!L10</f>
        <v>14165.962671000005</v>
      </c>
      <c r="M10" s="8">
        <f>'A14'!M10-'A15'!M10</f>
        <v>17293.736870999997</v>
      </c>
      <c r="N10" s="8">
        <f>'A14'!N10-'A15'!N10</f>
        <v>15626.812705999997</v>
      </c>
      <c r="O10" s="8">
        <f>'A14'!O10-'A15'!O10</f>
        <v>16028.589722999999</v>
      </c>
      <c r="P10" s="8">
        <f>'A14'!P10-'A15'!P10</f>
        <v>15400.538109000003</v>
      </c>
      <c r="Q10" s="8">
        <f>'A14'!Q10-'A15'!Q10</f>
        <v>23703.084535000002</v>
      </c>
      <c r="R10" s="8">
        <f>'A14'!R10-'A15'!R10</f>
        <v>26546.515887000005</v>
      </c>
      <c r="S10" s="8">
        <f>'A14'!S10-'A15'!S10</f>
        <v>30535.722858999998</v>
      </c>
      <c r="T10" s="8">
        <f>'A14'!T10-'A15'!T10</f>
        <v>37243.014757000004</v>
      </c>
      <c r="U10" s="8">
        <f>'A14'!U10-'A15'!U10</f>
        <v>42272.284068999994</v>
      </c>
      <c r="V10" s="8">
        <f>'A14'!V10-'A15'!V10</f>
        <v>47009.758011999998</v>
      </c>
      <c r="W10" s="8">
        <f>'A14'!W10-'A15'!W10</f>
        <v>44870.048703999993</v>
      </c>
      <c r="X10" s="8">
        <f>'A14'!X10-'A15'!X10</f>
        <v>49495.734033999994</v>
      </c>
      <c r="Y10" s="8">
        <f>'A14'!Y10-'A15'!Y10</f>
        <v>60045.985367000001</v>
      </c>
      <c r="Z10" s="8">
        <f>'A14'!Z10-'A15'!Z10</f>
        <v>66728.415622999994</v>
      </c>
      <c r="AA10" s="8">
        <f>'A14'!AA10-'A15'!AA10</f>
        <v>54835.953718999997</v>
      </c>
      <c r="AB10" s="8">
        <f>'A14'!AB10-'A15'!AB10</f>
        <v>56683.273743999991</v>
      </c>
      <c r="AC10" s="8">
        <f>'A14'!AC10-'A15'!AC10</f>
        <v>54883.061159999997</v>
      </c>
    </row>
    <row r="11" spans="1:29">
      <c r="A11" s="7" t="s">
        <v>221</v>
      </c>
      <c r="B11" s="8">
        <f>'A14'!B11-'A15'!B11</f>
        <v>10136.243848</v>
      </c>
      <c r="C11" s="8">
        <f>'A14'!C11-'A15'!C11</f>
        <v>10635.481280999997</v>
      </c>
      <c r="D11" s="8">
        <f>'A14'!D11-'A15'!D11</f>
        <v>10980.909908999995</v>
      </c>
      <c r="E11" s="8">
        <f>'A14'!E11-'A15'!E11</f>
        <v>12942.877127999996</v>
      </c>
      <c r="F11" s="8">
        <f>'A14'!F11-'A15'!F11</f>
        <v>16470.193022000003</v>
      </c>
      <c r="G11" s="8">
        <f>'A14'!G11-'A15'!G11</f>
        <v>18500.398072999997</v>
      </c>
      <c r="H11" s="8">
        <f>'A14'!H11-'A15'!H11</f>
        <v>19216.007408000005</v>
      </c>
      <c r="I11" s="8">
        <f>'A14'!I11-'A15'!I11</f>
        <v>20655.743949000011</v>
      </c>
      <c r="J11" s="8">
        <f>'A14'!J11-'A15'!J11</f>
        <v>22631.320039000002</v>
      </c>
      <c r="K11" s="8">
        <f>'A14'!K11-'A15'!K11</f>
        <v>26017.371731000014</v>
      </c>
      <c r="L11" s="8">
        <f>'A14'!L11-'A15'!L11</f>
        <v>27923.055192000003</v>
      </c>
      <c r="M11" s="8">
        <f>'A14'!M11-'A15'!M11</f>
        <v>33991.416957000009</v>
      </c>
      <c r="N11" s="8">
        <f>'A14'!N11-'A15'!N11</f>
        <v>33581.813033000013</v>
      </c>
      <c r="O11" s="8">
        <f>'A14'!O11-'A15'!O11</f>
        <v>32708.375630999995</v>
      </c>
      <c r="P11" s="8">
        <f>'A14'!P11-'A15'!P11</f>
        <v>28582.248910000017</v>
      </c>
      <c r="Q11" s="8">
        <f>'A14'!Q11-'A15'!Q11</f>
        <v>40006.119891000009</v>
      </c>
      <c r="R11" s="8">
        <f>'A14'!R11-'A15'!R11</f>
        <v>43839.115288000001</v>
      </c>
      <c r="S11" s="8">
        <f>'A14'!S11-'A15'!S11</f>
        <v>48092.261952999987</v>
      </c>
      <c r="T11" s="8">
        <f>'A14'!T11-'A15'!T11</f>
        <v>59311.822856999992</v>
      </c>
      <c r="U11" s="8">
        <f>'A14'!U11-'A15'!U11</f>
        <v>66114.319976000028</v>
      </c>
      <c r="V11" s="8">
        <f>'A14'!V11-'A15'!V11</f>
        <v>72219.03826999999</v>
      </c>
      <c r="W11" s="8">
        <f>'A14'!W11-'A15'!W11</f>
        <v>73734.353153999968</v>
      </c>
      <c r="X11" s="8">
        <f>'A14'!X11-'A15'!X11</f>
        <v>76511.455059999964</v>
      </c>
      <c r="Y11" s="8">
        <f>'A14'!Y11-'A15'!Y11</f>
        <v>87664.082702999993</v>
      </c>
      <c r="Z11" s="8">
        <f>'A14'!Z11-'A15'!Z11</f>
        <v>95407.233083999978</v>
      </c>
      <c r="AA11" s="8">
        <f>'A14'!AA11-'A15'!AA11</f>
        <v>83290.841711000015</v>
      </c>
      <c r="AB11" s="8">
        <f>'A14'!AB11-'A15'!AB11</f>
        <v>97371.587882999971</v>
      </c>
      <c r="AC11" s="8">
        <f>'A14'!AC11-'A15'!AC11</f>
        <v>98411.750551999954</v>
      </c>
    </row>
    <row r="12" spans="1:29">
      <c r="A12" s="7" t="s">
        <v>207</v>
      </c>
      <c r="B12" s="8">
        <f>'A14'!B12-'A15'!B12</f>
        <v>10870.012095999999</v>
      </c>
      <c r="C12" s="8">
        <f>'A14'!C12-'A15'!C12</f>
        <v>11110.813079999994</v>
      </c>
      <c r="D12" s="8">
        <f>'A14'!D12-'A15'!D12</f>
        <v>10617.194731000003</v>
      </c>
      <c r="E12" s="8">
        <f>'A14'!E12-'A15'!E12</f>
        <v>11815.112119999998</v>
      </c>
      <c r="F12" s="8">
        <f>'A14'!F12-'A15'!F12</f>
        <v>15151.679432000019</v>
      </c>
      <c r="G12" s="8">
        <f>'A14'!G12-'A15'!G12</f>
        <v>14440.901837999991</v>
      </c>
      <c r="H12" s="8">
        <f>'A14'!H12-'A15'!H12</f>
        <v>15601.267132000015</v>
      </c>
      <c r="I12" s="8">
        <f>'A14'!I12-'A15'!I12</f>
        <v>14961.531360000008</v>
      </c>
      <c r="J12" s="8">
        <f>'A14'!J12-'A15'!J12</f>
        <v>15972.204842000025</v>
      </c>
      <c r="K12" s="8">
        <f>'A14'!K12-'A15'!K12</f>
        <v>16867.406587999998</v>
      </c>
      <c r="L12" s="8">
        <f>'A14'!L12-'A15'!L12</f>
        <v>17639.981429000014</v>
      </c>
      <c r="M12" s="8">
        <f>'A14'!M12-'A15'!M12</f>
        <v>22586.788115000018</v>
      </c>
      <c r="N12" s="8">
        <f>'A14'!N12-'A15'!N12</f>
        <v>23600.84734200003</v>
      </c>
      <c r="O12" s="8">
        <f>'A14'!O12-'A15'!O12</f>
        <v>23564.235914999983</v>
      </c>
      <c r="P12" s="8">
        <f>'A14'!P12-'A15'!P12</f>
        <v>22769.536994000002</v>
      </c>
      <c r="Q12" s="8">
        <f>'A14'!Q12-'A15'!Q12</f>
        <v>33877.091254999992</v>
      </c>
      <c r="R12" s="8">
        <f>'A14'!R12-'A15'!R12</f>
        <v>38756.461475999997</v>
      </c>
      <c r="S12" s="8">
        <f>'A14'!S12-'A15'!S12</f>
        <v>38293.346973000007</v>
      </c>
      <c r="T12" s="8">
        <f>'A14'!T12-'A15'!T12</f>
        <v>45004.815338000044</v>
      </c>
      <c r="U12" s="8">
        <f>'A14'!U12-'A15'!U12</f>
        <v>47973.306121000001</v>
      </c>
      <c r="V12" s="8">
        <f>'A14'!V12-'A15'!V12</f>
        <v>52865.657335000011</v>
      </c>
      <c r="W12" s="8">
        <f>'A14'!W12-'A15'!W12</f>
        <v>53312.396644000008</v>
      </c>
      <c r="X12" s="8">
        <f>'A14'!X12-'A15'!X12</f>
        <v>56638.511711000014</v>
      </c>
      <c r="Y12" s="8">
        <f>'A14'!Y12-'A15'!Y12</f>
        <v>69850.113327999992</v>
      </c>
      <c r="Z12" s="8">
        <f>'A14'!Z12-'A15'!Z12</f>
        <v>76520.43122699995</v>
      </c>
      <c r="AA12" s="8">
        <f>'A14'!AA12-'A15'!AA12</f>
        <v>69963.397417999993</v>
      </c>
      <c r="AB12" s="8">
        <f>'A14'!AB12-'A15'!AB12</f>
        <v>70365.286846999996</v>
      </c>
      <c r="AC12" s="8">
        <f>'A14'!AC12-'A15'!AC12</f>
        <v>71390.632291000016</v>
      </c>
    </row>
    <row r="14" spans="1:29" ht="14" thickBo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</row>
    <row r="15" spans="1:29" ht="14" thickTop="1">
      <c r="A15" s="11" t="s">
        <v>278</v>
      </c>
    </row>
  </sheetData>
  <mergeCells count="3">
    <mergeCell ref="A2:AC2"/>
    <mergeCell ref="A4:AC4"/>
    <mergeCell ref="B7:AC7"/>
  </mergeCells>
  <hyperlinks>
    <hyperlink ref="A1" location="ÍNDICE!A1" display="ÍNDICE" xr:uid="{00000000-0004-0000-1400-000000000000}"/>
  </hyperlinks>
  <pageMargins left="0.75" right="0.75" top="1" bottom="1" header="0" footer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D28"/>
  <sheetViews>
    <sheetView zoomScaleNormal="100" zoomScalePageLayoutView="80" workbookViewId="0"/>
  </sheetViews>
  <sheetFormatPr baseColWidth="10" defaultColWidth="11.5" defaultRowHeight="13"/>
  <cols>
    <col min="1" max="1" width="12.5" style="1" customWidth="1"/>
    <col min="2" max="2" width="16.5" style="1" customWidth="1"/>
    <col min="3" max="3" width="13.1640625" style="1" customWidth="1"/>
    <col min="4" max="4" width="13.5" style="1" customWidth="1"/>
    <col min="5" max="6" width="13.33203125" style="1" customWidth="1"/>
    <col min="7" max="7" width="13.5" style="1" customWidth="1"/>
    <col min="8" max="9" width="13.33203125" style="1" customWidth="1"/>
    <col min="10" max="10" width="12.1640625" style="1" customWidth="1"/>
    <col min="11" max="16384" width="11.5" style="1"/>
  </cols>
  <sheetData>
    <row r="1" spans="1:30" s="12" customFormat="1">
      <c r="A1" s="83" t="s">
        <v>0</v>
      </c>
    </row>
    <row r="2" spans="1:30">
      <c r="A2" s="136" t="s">
        <v>229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</row>
    <row r="3" spans="1:30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2"/>
    </row>
    <row r="4" spans="1:30">
      <c r="A4" s="136" t="s">
        <v>304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</row>
    <row r="5" spans="1:30" ht="14" thickBo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77"/>
      <c r="W5" s="77"/>
      <c r="X5" s="77"/>
      <c r="Y5" s="77"/>
      <c r="Z5" s="77"/>
      <c r="AA5" s="77"/>
      <c r="AB5" s="77"/>
      <c r="AC5" s="77"/>
      <c r="AD5" s="4"/>
    </row>
    <row r="6" spans="1:30" ht="14" thickTop="1">
      <c r="A6" s="5"/>
      <c r="B6" s="6">
        <v>1995</v>
      </c>
      <c r="C6" s="6">
        <v>1996</v>
      </c>
      <c r="D6" s="6">
        <v>1997</v>
      </c>
      <c r="E6" s="6">
        <v>1998</v>
      </c>
      <c r="F6" s="6">
        <v>1999</v>
      </c>
      <c r="G6" s="6">
        <v>2000</v>
      </c>
      <c r="H6" s="6">
        <v>2001</v>
      </c>
      <c r="I6" s="6">
        <v>2002</v>
      </c>
      <c r="J6" s="6">
        <v>2003</v>
      </c>
      <c r="K6" s="6">
        <v>2004</v>
      </c>
      <c r="L6" s="6">
        <v>2005</v>
      </c>
      <c r="M6" s="6">
        <v>2006</v>
      </c>
      <c r="N6" s="6">
        <v>2007</v>
      </c>
      <c r="O6" s="6">
        <v>2008</v>
      </c>
      <c r="P6" s="6">
        <v>2009</v>
      </c>
      <c r="Q6" s="6">
        <v>2010</v>
      </c>
      <c r="R6" s="6">
        <v>2011</v>
      </c>
      <c r="S6" s="6">
        <v>2012</v>
      </c>
      <c r="T6" s="6">
        <v>2013</v>
      </c>
      <c r="U6" s="6">
        <v>2014</v>
      </c>
      <c r="V6" s="6">
        <v>2015</v>
      </c>
      <c r="W6" s="6">
        <v>2016</v>
      </c>
      <c r="X6" s="6">
        <v>2017</v>
      </c>
      <c r="Y6" s="6">
        <v>2018</v>
      </c>
      <c r="Z6" s="6">
        <v>2019</v>
      </c>
      <c r="AA6" s="6">
        <v>2020</v>
      </c>
      <c r="AB6" s="6">
        <v>2021</v>
      </c>
      <c r="AC6" s="6">
        <v>2022</v>
      </c>
      <c r="AD6" s="6" t="s">
        <v>280</v>
      </c>
    </row>
    <row r="7" spans="1:30" ht="14" thickBot="1">
      <c r="A7" s="5"/>
      <c r="B7" s="134" t="s">
        <v>205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</row>
    <row r="8" spans="1:30" ht="14" thickTop="1">
      <c r="A8" s="5"/>
      <c r="B8" s="65"/>
      <c r="C8" s="65"/>
      <c r="D8" s="65"/>
      <c r="E8" s="65"/>
      <c r="F8" s="65"/>
      <c r="G8" s="65"/>
      <c r="H8" s="65"/>
      <c r="I8" s="65"/>
      <c r="J8" s="6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>
      <c r="A9" s="7" t="s">
        <v>93</v>
      </c>
      <c r="B9" s="14">
        <v>0.3</v>
      </c>
      <c r="C9" s="14">
        <v>2.4582060000000001</v>
      </c>
      <c r="D9" s="14">
        <v>20.473199999999995</v>
      </c>
      <c r="E9" s="14">
        <v>25.652550000000002</v>
      </c>
      <c r="F9" s="14">
        <v>2.6269849999999999</v>
      </c>
      <c r="G9" s="14">
        <v>36.964606000000003</v>
      </c>
      <c r="H9" s="14">
        <v>28.974270000000001</v>
      </c>
      <c r="I9" s="14">
        <v>47.703100999999997</v>
      </c>
      <c r="J9" s="14">
        <v>72.30691800000001</v>
      </c>
      <c r="K9" s="14">
        <v>61.402547000000027</v>
      </c>
      <c r="L9" s="14">
        <v>81.901437000000016</v>
      </c>
      <c r="M9" s="14">
        <v>215.03382100000002</v>
      </c>
      <c r="N9" s="14">
        <v>177.52854800000003</v>
      </c>
      <c r="O9" s="14">
        <v>186.58031099999991</v>
      </c>
      <c r="P9" s="14">
        <v>139.36166599999999</v>
      </c>
      <c r="Q9" s="14">
        <v>166.967431</v>
      </c>
      <c r="R9" s="14">
        <v>159.10262500000002</v>
      </c>
      <c r="S9" s="14">
        <v>154.713874</v>
      </c>
      <c r="T9" s="14">
        <v>401.93841200000003</v>
      </c>
      <c r="U9" s="14">
        <v>677.90163000000007</v>
      </c>
      <c r="V9" s="14">
        <v>633.4118719999999</v>
      </c>
      <c r="W9" s="14">
        <v>721.0199070000001</v>
      </c>
      <c r="X9" s="14">
        <v>576.0352220000002</v>
      </c>
      <c r="Y9" s="14">
        <v>1098.6955310000001</v>
      </c>
      <c r="Z9" s="14">
        <v>988.53949599999987</v>
      </c>
      <c r="AA9" s="14">
        <v>1193.6818559999995</v>
      </c>
      <c r="AB9" s="14">
        <v>1372.9930529999999</v>
      </c>
      <c r="AC9" s="14">
        <v>3264.8571670000001</v>
      </c>
      <c r="AD9" s="14">
        <f>SUM(B9:AC9)</f>
        <v>12509.126242</v>
      </c>
    </row>
    <row r="10" spans="1:30">
      <c r="A10" s="7" t="s">
        <v>206</v>
      </c>
      <c r="B10" s="14">
        <v>0</v>
      </c>
      <c r="C10" s="14">
        <v>6.7999999999999996E-3</v>
      </c>
      <c r="D10" s="14">
        <v>0</v>
      </c>
      <c r="E10" s="14">
        <v>8.7789000000000006E-2</v>
      </c>
      <c r="F10" s="14">
        <v>0</v>
      </c>
      <c r="G10" s="14">
        <v>6.136E-3</v>
      </c>
      <c r="H10" s="14">
        <v>0</v>
      </c>
      <c r="I10" s="14">
        <v>4.9445000000000003E-2</v>
      </c>
      <c r="J10" s="14">
        <v>23.310694999999999</v>
      </c>
      <c r="K10" s="14">
        <v>6.9720000000000008E-3</v>
      </c>
      <c r="L10" s="14">
        <v>12.795459999999999</v>
      </c>
      <c r="M10" s="14">
        <v>47.842981999999999</v>
      </c>
      <c r="N10" s="14">
        <v>103.625032</v>
      </c>
      <c r="O10" s="14">
        <v>73.500664999999984</v>
      </c>
      <c r="P10" s="14">
        <v>123.61242</v>
      </c>
      <c r="Q10" s="14">
        <v>558.63036999999997</v>
      </c>
      <c r="R10" s="14">
        <v>808.95455399999992</v>
      </c>
      <c r="S10" s="14">
        <v>875.41637200000002</v>
      </c>
      <c r="T10" s="14">
        <v>1386.221037</v>
      </c>
      <c r="U10" s="14">
        <v>1473.704853</v>
      </c>
      <c r="V10" s="14">
        <v>844.12391999999988</v>
      </c>
      <c r="W10" s="14">
        <v>566.71184900000003</v>
      </c>
      <c r="X10" s="14">
        <v>681.64630199999999</v>
      </c>
      <c r="Y10" s="14">
        <v>566.77839299999994</v>
      </c>
      <c r="Z10" s="14">
        <v>595.82917800000007</v>
      </c>
      <c r="AA10" s="14">
        <v>380.21149400000002</v>
      </c>
      <c r="AB10" s="14">
        <v>349.26507899999996</v>
      </c>
      <c r="AC10" s="14">
        <v>440.09273000000002</v>
      </c>
      <c r="AD10" s="14">
        <f t="shared" ref="AD10:AD12" si="0">SUM(B10:AC10)</f>
        <v>9912.4305270000004</v>
      </c>
    </row>
    <row r="11" spans="1:30">
      <c r="A11" s="9" t="s">
        <v>221</v>
      </c>
      <c r="B11" s="14">
        <f>SUM(B9:B10)</f>
        <v>0.3</v>
      </c>
      <c r="C11" s="14">
        <f t="shared" ref="C11:AC11" si="1">SUM(C9:C10)</f>
        <v>2.4650060000000003</v>
      </c>
      <c r="D11" s="14">
        <f t="shared" si="1"/>
        <v>20.473199999999995</v>
      </c>
      <c r="E11" s="14">
        <f t="shared" si="1"/>
        <v>25.740339000000002</v>
      </c>
      <c r="F11" s="14">
        <f t="shared" si="1"/>
        <v>2.6269849999999999</v>
      </c>
      <c r="G11" s="14">
        <f t="shared" si="1"/>
        <v>36.970742000000001</v>
      </c>
      <c r="H11" s="14">
        <f t="shared" si="1"/>
        <v>28.974270000000001</v>
      </c>
      <c r="I11" s="14">
        <f t="shared" si="1"/>
        <v>47.752545999999995</v>
      </c>
      <c r="J11" s="14">
        <f t="shared" si="1"/>
        <v>95.617613000000006</v>
      </c>
      <c r="K11" s="14">
        <f t="shared" si="1"/>
        <v>61.409519000000024</v>
      </c>
      <c r="L11" s="14">
        <f t="shared" si="1"/>
        <v>94.696897000000007</v>
      </c>
      <c r="M11" s="14">
        <f t="shared" si="1"/>
        <v>262.876803</v>
      </c>
      <c r="N11" s="14">
        <f t="shared" si="1"/>
        <v>281.15358000000003</v>
      </c>
      <c r="O11" s="14">
        <f t="shared" si="1"/>
        <v>260.08097599999991</v>
      </c>
      <c r="P11" s="14">
        <f t="shared" si="1"/>
        <v>262.974086</v>
      </c>
      <c r="Q11" s="14">
        <f t="shared" si="1"/>
        <v>725.597801</v>
      </c>
      <c r="R11" s="14">
        <f t="shared" si="1"/>
        <v>968.05717899999991</v>
      </c>
      <c r="S11" s="14">
        <f t="shared" si="1"/>
        <v>1030.1302459999999</v>
      </c>
      <c r="T11" s="14">
        <f t="shared" si="1"/>
        <v>1788.159449</v>
      </c>
      <c r="U11" s="14">
        <f t="shared" si="1"/>
        <v>2151.606483</v>
      </c>
      <c r="V11" s="14">
        <f t="shared" si="1"/>
        <v>1477.5357919999997</v>
      </c>
      <c r="W11" s="14">
        <f t="shared" si="1"/>
        <v>1287.7317560000001</v>
      </c>
      <c r="X11" s="14">
        <f t="shared" si="1"/>
        <v>1257.6815240000001</v>
      </c>
      <c r="Y11" s="14">
        <f t="shared" si="1"/>
        <v>1665.4739239999999</v>
      </c>
      <c r="Z11" s="14">
        <f t="shared" si="1"/>
        <v>1584.3686739999998</v>
      </c>
      <c r="AA11" s="14">
        <f t="shared" si="1"/>
        <v>1573.8933499999994</v>
      </c>
      <c r="AB11" s="14">
        <f t="shared" si="1"/>
        <v>1722.2581319999999</v>
      </c>
      <c r="AC11" s="14">
        <f t="shared" si="1"/>
        <v>3704.949897</v>
      </c>
      <c r="AD11" s="14">
        <f t="shared" si="0"/>
        <v>22421.556768999995</v>
      </c>
    </row>
    <row r="12" spans="1:30">
      <c r="A12" s="9" t="s">
        <v>207</v>
      </c>
      <c r="B12" s="14">
        <v>19883.04004</v>
      </c>
      <c r="C12" s="14">
        <v>26033.615922999998</v>
      </c>
      <c r="D12" s="14">
        <v>29138.028611000002</v>
      </c>
      <c r="E12" s="14">
        <v>32305.253653</v>
      </c>
      <c r="F12" s="14">
        <v>39483.874917000008</v>
      </c>
      <c r="G12" s="14">
        <v>47792.706317999982</v>
      </c>
      <c r="H12" s="14">
        <v>48336.023532000007</v>
      </c>
      <c r="I12" s="14">
        <v>48295.65546200001</v>
      </c>
      <c r="J12" s="14">
        <v>47406.109826000007</v>
      </c>
      <c r="K12" s="14">
        <v>51899.339209000005</v>
      </c>
      <c r="L12" s="14">
        <v>57508.762455000011</v>
      </c>
      <c r="M12" s="14">
        <v>68261.908232000016</v>
      </c>
      <c r="N12" s="14">
        <v>72194.514558000024</v>
      </c>
      <c r="O12" s="14">
        <v>73580.878380999988</v>
      </c>
      <c r="P12" s="14">
        <v>58894.544377000006</v>
      </c>
      <c r="Q12" s="14">
        <v>83767.050029999984</v>
      </c>
      <c r="R12" s="14">
        <v>96011.958929999993</v>
      </c>
      <c r="S12" s="14">
        <v>103483.14717099999</v>
      </c>
      <c r="T12" s="14">
        <v>114616.49026800002</v>
      </c>
      <c r="U12" s="14">
        <v>119324.715251</v>
      </c>
      <c r="V12" s="14">
        <v>124774.12402700001</v>
      </c>
      <c r="W12" s="14">
        <v>123439.68416300001</v>
      </c>
      <c r="X12" s="14">
        <v>133969.32599300001</v>
      </c>
      <c r="Y12" s="14">
        <v>152607.52021299998</v>
      </c>
      <c r="Z12" s="14">
        <v>158856.33503099997</v>
      </c>
      <c r="AA12" s="14">
        <v>133851.48050199999</v>
      </c>
      <c r="AB12" s="14">
        <v>153235.48992599998</v>
      </c>
      <c r="AC12" s="14">
        <v>163196.10578100002</v>
      </c>
      <c r="AD12" s="14">
        <f t="shared" si="0"/>
        <v>2382147.6827799999</v>
      </c>
    </row>
    <row r="13" spans="1:30">
      <c r="A13" s="9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15"/>
    </row>
    <row r="14" spans="1:30">
      <c r="A14" s="9"/>
      <c r="B14" s="135" t="s">
        <v>208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</row>
    <row r="15" spans="1:30">
      <c r="A15" s="21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</row>
    <row r="16" spans="1:30">
      <c r="A16" s="7" t="s">
        <v>93</v>
      </c>
      <c r="B16" s="15">
        <f>B9/B$12*100</f>
        <v>1.5088235973798301E-3</v>
      </c>
      <c r="C16" s="15">
        <f t="shared" ref="C16:AD19" si="2">C9/C$12*100</f>
        <v>9.4424301536546879E-3</v>
      </c>
      <c r="D16" s="15">
        <f t="shared" si="2"/>
        <v>7.0262817959726637E-2</v>
      </c>
      <c r="E16" s="15">
        <f t="shared" si="2"/>
        <v>7.940674379325853E-2</v>
      </c>
      <c r="F16" s="15">
        <f t="shared" si="2"/>
        <v>6.653311017528668E-3</v>
      </c>
      <c r="G16" s="15">
        <f t="shared" si="2"/>
        <v>7.7343613383279289E-2</v>
      </c>
      <c r="H16" s="15">
        <f t="shared" si="2"/>
        <v>5.9943429108971075E-2</v>
      </c>
      <c r="I16" s="15">
        <f t="shared" si="2"/>
        <v>9.8773068806434883E-2</v>
      </c>
      <c r="J16" s="15">
        <f t="shared" si="2"/>
        <v>0.15252657993958216</v>
      </c>
      <c r="K16" s="15">
        <f t="shared" si="2"/>
        <v>0.11831084544782035</v>
      </c>
      <c r="L16" s="15">
        <f t="shared" si="2"/>
        <v>0.14241557895474974</v>
      </c>
      <c r="M16" s="15">
        <f t="shared" si="2"/>
        <v>0.31501290627441886</v>
      </c>
      <c r="N16" s="15">
        <f t="shared" si="2"/>
        <v>0.24590309816042349</v>
      </c>
      <c r="O16" s="15">
        <f t="shared" si="2"/>
        <v>0.25357173644202996</v>
      </c>
      <c r="P16" s="15">
        <f t="shared" si="2"/>
        <v>0.23662916060256453</v>
      </c>
      <c r="Q16" s="15">
        <f t="shared" si="2"/>
        <v>0.19932351794673797</v>
      </c>
      <c r="R16" s="15">
        <f t="shared" si="2"/>
        <v>0.16571125802776079</v>
      </c>
      <c r="S16" s="15">
        <f t="shared" si="2"/>
        <v>0.14950634787357614</v>
      </c>
      <c r="T16" s="15">
        <f t="shared" si="2"/>
        <v>0.3506811376444825</v>
      </c>
      <c r="U16" s="15">
        <f t="shared" si="2"/>
        <v>0.56811502007277481</v>
      </c>
      <c r="V16" s="15">
        <f t="shared" si="2"/>
        <v>0.50764681935409561</v>
      </c>
      <c r="W16" s="15">
        <f t="shared" si="2"/>
        <v>0.58410705753905323</v>
      </c>
      <c r="X16" s="15">
        <f t="shared" si="2"/>
        <v>0.42997545724018832</v>
      </c>
      <c r="Y16" s="15">
        <f t="shared" si="2"/>
        <v>0.71994848580627602</v>
      </c>
      <c r="Z16" s="15">
        <f t="shared" si="2"/>
        <v>0.62228522130205999</v>
      </c>
      <c r="AA16" s="15">
        <f t="shared" si="2"/>
        <v>0.89179578105762058</v>
      </c>
      <c r="AB16" s="15">
        <f t="shared" si="2"/>
        <v>0.89600199905585953</v>
      </c>
      <c r="AC16" s="15">
        <f t="shared" si="2"/>
        <v>2.0005729618213159</v>
      </c>
      <c r="AD16" s="15">
        <f t="shared" si="2"/>
        <v>0.52511967802943571</v>
      </c>
    </row>
    <row r="17" spans="1:30">
      <c r="A17" s="7" t="s">
        <v>206</v>
      </c>
      <c r="B17" s="15">
        <f t="shared" ref="B17:Q19" si="3">B10/B$12*100</f>
        <v>0</v>
      </c>
      <c r="C17" s="15">
        <f t="shared" si="3"/>
        <v>2.6120074983484652E-5</v>
      </c>
      <c r="D17" s="15">
        <f t="shared" si="3"/>
        <v>0</v>
      </c>
      <c r="E17" s="15">
        <f t="shared" si="3"/>
        <v>2.7174836929920703E-4</v>
      </c>
      <c r="F17" s="15">
        <f t="shared" si="3"/>
        <v>0</v>
      </c>
      <c r="G17" s="15">
        <f t="shared" si="3"/>
        <v>1.2838779120756806E-5</v>
      </c>
      <c r="H17" s="15">
        <f t="shared" si="3"/>
        <v>0</v>
      </c>
      <c r="I17" s="15">
        <f t="shared" si="3"/>
        <v>1.0237980937830799E-4</v>
      </c>
      <c r="J17" s="15">
        <f t="shared" si="3"/>
        <v>4.9172343154837789E-2</v>
      </c>
      <c r="K17" s="15">
        <f t="shared" si="3"/>
        <v>1.3433697049443295E-5</v>
      </c>
      <c r="L17" s="15">
        <f t="shared" si="3"/>
        <v>2.224958328743782E-2</v>
      </c>
      <c r="M17" s="15">
        <f t="shared" si="3"/>
        <v>7.0087378508958853E-2</v>
      </c>
      <c r="N17" s="15">
        <f t="shared" si="3"/>
        <v>0.14353588030119541</v>
      </c>
      <c r="O17" s="15">
        <f t="shared" si="3"/>
        <v>9.989098610567726E-2</v>
      </c>
      <c r="P17" s="15">
        <f t="shared" si="3"/>
        <v>0.20988772611724993</v>
      </c>
      <c r="Q17" s="15">
        <f t="shared" si="3"/>
        <v>0.66688557111648838</v>
      </c>
      <c r="R17" s="15">
        <f t="shared" si="2"/>
        <v>0.84255603470166585</v>
      </c>
      <c r="S17" s="15">
        <f t="shared" si="2"/>
        <v>0.84595066533241836</v>
      </c>
      <c r="T17" s="15">
        <f t="shared" si="2"/>
        <v>1.2094429289875241</v>
      </c>
      <c r="U17" s="15">
        <f t="shared" si="2"/>
        <v>1.2350373934687848</v>
      </c>
      <c r="V17" s="15">
        <f t="shared" si="2"/>
        <v>0.67652161582584147</v>
      </c>
      <c r="W17" s="15">
        <f t="shared" si="2"/>
        <v>0.45910020982528321</v>
      </c>
      <c r="X17" s="15">
        <f t="shared" si="2"/>
        <v>0.5088077415837835</v>
      </c>
      <c r="Y17" s="15">
        <f t="shared" si="2"/>
        <v>0.37139610958157648</v>
      </c>
      <c r="Z17" s="15">
        <f t="shared" si="2"/>
        <v>0.37507423162175257</v>
      </c>
      <c r="AA17" s="15">
        <f t="shared" si="2"/>
        <v>0.28405475425004278</v>
      </c>
      <c r="AB17" s="15">
        <f t="shared" si="2"/>
        <v>0.2279270155814857</v>
      </c>
      <c r="AC17" s="15">
        <f t="shared" si="2"/>
        <v>0.26967109778377901</v>
      </c>
      <c r="AD17" s="15">
        <f t="shared" si="2"/>
        <v>0.41611318217819537</v>
      </c>
    </row>
    <row r="18" spans="1:30">
      <c r="A18" s="9" t="s">
        <v>221</v>
      </c>
      <c r="B18" s="15">
        <f t="shared" si="3"/>
        <v>1.5088235973798301E-3</v>
      </c>
      <c r="C18" s="15">
        <f t="shared" si="2"/>
        <v>9.4685502286381736E-3</v>
      </c>
      <c r="D18" s="15">
        <f t="shared" si="2"/>
        <v>7.0262817959726637E-2</v>
      </c>
      <c r="E18" s="15">
        <f t="shared" si="2"/>
        <v>7.9678492162557749E-2</v>
      </c>
      <c r="F18" s="15">
        <f t="shared" si="2"/>
        <v>6.653311017528668E-3</v>
      </c>
      <c r="G18" s="15">
        <f t="shared" si="2"/>
        <v>7.7356452162400058E-2</v>
      </c>
      <c r="H18" s="15">
        <f t="shared" si="2"/>
        <v>5.9943429108971075E-2</v>
      </c>
      <c r="I18" s="15">
        <f t="shared" si="2"/>
        <v>9.8875448615813183E-2</v>
      </c>
      <c r="J18" s="15">
        <f t="shared" si="2"/>
        <v>0.20169892309441995</v>
      </c>
      <c r="K18" s="15">
        <f t="shared" si="2"/>
        <v>0.1183242791448698</v>
      </c>
      <c r="L18" s="15">
        <f t="shared" si="2"/>
        <v>0.16466516224218755</v>
      </c>
      <c r="M18" s="15">
        <f t="shared" si="2"/>
        <v>0.38510028478337766</v>
      </c>
      <c r="N18" s="15">
        <f t="shared" si="2"/>
        <v>0.3894389784616189</v>
      </c>
      <c r="O18" s="15">
        <f t="shared" si="2"/>
        <v>0.35346272254770728</v>
      </c>
      <c r="P18" s="15">
        <f t="shared" si="2"/>
        <v>0.44651688671981449</v>
      </c>
      <c r="Q18" s="15">
        <f t="shared" si="2"/>
        <v>0.86620908906322647</v>
      </c>
      <c r="R18" s="15">
        <f t="shared" si="2"/>
        <v>1.0082672927294267</v>
      </c>
      <c r="S18" s="15">
        <f t="shared" si="2"/>
        <v>0.99545701320599445</v>
      </c>
      <c r="T18" s="15">
        <f t="shared" si="2"/>
        <v>1.5601240666320066</v>
      </c>
      <c r="U18" s="15">
        <f t="shared" si="2"/>
        <v>1.8031524135415595</v>
      </c>
      <c r="V18" s="15">
        <f t="shared" si="2"/>
        <v>1.1841684351799369</v>
      </c>
      <c r="W18" s="15">
        <f t="shared" si="2"/>
        <v>1.0432072673643367</v>
      </c>
      <c r="X18" s="15">
        <f t="shared" si="2"/>
        <v>0.93878319882397165</v>
      </c>
      <c r="Y18" s="15">
        <f t="shared" si="2"/>
        <v>1.0913445953878527</v>
      </c>
      <c r="Z18" s="15">
        <f t="shared" si="2"/>
        <v>0.99735945292381245</v>
      </c>
      <c r="AA18" s="15">
        <f t="shared" si="2"/>
        <v>1.1758505353076634</v>
      </c>
      <c r="AB18" s="15">
        <f t="shared" si="2"/>
        <v>1.1239290146373453</v>
      </c>
      <c r="AC18" s="15">
        <f t="shared" si="2"/>
        <v>2.270244059605095</v>
      </c>
      <c r="AD18" s="15">
        <f t="shared" si="2"/>
        <v>0.94123286020763086</v>
      </c>
    </row>
    <row r="19" spans="1:30">
      <c r="A19" s="9" t="s">
        <v>207</v>
      </c>
      <c r="B19" s="15">
        <f t="shared" si="3"/>
        <v>100</v>
      </c>
      <c r="C19" s="15">
        <f t="shared" si="2"/>
        <v>100</v>
      </c>
      <c r="D19" s="15">
        <f t="shared" si="2"/>
        <v>100</v>
      </c>
      <c r="E19" s="15">
        <f t="shared" si="2"/>
        <v>100</v>
      </c>
      <c r="F19" s="15">
        <f t="shared" si="2"/>
        <v>100</v>
      </c>
      <c r="G19" s="15">
        <f t="shared" si="2"/>
        <v>100</v>
      </c>
      <c r="H19" s="15">
        <f t="shared" si="2"/>
        <v>100</v>
      </c>
      <c r="I19" s="15">
        <f t="shared" si="2"/>
        <v>100</v>
      </c>
      <c r="J19" s="15">
        <f t="shared" si="2"/>
        <v>100</v>
      </c>
      <c r="K19" s="15">
        <f t="shared" si="2"/>
        <v>100</v>
      </c>
      <c r="L19" s="15">
        <f t="shared" si="2"/>
        <v>100</v>
      </c>
      <c r="M19" s="15">
        <f t="shared" si="2"/>
        <v>100</v>
      </c>
      <c r="N19" s="15">
        <f t="shared" si="2"/>
        <v>100</v>
      </c>
      <c r="O19" s="15">
        <f t="shared" si="2"/>
        <v>100</v>
      </c>
      <c r="P19" s="15">
        <f t="shared" si="2"/>
        <v>100</v>
      </c>
      <c r="Q19" s="15">
        <f t="shared" si="2"/>
        <v>100</v>
      </c>
      <c r="R19" s="15">
        <f t="shared" si="2"/>
        <v>100</v>
      </c>
      <c r="S19" s="15">
        <f t="shared" si="2"/>
        <v>100</v>
      </c>
      <c r="T19" s="15">
        <f t="shared" si="2"/>
        <v>100</v>
      </c>
      <c r="U19" s="15">
        <f t="shared" si="2"/>
        <v>100</v>
      </c>
      <c r="V19" s="15">
        <f t="shared" si="2"/>
        <v>100</v>
      </c>
      <c r="W19" s="15">
        <f t="shared" si="2"/>
        <v>100</v>
      </c>
      <c r="X19" s="15">
        <f t="shared" si="2"/>
        <v>100</v>
      </c>
      <c r="Y19" s="15">
        <f t="shared" si="2"/>
        <v>100</v>
      </c>
      <c r="Z19" s="15">
        <f t="shared" si="2"/>
        <v>100</v>
      </c>
      <c r="AA19" s="15">
        <f t="shared" si="2"/>
        <v>100</v>
      </c>
      <c r="AB19" s="15">
        <f t="shared" si="2"/>
        <v>100</v>
      </c>
      <c r="AC19" s="15">
        <f t="shared" si="2"/>
        <v>100</v>
      </c>
      <c r="AD19" s="15">
        <f t="shared" si="2"/>
        <v>100</v>
      </c>
    </row>
    <row r="20" spans="1:30">
      <c r="A20" s="9"/>
    </row>
    <row r="21" spans="1:30">
      <c r="A21" s="9"/>
      <c r="B21" s="135" t="s">
        <v>209</v>
      </c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</row>
    <row r="22" spans="1:30">
      <c r="A22" s="9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>
      <c r="A23" s="7" t="s">
        <v>93</v>
      </c>
      <c r="B23" s="18" t="s">
        <v>210</v>
      </c>
      <c r="C23" s="19">
        <f>IFERROR((C9/B9*100-100),"--")</f>
        <v>719.40200000000004</v>
      </c>
      <c r="D23" s="19">
        <f t="shared" ref="D23:AC26" si="4">IFERROR((D9/C9*100-100),"--")</f>
        <v>732.85127446601268</v>
      </c>
      <c r="E23" s="19">
        <f t="shared" si="4"/>
        <v>25.298194713088364</v>
      </c>
      <c r="F23" s="19">
        <f t="shared" si="4"/>
        <v>-89.759361155128829</v>
      </c>
      <c r="G23" s="19">
        <f t="shared" si="4"/>
        <v>1307.1114224101016</v>
      </c>
      <c r="H23" s="19">
        <f t="shared" si="4"/>
        <v>-21.61618062424364</v>
      </c>
      <c r="I23" s="19">
        <f t="shared" si="4"/>
        <v>64.639526724918341</v>
      </c>
      <c r="J23" s="19">
        <f t="shared" si="4"/>
        <v>51.576976096375802</v>
      </c>
      <c r="K23" s="19">
        <f t="shared" si="4"/>
        <v>-15.080674576670489</v>
      </c>
      <c r="L23" s="19">
        <f t="shared" si="4"/>
        <v>33.38442947651663</v>
      </c>
      <c r="M23" s="19">
        <f t="shared" si="4"/>
        <v>162.5519513168004</v>
      </c>
      <c r="N23" s="19">
        <f t="shared" si="4"/>
        <v>-17.441569342712825</v>
      </c>
      <c r="O23" s="19">
        <f t="shared" si="4"/>
        <v>5.0987647350103202</v>
      </c>
      <c r="P23" s="19">
        <f t="shared" si="4"/>
        <v>-25.307410383724758</v>
      </c>
      <c r="Q23" s="19">
        <f t="shared" si="4"/>
        <v>19.808722005375586</v>
      </c>
      <c r="R23" s="19">
        <f t="shared" si="4"/>
        <v>-4.7103833082273354</v>
      </c>
      <c r="S23" s="19">
        <f t="shared" si="4"/>
        <v>-2.758440346285937</v>
      </c>
      <c r="T23" s="19">
        <f t="shared" si="4"/>
        <v>159.79467878879439</v>
      </c>
      <c r="U23" s="19">
        <f t="shared" si="4"/>
        <v>68.658085358609611</v>
      </c>
      <c r="V23" s="19">
        <f t="shared" si="4"/>
        <v>-6.5628634054177013</v>
      </c>
      <c r="W23" s="19">
        <f t="shared" si="4"/>
        <v>13.831132454681907</v>
      </c>
      <c r="X23" s="19">
        <f t="shared" si="4"/>
        <v>-20.108277676166836</v>
      </c>
      <c r="Y23" s="19">
        <f t="shared" si="4"/>
        <v>90.734088652655288</v>
      </c>
      <c r="Z23" s="19">
        <f t="shared" si="4"/>
        <v>-10.026074730616173</v>
      </c>
      <c r="AA23" s="19">
        <f t="shared" si="4"/>
        <v>20.752065125377612</v>
      </c>
      <c r="AB23" s="19">
        <f t="shared" si="4"/>
        <v>15.021690754424981</v>
      </c>
      <c r="AC23" s="19">
        <f t="shared" si="4"/>
        <v>137.79123717095749</v>
      </c>
      <c r="AD23" s="19">
        <f>IFERROR(((POWER(AC9/B9,1/28)-1)*100),"--")</f>
        <v>39.370029000704434</v>
      </c>
    </row>
    <row r="24" spans="1:30">
      <c r="A24" s="7" t="s">
        <v>206</v>
      </c>
      <c r="B24" s="18" t="s">
        <v>210</v>
      </c>
      <c r="C24" s="19" t="str">
        <f t="shared" ref="C24:R26" si="5">IFERROR((C10/B10*100-100),"--")</f>
        <v>--</v>
      </c>
      <c r="D24" s="19">
        <f t="shared" si="5"/>
        <v>-100</v>
      </c>
      <c r="E24" s="19" t="str">
        <f t="shared" si="5"/>
        <v>--</v>
      </c>
      <c r="F24" s="19">
        <f t="shared" si="5"/>
        <v>-100</v>
      </c>
      <c r="G24" s="19" t="str">
        <f t="shared" si="5"/>
        <v>--</v>
      </c>
      <c r="H24" s="19">
        <f t="shared" si="5"/>
        <v>-100</v>
      </c>
      <c r="I24" s="19" t="str">
        <f t="shared" si="5"/>
        <v>--</v>
      </c>
      <c r="J24" s="19">
        <f t="shared" si="5"/>
        <v>47044.696127009804</v>
      </c>
      <c r="K24" s="19">
        <f t="shared" si="5"/>
        <v>-99.970090981843313</v>
      </c>
      <c r="L24" s="19">
        <f t="shared" si="5"/>
        <v>183426.39127940329</v>
      </c>
      <c r="M24" s="19">
        <f t="shared" si="5"/>
        <v>273.90591662980466</v>
      </c>
      <c r="N24" s="19">
        <f t="shared" si="5"/>
        <v>116.59400745547174</v>
      </c>
      <c r="O24" s="19">
        <f t="shared" si="5"/>
        <v>-29.070550250831303</v>
      </c>
      <c r="P24" s="19">
        <f t="shared" si="5"/>
        <v>68.17864164902457</v>
      </c>
      <c r="Q24" s="19">
        <f t="shared" si="5"/>
        <v>351.92090730041531</v>
      </c>
      <c r="R24" s="19">
        <f t="shared" si="5"/>
        <v>44.81034283904043</v>
      </c>
      <c r="S24" s="19">
        <f t="shared" si="4"/>
        <v>8.2157665929896098</v>
      </c>
      <c r="T24" s="19">
        <f t="shared" si="4"/>
        <v>58.349909978608451</v>
      </c>
      <c r="U24" s="19">
        <f t="shared" si="4"/>
        <v>6.3109571752949734</v>
      </c>
      <c r="V24" s="19">
        <f t="shared" si="4"/>
        <v>-42.72096490137568</v>
      </c>
      <c r="W24" s="19">
        <f t="shared" si="4"/>
        <v>-32.863903560510394</v>
      </c>
      <c r="X24" s="19">
        <f t="shared" si="4"/>
        <v>20.280933459007301</v>
      </c>
      <c r="Y24" s="19">
        <f t="shared" si="4"/>
        <v>-16.851541431820166</v>
      </c>
      <c r="Z24" s="19">
        <f t="shared" si="4"/>
        <v>5.1255985335347987</v>
      </c>
      <c r="AA24" s="19">
        <f t="shared" si="4"/>
        <v>-36.187835702131402</v>
      </c>
      <c r="AB24" s="19">
        <f t="shared" si="4"/>
        <v>-8.1392634069079577</v>
      </c>
      <c r="AC24" s="19">
        <f t="shared" si="4"/>
        <v>26.00536282071306</v>
      </c>
      <c r="AD24" s="19" t="str">
        <f t="shared" ref="AD24:AD26" si="6">IFERROR(((POWER(AC10/B10,1/28)-1)*100),"--")</f>
        <v>--</v>
      </c>
    </row>
    <row r="25" spans="1:30">
      <c r="A25" s="9" t="s">
        <v>221</v>
      </c>
      <c r="B25" s="18" t="s">
        <v>210</v>
      </c>
      <c r="C25" s="19">
        <f t="shared" si="5"/>
        <v>721.66866666666681</v>
      </c>
      <c r="D25" s="19">
        <f t="shared" si="4"/>
        <v>730.55375930119408</v>
      </c>
      <c r="E25" s="19">
        <f t="shared" si="4"/>
        <v>25.726994314518521</v>
      </c>
      <c r="F25" s="19">
        <f t="shared" si="4"/>
        <v>-89.794287480052219</v>
      </c>
      <c r="G25" s="19">
        <f t="shared" si="4"/>
        <v>1307.3449981632937</v>
      </c>
      <c r="H25" s="19">
        <f t="shared" si="4"/>
        <v>-21.629189914554587</v>
      </c>
      <c r="I25" s="19">
        <f t="shared" si="4"/>
        <v>64.81017813390983</v>
      </c>
      <c r="J25" s="19">
        <f t="shared" si="4"/>
        <v>100.23563350946776</v>
      </c>
      <c r="K25" s="19">
        <f t="shared" si="4"/>
        <v>-35.775933875278795</v>
      </c>
      <c r="L25" s="19">
        <f t="shared" si="4"/>
        <v>54.20556705549177</v>
      </c>
      <c r="M25" s="19">
        <f t="shared" si="4"/>
        <v>177.59811707452246</v>
      </c>
      <c r="N25" s="19">
        <f t="shared" si="4"/>
        <v>6.9526016717420589</v>
      </c>
      <c r="O25" s="19">
        <f t="shared" si="4"/>
        <v>-7.4950509255475595</v>
      </c>
      <c r="P25" s="19">
        <f t="shared" si="4"/>
        <v>1.1123881663686461</v>
      </c>
      <c r="Q25" s="19">
        <f t="shared" si="4"/>
        <v>175.91988702643499</v>
      </c>
      <c r="R25" s="19">
        <f t="shared" si="4"/>
        <v>33.415120286451895</v>
      </c>
      <c r="S25" s="19">
        <f t="shared" si="4"/>
        <v>6.4121281621113866</v>
      </c>
      <c r="T25" s="19">
        <f t="shared" si="4"/>
        <v>73.58576315407015</v>
      </c>
      <c r="U25" s="19">
        <f t="shared" si="4"/>
        <v>20.325202777820067</v>
      </c>
      <c r="V25" s="19">
        <f t="shared" si="4"/>
        <v>-31.328716302255174</v>
      </c>
      <c r="W25" s="19">
        <f t="shared" si="4"/>
        <v>-12.84598566259298</v>
      </c>
      <c r="X25" s="19">
        <f t="shared" si="4"/>
        <v>-2.3335785469283792</v>
      </c>
      <c r="Y25" s="19">
        <f t="shared" si="4"/>
        <v>32.424138561170423</v>
      </c>
      <c r="Z25" s="19">
        <f t="shared" si="4"/>
        <v>-4.8698000509793644</v>
      </c>
      <c r="AA25" s="19">
        <f t="shared" si="4"/>
        <v>-0.66116707379435979</v>
      </c>
      <c r="AB25" s="19">
        <f t="shared" si="4"/>
        <v>9.4266096238351054</v>
      </c>
      <c r="AC25" s="19">
        <f t="shared" si="4"/>
        <v>115.12163758504465</v>
      </c>
      <c r="AD25" s="19">
        <f t="shared" si="6"/>
        <v>40.000875970209428</v>
      </c>
    </row>
    <row r="26" spans="1:30">
      <c r="A26" s="9" t="s">
        <v>207</v>
      </c>
      <c r="B26" s="18" t="s">
        <v>210</v>
      </c>
      <c r="C26" s="19">
        <f t="shared" si="5"/>
        <v>30.933780099152273</v>
      </c>
      <c r="D26" s="19">
        <f t="shared" si="4"/>
        <v>11.924631204447252</v>
      </c>
      <c r="E26" s="19">
        <f t="shared" si="4"/>
        <v>10.869730015998158</v>
      </c>
      <c r="F26" s="19">
        <f t="shared" si="4"/>
        <v>22.221219313451741</v>
      </c>
      <c r="G26" s="19">
        <f t="shared" si="4"/>
        <v>21.043606835616231</v>
      </c>
      <c r="H26" s="19">
        <f t="shared" si="4"/>
        <v>1.1368203557775729</v>
      </c>
      <c r="I26" s="19">
        <f t="shared" si="4"/>
        <v>-8.3515496414960921E-2</v>
      </c>
      <c r="J26" s="19">
        <f t="shared" si="4"/>
        <v>-1.8418750661742536</v>
      </c>
      <c r="K26" s="19">
        <f t="shared" si="4"/>
        <v>9.4781651552764146</v>
      </c>
      <c r="L26" s="19">
        <f t="shared" si="4"/>
        <v>10.808274886527386</v>
      </c>
      <c r="M26" s="19">
        <f t="shared" si="4"/>
        <v>18.698273650757528</v>
      </c>
      <c r="N26" s="19">
        <f t="shared" si="4"/>
        <v>5.7610553643393132</v>
      </c>
      <c r="O26" s="19">
        <f t="shared" si="4"/>
        <v>1.9203173973642862</v>
      </c>
      <c r="P26" s="19">
        <f t="shared" si="4"/>
        <v>-19.959443713018075</v>
      </c>
      <c r="Q26" s="19">
        <f t="shared" si="4"/>
        <v>42.232274510495074</v>
      </c>
      <c r="R26" s="19">
        <f t="shared" si="4"/>
        <v>14.617810816561729</v>
      </c>
      <c r="S26" s="19">
        <f t="shared" si="4"/>
        <v>7.7815183902737175</v>
      </c>
      <c r="T26" s="19">
        <f t="shared" si="4"/>
        <v>10.758605049576644</v>
      </c>
      <c r="U26" s="19">
        <f t="shared" si="4"/>
        <v>4.1078076740886473</v>
      </c>
      <c r="V26" s="19">
        <f t="shared" si="4"/>
        <v>4.5668734800976978</v>
      </c>
      <c r="W26" s="19">
        <f t="shared" si="4"/>
        <v>-1.0694844579403622</v>
      </c>
      <c r="X26" s="19">
        <f t="shared" si="4"/>
        <v>8.5301918110028225</v>
      </c>
      <c r="Y26" s="19">
        <f t="shared" si="4"/>
        <v>13.912284832256177</v>
      </c>
      <c r="Z26" s="19">
        <f t="shared" si="4"/>
        <v>4.0946965190694868</v>
      </c>
      <c r="AA26" s="19">
        <f t="shared" si="4"/>
        <v>-15.740546024884949</v>
      </c>
      <c r="AB26" s="19">
        <f t="shared" si="4"/>
        <v>14.481729564216778</v>
      </c>
      <c r="AC26" s="19">
        <f t="shared" si="4"/>
        <v>6.5002016568160457</v>
      </c>
      <c r="AD26" s="19">
        <f t="shared" si="6"/>
        <v>7.8079938277816563</v>
      </c>
    </row>
    <row r="27" spans="1:30" ht="14" thickBo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</row>
    <row r="28" spans="1:30" ht="14" thickTop="1">
      <c r="A28" s="11" t="s">
        <v>278</v>
      </c>
    </row>
  </sheetData>
  <mergeCells count="5">
    <mergeCell ref="A2:AD2"/>
    <mergeCell ref="A4:AD4"/>
    <mergeCell ref="B7:AD7"/>
    <mergeCell ref="B14:AD14"/>
    <mergeCell ref="B21:AD21"/>
  </mergeCells>
  <hyperlinks>
    <hyperlink ref="A1" location="ÍNDICE!A1" display="ÍNDICE" xr:uid="{00000000-0004-0000-1500-000000000000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D28"/>
  <sheetViews>
    <sheetView zoomScaleNormal="100" zoomScalePageLayoutView="80" workbookViewId="0"/>
  </sheetViews>
  <sheetFormatPr baseColWidth="10" defaultColWidth="13.1640625" defaultRowHeight="13"/>
  <cols>
    <col min="1" max="1" width="12.5" style="12" customWidth="1"/>
    <col min="2" max="2" width="16.5" style="12" customWidth="1"/>
    <col min="3" max="29" width="13.1640625" style="12"/>
    <col min="30" max="30" width="13.6640625" style="12" customWidth="1"/>
    <col min="31" max="16384" width="13.1640625" style="12"/>
  </cols>
  <sheetData>
    <row r="1" spans="1:30">
      <c r="A1" s="83" t="s">
        <v>0</v>
      </c>
    </row>
    <row r="2" spans="1:30">
      <c r="A2" s="136" t="s">
        <v>264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</row>
    <row r="3" spans="1:30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2"/>
    </row>
    <row r="4" spans="1:30">
      <c r="A4" s="136" t="s">
        <v>305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</row>
    <row r="5" spans="1:30" ht="14" thickBo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77"/>
      <c r="W5" s="77"/>
      <c r="X5" s="77"/>
      <c r="Y5" s="77"/>
      <c r="Z5" s="77"/>
      <c r="AA5" s="77"/>
      <c r="AB5" s="77"/>
      <c r="AC5" s="77"/>
      <c r="AD5" s="4"/>
    </row>
    <row r="6" spans="1:30" ht="14" thickTop="1">
      <c r="A6" s="13"/>
      <c r="B6" s="6">
        <v>1995</v>
      </c>
      <c r="C6" s="6">
        <v>1996</v>
      </c>
      <c r="D6" s="6">
        <v>1997</v>
      </c>
      <c r="E6" s="6">
        <v>1998</v>
      </c>
      <c r="F6" s="6">
        <v>1999</v>
      </c>
      <c r="G6" s="6">
        <v>2000</v>
      </c>
      <c r="H6" s="6">
        <v>2001</v>
      </c>
      <c r="I6" s="6">
        <v>2002</v>
      </c>
      <c r="J6" s="6">
        <v>2003</v>
      </c>
      <c r="K6" s="6">
        <v>2004</v>
      </c>
      <c r="L6" s="6">
        <v>2005</v>
      </c>
      <c r="M6" s="6">
        <v>2006</v>
      </c>
      <c r="N6" s="6">
        <v>2007</v>
      </c>
      <c r="O6" s="6">
        <v>2008</v>
      </c>
      <c r="P6" s="6">
        <v>2009</v>
      </c>
      <c r="Q6" s="6">
        <v>2010</v>
      </c>
      <c r="R6" s="6">
        <v>2011</v>
      </c>
      <c r="S6" s="6">
        <v>2012</v>
      </c>
      <c r="T6" s="6">
        <v>2013</v>
      </c>
      <c r="U6" s="6">
        <v>2014</v>
      </c>
      <c r="V6" s="6">
        <v>2015</v>
      </c>
      <c r="W6" s="6">
        <v>2016</v>
      </c>
      <c r="X6" s="6">
        <v>2017</v>
      </c>
      <c r="Y6" s="6">
        <v>2018</v>
      </c>
      <c r="Z6" s="6">
        <v>2019</v>
      </c>
      <c r="AA6" s="6">
        <v>2020</v>
      </c>
      <c r="AB6" s="6">
        <v>2021</v>
      </c>
      <c r="AC6" s="6">
        <v>2022</v>
      </c>
      <c r="AD6" s="6" t="s">
        <v>280</v>
      </c>
    </row>
    <row r="7" spans="1:30" ht="14" thickBot="1">
      <c r="A7" s="13"/>
      <c r="B7" s="134" t="s">
        <v>205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</row>
    <row r="8" spans="1:30" ht="14" thickTop="1">
      <c r="A8" s="13"/>
      <c r="B8" s="65"/>
      <c r="C8" s="65"/>
      <c r="D8" s="65"/>
      <c r="E8" s="65"/>
      <c r="F8" s="65"/>
      <c r="G8" s="65"/>
      <c r="H8" s="65"/>
      <c r="I8" s="65"/>
      <c r="J8" s="6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>
      <c r="A9" s="7" t="s">
        <v>93</v>
      </c>
      <c r="B9" s="14">
        <v>13.748999999999997</v>
      </c>
      <c r="C9" s="14">
        <v>21.872776999999999</v>
      </c>
      <c r="D9" s="14">
        <v>50.898127000000024</v>
      </c>
      <c r="E9" s="14">
        <v>77.600463999999974</v>
      </c>
      <c r="F9" s="14">
        <v>84.59704600000002</v>
      </c>
      <c r="G9" s="14">
        <v>91.509897000000038</v>
      </c>
      <c r="H9" s="14">
        <v>158.93949799999999</v>
      </c>
      <c r="I9" s="14">
        <v>246.03577900000002</v>
      </c>
      <c r="J9" s="14">
        <v>268.68216699999999</v>
      </c>
      <c r="K9" s="14">
        <v>630.14675800000009</v>
      </c>
      <c r="L9" s="14">
        <v>1034.523704</v>
      </c>
      <c r="M9" s="14">
        <v>1962.6439199999998</v>
      </c>
      <c r="N9" s="14">
        <v>2692.3482030000005</v>
      </c>
      <c r="O9" s="14">
        <v>3390.626585999999</v>
      </c>
      <c r="P9" s="14">
        <v>3349.6879080000012</v>
      </c>
      <c r="Q9" s="14">
        <v>4655.8461009999992</v>
      </c>
      <c r="R9" s="14">
        <v>5442.5553450000016</v>
      </c>
      <c r="S9" s="14">
        <v>7499.5225870000004</v>
      </c>
      <c r="T9" s="14">
        <v>9675.0465910000003</v>
      </c>
      <c r="U9" s="14">
        <v>9655.0831970000017</v>
      </c>
      <c r="V9" s="14">
        <v>9133.8515630000002</v>
      </c>
      <c r="W9" s="14">
        <v>9039.8205190000008</v>
      </c>
      <c r="X9" s="14">
        <v>9877.5948640000006</v>
      </c>
      <c r="Y9" s="14">
        <v>11497.773677000001</v>
      </c>
      <c r="Z9" s="14">
        <v>11509.285538999999</v>
      </c>
      <c r="AA9" s="14">
        <v>9481.7849950000018</v>
      </c>
      <c r="AB9" s="14">
        <v>16914.051114000002</v>
      </c>
      <c r="AC9" s="14">
        <v>15149.920769000002</v>
      </c>
      <c r="AD9" s="14">
        <f>SUM(C9:AC9)</f>
        <v>143592.24969500001</v>
      </c>
    </row>
    <row r="10" spans="1:30">
      <c r="A10" s="7" t="s">
        <v>206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2.2000000000000001E-3</v>
      </c>
      <c r="H10" s="14">
        <v>6.6E-3</v>
      </c>
      <c r="I10" s="14">
        <v>7.6004000000000002E-2</v>
      </c>
      <c r="J10" s="14">
        <v>0.14383900000000002</v>
      </c>
      <c r="K10" s="14">
        <v>0.26692100000000002</v>
      </c>
      <c r="L10" s="14">
        <v>0.40256000000000003</v>
      </c>
      <c r="M10" s="14">
        <v>0.43898399999999999</v>
      </c>
      <c r="N10" s="14">
        <v>18.939181999999999</v>
      </c>
      <c r="O10" s="14">
        <v>27.528932999999999</v>
      </c>
      <c r="P10" s="14">
        <v>11.424982</v>
      </c>
      <c r="Q10" s="14">
        <v>8.0402830000000005</v>
      </c>
      <c r="R10" s="14">
        <v>6.4075640000000007</v>
      </c>
      <c r="S10" s="14">
        <v>17.425620000000002</v>
      </c>
      <c r="T10" s="14">
        <v>14.515587</v>
      </c>
      <c r="U10" s="14">
        <v>5.5898719999999997</v>
      </c>
      <c r="V10" s="14">
        <v>13.257667999999999</v>
      </c>
      <c r="W10" s="14">
        <v>54.305381000000004</v>
      </c>
      <c r="X10" s="14">
        <v>466.79399799999999</v>
      </c>
      <c r="Y10" s="14">
        <v>889.63874099999998</v>
      </c>
      <c r="Z10" s="14">
        <v>997.81892699999992</v>
      </c>
      <c r="AA10" s="14">
        <v>283.09509500000001</v>
      </c>
      <c r="AB10" s="14">
        <v>751.05044099999998</v>
      </c>
      <c r="AC10" s="14">
        <v>2536.6993340000004</v>
      </c>
      <c r="AD10" s="14">
        <f t="shared" ref="AD10:AD12" si="0">SUM(C10:AC10)</f>
        <v>6103.8687160000009</v>
      </c>
    </row>
    <row r="11" spans="1:30">
      <c r="A11" s="7" t="s">
        <v>221</v>
      </c>
      <c r="B11" s="14">
        <f>SUM(B9:B10)</f>
        <v>13.748999999999997</v>
      </c>
      <c r="C11" s="14">
        <f t="shared" ref="C11:AC11" si="1">SUM(C9:C10)</f>
        <v>21.872776999999999</v>
      </c>
      <c r="D11" s="14">
        <f t="shared" si="1"/>
        <v>50.898127000000024</v>
      </c>
      <c r="E11" s="14">
        <f t="shared" si="1"/>
        <v>77.600463999999974</v>
      </c>
      <c r="F11" s="14">
        <f t="shared" si="1"/>
        <v>84.59704600000002</v>
      </c>
      <c r="G11" s="14">
        <f t="shared" si="1"/>
        <v>91.51209700000004</v>
      </c>
      <c r="H11" s="14">
        <f t="shared" si="1"/>
        <v>158.94609799999998</v>
      </c>
      <c r="I11" s="14">
        <f t="shared" si="1"/>
        <v>246.11178300000003</v>
      </c>
      <c r="J11" s="14">
        <f t="shared" si="1"/>
        <v>268.82600600000001</v>
      </c>
      <c r="K11" s="14">
        <f t="shared" si="1"/>
        <v>630.41367900000012</v>
      </c>
      <c r="L11" s="14">
        <f t="shared" si="1"/>
        <v>1034.9262639999999</v>
      </c>
      <c r="M11" s="14">
        <f t="shared" si="1"/>
        <v>1963.0829039999996</v>
      </c>
      <c r="N11" s="14">
        <f t="shared" si="1"/>
        <v>2711.2873850000005</v>
      </c>
      <c r="O11" s="14">
        <f t="shared" si="1"/>
        <v>3418.155518999999</v>
      </c>
      <c r="P11" s="14">
        <f t="shared" si="1"/>
        <v>3361.1128900000012</v>
      </c>
      <c r="Q11" s="14">
        <f t="shared" si="1"/>
        <v>4663.8863839999995</v>
      </c>
      <c r="R11" s="14">
        <f t="shared" si="1"/>
        <v>5448.9629090000017</v>
      </c>
      <c r="S11" s="14">
        <f t="shared" si="1"/>
        <v>7516.9482070000004</v>
      </c>
      <c r="T11" s="14">
        <f t="shared" si="1"/>
        <v>9689.5621780000001</v>
      </c>
      <c r="U11" s="14">
        <f t="shared" si="1"/>
        <v>9660.6730690000022</v>
      </c>
      <c r="V11" s="14">
        <f t="shared" si="1"/>
        <v>9147.1092310000004</v>
      </c>
      <c r="W11" s="14">
        <f t="shared" si="1"/>
        <v>9094.1259000000009</v>
      </c>
      <c r="X11" s="14">
        <f t="shared" si="1"/>
        <v>10344.388862</v>
      </c>
      <c r="Y11" s="14">
        <f t="shared" si="1"/>
        <v>12387.412418000002</v>
      </c>
      <c r="Z11" s="14">
        <f t="shared" si="1"/>
        <v>12507.104465999999</v>
      </c>
      <c r="AA11" s="14">
        <f t="shared" si="1"/>
        <v>9764.8800900000024</v>
      </c>
      <c r="AB11" s="14">
        <f t="shared" si="1"/>
        <v>17665.101555000001</v>
      </c>
      <c r="AC11" s="14">
        <f t="shared" si="1"/>
        <v>17686.620103000001</v>
      </c>
      <c r="AD11" s="14">
        <f t="shared" si="0"/>
        <v>149696.11841100003</v>
      </c>
    </row>
    <row r="12" spans="1:30">
      <c r="A12" s="7" t="s">
        <v>346</v>
      </c>
      <c r="B12" s="14">
        <v>9013.0279440000013</v>
      </c>
      <c r="C12" s="14">
        <v>14922.802843000003</v>
      </c>
      <c r="D12" s="14">
        <v>18520.833879999998</v>
      </c>
      <c r="E12" s="14">
        <v>20490.141533000002</v>
      </c>
      <c r="F12" s="14">
        <v>24332.195484999989</v>
      </c>
      <c r="G12" s="14">
        <v>33351.804479999992</v>
      </c>
      <c r="H12" s="14">
        <v>32734.756399999991</v>
      </c>
      <c r="I12" s="14">
        <v>33334.124102000002</v>
      </c>
      <c r="J12" s="14">
        <v>31433.904983999983</v>
      </c>
      <c r="K12" s="14">
        <v>35031.932621000007</v>
      </c>
      <c r="L12" s="14">
        <v>39868.781025999997</v>
      </c>
      <c r="M12" s="14">
        <v>45675.120116999999</v>
      </c>
      <c r="N12" s="14">
        <v>48593.667215999994</v>
      </c>
      <c r="O12" s="14">
        <v>50016.642466000005</v>
      </c>
      <c r="P12" s="14">
        <v>36125.007383000004</v>
      </c>
      <c r="Q12" s="14">
        <v>49889.958774999992</v>
      </c>
      <c r="R12" s="14">
        <v>57255.497453999997</v>
      </c>
      <c r="S12" s="14">
        <v>65189.800197999983</v>
      </c>
      <c r="T12" s="14">
        <v>69611.674929999979</v>
      </c>
      <c r="U12" s="14">
        <v>71351.40913</v>
      </c>
      <c r="V12" s="14">
        <v>71908.466692000002</v>
      </c>
      <c r="W12" s="14">
        <v>70127.287519000005</v>
      </c>
      <c r="X12" s="14">
        <v>77330.814281999992</v>
      </c>
      <c r="Y12" s="14">
        <v>82757.406884999989</v>
      </c>
      <c r="Z12" s="14">
        <v>82335.903804000016</v>
      </c>
      <c r="AA12" s="14">
        <v>63888.083083999998</v>
      </c>
      <c r="AB12" s="14">
        <v>82870.203078999984</v>
      </c>
      <c r="AC12" s="14">
        <v>91805.473490000004</v>
      </c>
      <c r="AD12" s="14">
        <f t="shared" si="0"/>
        <v>1400753.6938579998</v>
      </c>
    </row>
    <row r="13" spans="1:30">
      <c r="A13" s="7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</row>
    <row r="14" spans="1:30">
      <c r="A14" s="7"/>
      <c r="B14" s="135" t="s">
        <v>208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</row>
    <row r="15" spans="1:30">
      <c r="A15" s="16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</row>
    <row r="16" spans="1:30">
      <c r="A16" s="7" t="s">
        <v>93</v>
      </c>
      <c r="B16" s="15">
        <f>B9/B$12*100</f>
        <v>0.15254584902460827</v>
      </c>
      <c r="C16" s="15">
        <f t="shared" ref="C16:AC19" si="2">C9/C$12*100</f>
        <v>0.1465728471395043</v>
      </c>
      <c r="D16" s="15">
        <f t="shared" si="2"/>
        <v>0.27481552574672746</v>
      </c>
      <c r="E16" s="15">
        <f t="shared" si="2"/>
        <v>0.37872097601191307</v>
      </c>
      <c r="F16" s="15">
        <f t="shared" si="2"/>
        <v>0.34767535075966061</v>
      </c>
      <c r="G16" s="15">
        <f t="shared" si="2"/>
        <v>0.27437764890615018</v>
      </c>
      <c r="H16" s="15">
        <f t="shared" si="2"/>
        <v>0.48553743934382854</v>
      </c>
      <c r="I16" s="15">
        <f t="shared" si="2"/>
        <v>0.73808982725074279</v>
      </c>
      <c r="J16" s="15">
        <f t="shared" si="2"/>
        <v>0.85475274909929455</v>
      </c>
      <c r="K16" s="15">
        <f t="shared" si="2"/>
        <v>1.7987781742371145</v>
      </c>
      <c r="L16" s="15">
        <f t="shared" si="2"/>
        <v>2.5948215053912644</v>
      </c>
      <c r="M16" s="15">
        <f t="shared" si="2"/>
        <v>4.2969649887565717</v>
      </c>
      <c r="N16" s="15">
        <f t="shared" si="2"/>
        <v>5.5405330719997927</v>
      </c>
      <c r="O16" s="15">
        <f t="shared" si="2"/>
        <v>6.7789967875289863</v>
      </c>
      <c r="P16" s="15">
        <f t="shared" si="2"/>
        <v>9.2724905838395042</v>
      </c>
      <c r="Q16" s="15">
        <f t="shared" si="2"/>
        <v>9.3322308041935234</v>
      </c>
      <c r="R16" s="15">
        <f t="shared" si="2"/>
        <v>9.5057340989354611</v>
      </c>
      <c r="S16" s="15">
        <f t="shared" si="2"/>
        <v>11.504134947832046</v>
      </c>
      <c r="T16" s="15">
        <f t="shared" si="2"/>
        <v>13.898597614163172</v>
      </c>
      <c r="U16" s="15">
        <f t="shared" si="2"/>
        <v>13.531734432054099</v>
      </c>
      <c r="V16" s="15">
        <f t="shared" si="2"/>
        <v>12.702053017097867</v>
      </c>
      <c r="W16" s="15">
        <f t="shared" si="2"/>
        <v>12.890589154116061</v>
      </c>
      <c r="X16" s="15">
        <f t="shared" si="2"/>
        <v>12.77316805171567</v>
      </c>
      <c r="Y16" s="15">
        <f t="shared" si="2"/>
        <v>13.893346964069755</v>
      </c>
      <c r="Z16" s="15">
        <f t="shared" si="2"/>
        <v>13.978452907249023</v>
      </c>
      <c r="AA16" s="15">
        <f t="shared" si="2"/>
        <v>14.841241961405164</v>
      </c>
      <c r="AB16" s="15">
        <f t="shared" si="2"/>
        <v>20.410292826090789</v>
      </c>
      <c r="AC16" s="15">
        <f t="shared" si="2"/>
        <v>16.502197737317069</v>
      </c>
      <c r="AD16" s="15">
        <f>AD9/AD$12*100</f>
        <v>10.251070571837204</v>
      </c>
    </row>
    <row r="17" spans="1:30">
      <c r="A17" s="7" t="s">
        <v>206</v>
      </c>
      <c r="B17" s="15">
        <f t="shared" ref="B17:Q19" si="3">B10/B$12*100</f>
        <v>0</v>
      </c>
      <c r="C17" s="15">
        <f t="shared" si="3"/>
        <v>0</v>
      </c>
      <c r="D17" s="15">
        <f t="shared" si="3"/>
        <v>0</v>
      </c>
      <c r="E17" s="15">
        <f t="shared" si="3"/>
        <v>0</v>
      </c>
      <c r="F17" s="15">
        <f t="shared" si="3"/>
        <v>0</v>
      </c>
      <c r="G17" s="15">
        <f t="shared" si="3"/>
        <v>6.5963447384661588E-6</v>
      </c>
      <c r="H17" s="15">
        <f t="shared" si="3"/>
        <v>2.0162056254067625E-5</v>
      </c>
      <c r="I17" s="15">
        <f t="shared" si="3"/>
        <v>2.2800659098596164E-4</v>
      </c>
      <c r="J17" s="15">
        <f t="shared" si="3"/>
        <v>4.5759189026376075E-4</v>
      </c>
      <c r="K17" s="15">
        <f t="shared" si="3"/>
        <v>7.6193626794084817E-4</v>
      </c>
      <c r="L17" s="15">
        <f t="shared" si="3"/>
        <v>1.0097123354172149E-3</v>
      </c>
      <c r="M17" s="15">
        <f t="shared" si="3"/>
        <v>9.6110092075403833E-4</v>
      </c>
      <c r="N17" s="15">
        <f t="shared" si="3"/>
        <v>3.8974588840588811E-2</v>
      </c>
      <c r="O17" s="15">
        <f t="shared" si="3"/>
        <v>5.5039546124499343E-2</v>
      </c>
      <c r="P17" s="15">
        <f t="shared" si="3"/>
        <v>3.1626241287293022E-2</v>
      </c>
      <c r="Q17" s="15">
        <f t="shared" si="3"/>
        <v>1.6116034563710663E-2</v>
      </c>
      <c r="R17" s="15">
        <f t="shared" si="2"/>
        <v>1.1191176891176158E-2</v>
      </c>
      <c r="S17" s="15">
        <f t="shared" si="2"/>
        <v>2.6730592741615149E-2</v>
      </c>
      <c r="T17" s="15">
        <f t="shared" si="2"/>
        <v>2.08522306274006E-2</v>
      </c>
      <c r="U17" s="15">
        <f t="shared" si="2"/>
        <v>7.8342839590111405E-3</v>
      </c>
      <c r="V17" s="15">
        <f t="shared" si="2"/>
        <v>1.8436866491376526E-2</v>
      </c>
      <c r="W17" s="15">
        <f t="shared" si="2"/>
        <v>7.7438302437245587E-2</v>
      </c>
      <c r="X17" s="15">
        <f t="shared" si="2"/>
        <v>0.60363259113987366</v>
      </c>
      <c r="Y17" s="15">
        <f t="shared" si="2"/>
        <v>1.0749959121317629</v>
      </c>
      <c r="Z17" s="15">
        <f t="shared" si="2"/>
        <v>1.2118879867709962</v>
      </c>
      <c r="AA17" s="15">
        <f t="shared" si="2"/>
        <v>0.44311095486741531</v>
      </c>
      <c r="AB17" s="15">
        <f t="shared" si="2"/>
        <v>0.90629733377632149</v>
      </c>
      <c r="AC17" s="15">
        <f t="shared" si="2"/>
        <v>2.7631242861312759</v>
      </c>
      <c r="AD17" s="15">
        <f t="shared" ref="AD17" si="4">AD10/AD$12*100</f>
        <v>0.43575603211072278</v>
      </c>
    </row>
    <row r="18" spans="1:30">
      <c r="A18" s="7" t="s">
        <v>221</v>
      </c>
      <c r="B18" s="15">
        <f t="shared" si="3"/>
        <v>0.15254584902460827</v>
      </c>
      <c r="C18" s="15">
        <f t="shared" si="2"/>
        <v>0.1465728471395043</v>
      </c>
      <c r="D18" s="15">
        <f t="shared" si="2"/>
        <v>0.27481552574672746</v>
      </c>
      <c r="E18" s="15">
        <f t="shared" si="2"/>
        <v>0.37872097601191307</v>
      </c>
      <c r="F18" s="15">
        <f t="shared" si="2"/>
        <v>0.34767535075966061</v>
      </c>
      <c r="G18" s="15">
        <f t="shared" si="2"/>
        <v>0.27438424525088867</v>
      </c>
      <c r="H18" s="15">
        <f t="shared" si="2"/>
        <v>0.48555760140008258</v>
      </c>
      <c r="I18" s="15">
        <f t="shared" si="2"/>
        <v>0.73831783384172878</v>
      </c>
      <c r="J18" s="15">
        <f t="shared" si="2"/>
        <v>0.85521034098955828</v>
      </c>
      <c r="K18" s="15">
        <f t="shared" si="2"/>
        <v>1.7995401105050557</v>
      </c>
      <c r="L18" s="15">
        <f t="shared" si="2"/>
        <v>2.5958312177266816</v>
      </c>
      <c r="M18" s="15">
        <f t="shared" si="2"/>
        <v>4.2979260896773255</v>
      </c>
      <c r="N18" s="15">
        <f t="shared" si="2"/>
        <v>5.5795076608403811</v>
      </c>
      <c r="O18" s="15">
        <f t="shared" si="2"/>
        <v>6.8340363336534855</v>
      </c>
      <c r="P18" s="15">
        <f t="shared" si="2"/>
        <v>9.3041168251267976</v>
      </c>
      <c r="Q18" s="15">
        <f t="shared" si="2"/>
        <v>9.3483468387572355</v>
      </c>
      <c r="R18" s="15">
        <f t="shared" si="2"/>
        <v>9.5169252758266367</v>
      </c>
      <c r="S18" s="15">
        <f t="shared" si="2"/>
        <v>11.530865540573661</v>
      </c>
      <c r="T18" s="15">
        <f t="shared" si="2"/>
        <v>13.919449844790574</v>
      </c>
      <c r="U18" s="15">
        <f t="shared" si="2"/>
        <v>13.539568716013111</v>
      </c>
      <c r="V18" s="15">
        <f t="shared" si="2"/>
        <v>12.720489883589241</v>
      </c>
      <c r="W18" s="15">
        <f t="shared" si="2"/>
        <v>12.968027456553308</v>
      </c>
      <c r="X18" s="15">
        <f t="shared" si="2"/>
        <v>13.376800642855541</v>
      </c>
      <c r="Y18" s="15">
        <f t="shared" si="2"/>
        <v>14.96834287620152</v>
      </c>
      <c r="Z18" s="15">
        <f t="shared" si="2"/>
        <v>15.190340894020018</v>
      </c>
      <c r="AA18" s="15">
        <f t="shared" si="2"/>
        <v>15.284352916272582</v>
      </c>
      <c r="AB18" s="15">
        <f t="shared" si="2"/>
        <v>21.316590159867111</v>
      </c>
      <c r="AC18" s="15">
        <f t="shared" si="2"/>
        <v>19.265322023448341</v>
      </c>
      <c r="AD18" s="15">
        <f t="shared" ref="AD18" si="5">AD11/AD$12*100</f>
        <v>10.686826603947928</v>
      </c>
    </row>
    <row r="19" spans="1:30">
      <c r="A19" s="7" t="s">
        <v>346</v>
      </c>
      <c r="B19" s="15">
        <f t="shared" si="3"/>
        <v>100</v>
      </c>
      <c r="C19" s="15">
        <f t="shared" si="2"/>
        <v>100</v>
      </c>
      <c r="D19" s="15">
        <f t="shared" si="2"/>
        <v>100</v>
      </c>
      <c r="E19" s="15">
        <f t="shared" si="2"/>
        <v>100</v>
      </c>
      <c r="F19" s="15">
        <f t="shared" si="2"/>
        <v>100</v>
      </c>
      <c r="G19" s="15">
        <f t="shared" si="2"/>
        <v>100</v>
      </c>
      <c r="H19" s="15">
        <f t="shared" si="2"/>
        <v>100</v>
      </c>
      <c r="I19" s="15">
        <f t="shared" si="2"/>
        <v>100</v>
      </c>
      <c r="J19" s="15">
        <f t="shared" si="2"/>
        <v>100</v>
      </c>
      <c r="K19" s="15">
        <f t="shared" si="2"/>
        <v>100</v>
      </c>
      <c r="L19" s="15">
        <f t="shared" si="2"/>
        <v>100</v>
      </c>
      <c r="M19" s="15">
        <f t="shared" si="2"/>
        <v>100</v>
      </c>
      <c r="N19" s="15">
        <f t="shared" si="2"/>
        <v>100</v>
      </c>
      <c r="O19" s="15">
        <f t="shared" si="2"/>
        <v>100</v>
      </c>
      <c r="P19" s="15">
        <f t="shared" si="2"/>
        <v>100</v>
      </c>
      <c r="Q19" s="15">
        <f t="shared" si="2"/>
        <v>100</v>
      </c>
      <c r="R19" s="15">
        <f t="shared" si="2"/>
        <v>100</v>
      </c>
      <c r="S19" s="15">
        <f t="shared" si="2"/>
        <v>100</v>
      </c>
      <c r="T19" s="15">
        <f t="shared" si="2"/>
        <v>100</v>
      </c>
      <c r="U19" s="15">
        <f t="shared" si="2"/>
        <v>100</v>
      </c>
      <c r="V19" s="15">
        <f t="shared" si="2"/>
        <v>100</v>
      </c>
      <c r="W19" s="15">
        <f t="shared" si="2"/>
        <v>100</v>
      </c>
      <c r="X19" s="15">
        <f t="shared" si="2"/>
        <v>100</v>
      </c>
      <c r="Y19" s="15">
        <f t="shared" si="2"/>
        <v>100</v>
      </c>
      <c r="Z19" s="15">
        <f t="shared" si="2"/>
        <v>100</v>
      </c>
      <c r="AA19" s="15">
        <f t="shared" si="2"/>
        <v>100</v>
      </c>
      <c r="AB19" s="15">
        <f t="shared" si="2"/>
        <v>100</v>
      </c>
      <c r="AC19" s="15">
        <f t="shared" si="2"/>
        <v>100</v>
      </c>
      <c r="AD19" s="15">
        <f t="shared" ref="AD19" si="6">AD12/AD$12*100</f>
        <v>100</v>
      </c>
    </row>
    <row r="20" spans="1:30">
      <c r="A20" s="7"/>
      <c r="Y20" s="15"/>
      <c r="Z20" s="15"/>
      <c r="AA20" s="15"/>
      <c r="AB20" s="15"/>
      <c r="AC20" s="15"/>
      <c r="AD20" s="15"/>
    </row>
    <row r="21" spans="1:30">
      <c r="A21" s="7"/>
      <c r="B21" s="135" t="s">
        <v>209</v>
      </c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</row>
    <row r="22" spans="1:30">
      <c r="A22" s="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>
      <c r="A23" s="7" t="s">
        <v>93</v>
      </c>
      <c r="B23" s="19" t="str">
        <f>IFERROR((B9/A9*100-100),"--")</f>
        <v>--</v>
      </c>
      <c r="C23" s="19">
        <f>IFERROR((C9/B9*100-100),"--")</f>
        <v>59.086311731762322</v>
      </c>
      <c r="D23" s="19">
        <f t="shared" ref="D23:AC23" si="7">IFERROR((D9/C9*100-100),"--")</f>
        <v>132.70079972012709</v>
      </c>
      <c r="E23" s="19">
        <f t="shared" si="7"/>
        <v>52.46231752300028</v>
      </c>
      <c r="F23" s="19">
        <f t="shared" si="7"/>
        <v>9.0161600064660092</v>
      </c>
      <c r="G23" s="19">
        <f t="shared" si="7"/>
        <v>8.171504002633867</v>
      </c>
      <c r="H23" s="19">
        <f t="shared" si="7"/>
        <v>73.685582882909301</v>
      </c>
      <c r="I23" s="19">
        <f t="shared" si="7"/>
        <v>54.798386867938916</v>
      </c>
      <c r="J23" s="19">
        <f t="shared" si="7"/>
        <v>9.2045100481096966</v>
      </c>
      <c r="K23" s="19">
        <f t="shared" si="7"/>
        <v>134.53240869536387</v>
      </c>
      <c r="L23" s="19">
        <f t="shared" si="7"/>
        <v>64.171868039667004</v>
      </c>
      <c r="M23" s="19">
        <f t="shared" si="7"/>
        <v>89.7147365895446</v>
      </c>
      <c r="N23" s="19">
        <f t="shared" si="7"/>
        <v>37.179657275783399</v>
      </c>
      <c r="O23" s="19">
        <f t="shared" si="7"/>
        <v>25.93566397622449</v>
      </c>
      <c r="P23" s="19">
        <f t="shared" si="7"/>
        <v>-1.207407449969125</v>
      </c>
      <c r="Q23" s="19">
        <f t="shared" si="7"/>
        <v>38.993429503701606</v>
      </c>
      <c r="R23" s="19">
        <f t="shared" si="7"/>
        <v>16.897234722406964</v>
      </c>
      <c r="S23" s="19">
        <f t="shared" si="7"/>
        <v>37.794144691421565</v>
      </c>
      <c r="T23" s="19">
        <f t="shared" si="7"/>
        <v>29.008833279216304</v>
      </c>
      <c r="U23" s="19">
        <f t="shared" si="7"/>
        <v>-0.20633899601651251</v>
      </c>
      <c r="V23" s="19">
        <f t="shared" si="7"/>
        <v>-5.398520379005717</v>
      </c>
      <c r="W23" s="19">
        <f t="shared" si="7"/>
        <v>-1.0294785649999625</v>
      </c>
      <c r="X23" s="19">
        <f t="shared" si="7"/>
        <v>9.2675993205745328</v>
      </c>
      <c r="Y23" s="19">
        <f t="shared" si="7"/>
        <v>16.402563936945057</v>
      </c>
      <c r="Z23" s="19">
        <f t="shared" si="7"/>
        <v>0.10012253087765544</v>
      </c>
      <c r="AA23" s="19">
        <f t="shared" si="7"/>
        <v>-17.616215508162284</v>
      </c>
      <c r="AB23" s="19">
        <f t="shared" si="7"/>
        <v>78.384672537072191</v>
      </c>
      <c r="AC23" s="19">
        <f t="shared" si="7"/>
        <v>-10.429969337977255</v>
      </c>
      <c r="AD23" s="19">
        <f>IFERROR(((POWER(AC9/B9,1/28)-1)*100),"--")</f>
        <v>28.424484267944152</v>
      </c>
    </row>
    <row r="24" spans="1:30">
      <c r="A24" s="7" t="s">
        <v>206</v>
      </c>
      <c r="B24" s="19" t="str">
        <f t="shared" ref="B24:C26" si="8">IFERROR((B10/A10*100-100),"--")</f>
        <v>--</v>
      </c>
      <c r="C24" s="19" t="str">
        <f t="shared" si="8"/>
        <v>--</v>
      </c>
      <c r="D24" s="19" t="str">
        <f t="shared" ref="D24:AC24" si="9">IFERROR((D10/C10*100-100),"--")</f>
        <v>--</v>
      </c>
      <c r="E24" s="19" t="str">
        <f t="shared" si="9"/>
        <v>--</v>
      </c>
      <c r="F24" s="19" t="str">
        <f t="shared" si="9"/>
        <v>--</v>
      </c>
      <c r="G24" s="19" t="str">
        <f t="shared" si="9"/>
        <v>--</v>
      </c>
      <c r="H24" s="19">
        <f t="shared" si="9"/>
        <v>200</v>
      </c>
      <c r="I24" s="19">
        <f t="shared" si="9"/>
        <v>1051.5757575757575</v>
      </c>
      <c r="J24" s="19">
        <f t="shared" si="9"/>
        <v>89.251881479922133</v>
      </c>
      <c r="K24" s="19">
        <f t="shared" si="9"/>
        <v>85.569282322596763</v>
      </c>
      <c r="L24" s="19">
        <f t="shared" si="9"/>
        <v>50.816159088269558</v>
      </c>
      <c r="M24" s="19">
        <f t="shared" si="9"/>
        <v>9.0480922098568897</v>
      </c>
      <c r="N24" s="19">
        <f t="shared" si="9"/>
        <v>4214.3217064858854</v>
      </c>
      <c r="O24" s="19">
        <f t="shared" si="9"/>
        <v>45.354392813797347</v>
      </c>
      <c r="P24" s="19">
        <f t="shared" si="9"/>
        <v>-58.498275250987746</v>
      </c>
      <c r="Q24" s="19">
        <f t="shared" si="9"/>
        <v>-29.625420854054724</v>
      </c>
      <c r="R24" s="19">
        <f t="shared" si="9"/>
        <v>-20.30673547187331</v>
      </c>
      <c r="S24" s="19">
        <f t="shared" si="9"/>
        <v>171.95389698799733</v>
      </c>
      <c r="T24" s="19">
        <f t="shared" si="9"/>
        <v>-16.699738660661723</v>
      </c>
      <c r="U24" s="19">
        <f t="shared" si="9"/>
        <v>-61.490554946210587</v>
      </c>
      <c r="V24" s="19">
        <f t="shared" si="9"/>
        <v>137.17301576851847</v>
      </c>
      <c r="W24" s="19">
        <f t="shared" si="9"/>
        <v>309.61488098811952</v>
      </c>
      <c r="X24" s="19">
        <f t="shared" si="9"/>
        <v>759.57227332591583</v>
      </c>
      <c r="Y24" s="19">
        <f t="shared" si="9"/>
        <v>90.584871444726673</v>
      </c>
      <c r="Z24" s="19">
        <f t="shared" si="9"/>
        <v>12.160012937206389</v>
      </c>
      <c r="AA24" s="19">
        <f t="shared" si="9"/>
        <v>-71.628610428232534</v>
      </c>
      <c r="AB24" s="19">
        <f t="shared" si="9"/>
        <v>165.29970114812483</v>
      </c>
      <c r="AC24" s="19">
        <f t="shared" si="9"/>
        <v>237.75352433352748</v>
      </c>
      <c r="AD24" s="19" t="str">
        <f t="shared" ref="AD24:AD26" si="10">IFERROR(((POWER(AC10/B10,1/28)-1)*100),"--")</f>
        <v>--</v>
      </c>
    </row>
    <row r="25" spans="1:30">
      <c r="A25" s="7" t="s">
        <v>221</v>
      </c>
      <c r="B25" s="19" t="str">
        <f t="shared" si="8"/>
        <v>--</v>
      </c>
      <c r="C25" s="19">
        <f t="shared" si="8"/>
        <v>59.086311731762322</v>
      </c>
      <c r="D25" s="19">
        <f t="shared" ref="D25:AC25" si="11">IFERROR((D11/C11*100-100),"--")</f>
        <v>132.70079972012709</v>
      </c>
      <c r="E25" s="19">
        <f t="shared" si="11"/>
        <v>52.46231752300028</v>
      </c>
      <c r="F25" s="19">
        <f t="shared" si="11"/>
        <v>9.0161600064660092</v>
      </c>
      <c r="G25" s="19">
        <f t="shared" si="11"/>
        <v>8.1741045662516569</v>
      </c>
      <c r="H25" s="19">
        <f t="shared" si="11"/>
        <v>73.688619549391262</v>
      </c>
      <c r="I25" s="19">
        <f t="shared" si="11"/>
        <v>54.839776563750604</v>
      </c>
      <c r="J25" s="19">
        <f t="shared" si="11"/>
        <v>9.2292301990270573</v>
      </c>
      <c r="K25" s="19">
        <f t="shared" si="11"/>
        <v>134.50621031062005</v>
      </c>
      <c r="L25" s="19">
        <f t="shared" si="11"/>
        <v>64.166213150968076</v>
      </c>
      <c r="M25" s="19">
        <f t="shared" si="11"/>
        <v>89.683359316118384</v>
      </c>
      <c r="N25" s="19">
        <f t="shared" si="11"/>
        <v>38.113748506262823</v>
      </c>
      <c r="O25" s="19">
        <f t="shared" si="11"/>
        <v>26.071309810634418</v>
      </c>
      <c r="P25" s="19">
        <f t="shared" si="11"/>
        <v>-1.6688131561868147</v>
      </c>
      <c r="Q25" s="19">
        <f t="shared" si="11"/>
        <v>38.760182613205785</v>
      </c>
      <c r="R25" s="19">
        <f t="shared" si="11"/>
        <v>16.833097128894423</v>
      </c>
      <c r="S25" s="19">
        <f t="shared" si="11"/>
        <v>37.951906308342188</v>
      </c>
      <c r="T25" s="19">
        <f t="shared" si="11"/>
        <v>28.90287269741728</v>
      </c>
      <c r="U25" s="19">
        <f t="shared" si="11"/>
        <v>-0.29814669093708801</v>
      </c>
      <c r="V25" s="19">
        <f t="shared" si="11"/>
        <v>-5.3160254397591586</v>
      </c>
      <c r="W25" s="19">
        <f t="shared" si="11"/>
        <v>-0.5792357963807433</v>
      </c>
      <c r="X25" s="19">
        <f t="shared" si="11"/>
        <v>13.748027856091127</v>
      </c>
      <c r="Y25" s="19">
        <f t="shared" si="11"/>
        <v>19.750065308401417</v>
      </c>
      <c r="Z25" s="19">
        <f t="shared" si="11"/>
        <v>0.96623930778372369</v>
      </c>
      <c r="AA25" s="19">
        <f t="shared" si="11"/>
        <v>-21.925333585040491</v>
      </c>
      <c r="AB25" s="19">
        <f t="shared" si="11"/>
        <v>80.904439093834242</v>
      </c>
      <c r="AC25" s="19">
        <f t="shared" si="11"/>
        <v>0.12181389352900851</v>
      </c>
      <c r="AD25" s="19">
        <f t="shared" si="10"/>
        <v>29.136515011520014</v>
      </c>
    </row>
    <row r="26" spans="1:30">
      <c r="A26" s="7" t="s">
        <v>346</v>
      </c>
      <c r="B26" s="19" t="str">
        <f t="shared" si="8"/>
        <v>--</v>
      </c>
      <c r="C26" s="19">
        <f t="shared" si="8"/>
        <v>65.569250819134055</v>
      </c>
      <c r="D26" s="19">
        <f t="shared" ref="D26:AC26" si="12">IFERROR((D12/C12*100-100),"--")</f>
        <v>24.110960084738792</v>
      </c>
      <c r="E26" s="19">
        <f t="shared" si="12"/>
        <v>10.632931895828904</v>
      </c>
      <c r="F26" s="19">
        <f t="shared" si="12"/>
        <v>18.750743843385578</v>
      </c>
      <c r="G26" s="19">
        <f t="shared" si="12"/>
        <v>37.06861964248273</v>
      </c>
      <c r="H26" s="19">
        <f t="shared" si="12"/>
        <v>-1.8501190254039273</v>
      </c>
      <c r="I26" s="19">
        <f t="shared" si="12"/>
        <v>1.8309826249386987</v>
      </c>
      <c r="J26" s="19">
        <f t="shared" si="12"/>
        <v>-5.7005221201717688</v>
      </c>
      <c r="K26" s="19">
        <f t="shared" si="12"/>
        <v>11.44632726615238</v>
      </c>
      <c r="L26" s="19">
        <f t="shared" si="12"/>
        <v>13.806969936053505</v>
      </c>
      <c r="M26" s="19">
        <f t="shared" si="12"/>
        <v>14.563623320245128</v>
      </c>
      <c r="N26" s="19">
        <f t="shared" si="12"/>
        <v>6.3897962206206103</v>
      </c>
      <c r="O26" s="19">
        <f t="shared" si="12"/>
        <v>2.9283141847987082</v>
      </c>
      <c r="P26" s="19">
        <f t="shared" si="12"/>
        <v>-27.774025600465222</v>
      </c>
      <c r="Q26" s="19">
        <f t="shared" si="12"/>
        <v>38.103663885969496</v>
      </c>
      <c r="R26" s="19">
        <f t="shared" si="12"/>
        <v>14.763569383206018</v>
      </c>
      <c r="S26" s="19">
        <f t="shared" si="12"/>
        <v>13.857713401886926</v>
      </c>
      <c r="T26" s="19">
        <f t="shared" si="12"/>
        <v>6.7830775958347829</v>
      </c>
      <c r="U26" s="19">
        <f t="shared" si="12"/>
        <v>2.4991988797130205</v>
      </c>
      <c r="V26" s="19">
        <f t="shared" si="12"/>
        <v>0.78072398119715558</v>
      </c>
      <c r="W26" s="19">
        <f t="shared" si="12"/>
        <v>-2.4770089739629526</v>
      </c>
      <c r="X26" s="19">
        <f t="shared" si="12"/>
        <v>10.272073850066278</v>
      </c>
      <c r="Y26" s="19">
        <f t="shared" si="12"/>
        <v>7.0173741908510294</v>
      </c>
      <c r="Z26" s="19">
        <f t="shared" si="12"/>
        <v>-0.50932369302690006</v>
      </c>
      <c r="AA26" s="19">
        <f t="shared" si="12"/>
        <v>-22.405560475676452</v>
      </c>
      <c r="AB26" s="19">
        <f t="shared" si="12"/>
        <v>29.711519079453836</v>
      </c>
      <c r="AC26" s="19">
        <f t="shared" si="12"/>
        <v>10.782247513599131</v>
      </c>
      <c r="AD26" s="19">
        <f t="shared" si="10"/>
        <v>8.6425432181324915</v>
      </c>
    </row>
    <row r="27" spans="1:30" ht="14" thickBo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</row>
    <row r="28" spans="1:30" ht="14" thickTop="1">
      <c r="A28" s="11" t="s">
        <v>278</v>
      </c>
    </row>
  </sheetData>
  <mergeCells count="5">
    <mergeCell ref="A2:AD2"/>
    <mergeCell ref="A4:AD4"/>
    <mergeCell ref="B7:AD7"/>
    <mergeCell ref="B14:AD14"/>
    <mergeCell ref="B21:AD21"/>
  </mergeCells>
  <hyperlinks>
    <hyperlink ref="A1" location="ÍNDICE!A1" display="ÍNDICE" xr:uid="{00000000-0004-0000-1600-000000000000}"/>
  </hyperlink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D14"/>
  <sheetViews>
    <sheetView zoomScaleNormal="100" zoomScalePageLayoutView="75" workbookViewId="0"/>
  </sheetViews>
  <sheetFormatPr baseColWidth="10" defaultColWidth="11.5" defaultRowHeight="13"/>
  <cols>
    <col min="1" max="1" width="10.83203125" style="1" customWidth="1"/>
    <col min="2" max="16384" width="11.5" style="1"/>
  </cols>
  <sheetData>
    <row r="1" spans="1:30">
      <c r="A1" s="83" t="s">
        <v>0</v>
      </c>
    </row>
    <row r="2" spans="1:30">
      <c r="A2" s="136" t="s">
        <v>230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</row>
    <row r="3" spans="1:30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2"/>
    </row>
    <row r="4" spans="1:30">
      <c r="A4" s="136" t="s">
        <v>306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</row>
    <row r="5" spans="1:30" ht="14" thickBo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14" thickTop="1">
      <c r="A6" s="5"/>
      <c r="B6" s="6">
        <v>1995</v>
      </c>
      <c r="C6" s="6">
        <v>1996</v>
      </c>
      <c r="D6" s="6">
        <v>1997</v>
      </c>
      <c r="E6" s="6">
        <v>1998</v>
      </c>
      <c r="F6" s="6">
        <v>1999</v>
      </c>
      <c r="G6" s="6">
        <v>2000</v>
      </c>
      <c r="H6" s="6">
        <v>2001</v>
      </c>
      <c r="I6" s="6">
        <v>2002</v>
      </c>
      <c r="J6" s="6">
        <v>2003</v>
      </c>
      <c r="K6" s="6">
        <v>2004</v>
      </c>
      <c r="L6" s="6">
        <v>2005</v>
      </c>
      <c r="M6" s="6">
        <v>2006</v>
      </c>
      <c r="N6" s="6">
        <v>2007</v>
      </c>
      <c r="O6" s="6">
        <v>2008</v>
      </c>
      <c r="P6" s="6">
        <v>2009</v>
      </c>
      <c r="Q6" s="6">
        <v>2010</v>
      </c>
      <c r="R6" s="6">
        <v>2011</v>
      </c>
      <c r="S6" s="6">
        <v>2012</v>
      </c>
      <c r="T6" s="6">
        <v>2013</v>
      </c>
      <c r="U6" s="6">
        <v>2014</v>
      </c>
      <c r="V6" s="6">
        <v>2015</v>
      </c>
      <c r="W6" s="6">
        <v>2016</v>
      </c>
      <c r="X6" s="6">
        <v>2017</v>
      </c>
      <c r="Y6" s="6">
        <v>2018</v>
      </c>
      <c r="Z6" s="6">
        <v>2019</v>
      </c>
      <c r="AA6" s="6">
        <v>2020</v>
      </c>
      <c r="AB6" s="6">
        <v>2021</v>
      </c>
      <c r="AC6" s="6">
        <v>2022</v>
      </c>
      <c r="AD6" s="6" t="s">
        <v>280</v>
      </c>
    </row>
    <row r="7" spans="1:30" ht="14" thickBot="1">
      <c r="A7" s="5"/>
      <c r="B7" s="134" t="s">
        <v>205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</row>
    <row r="8" spans="1:30" ht="14" thickTop="1">
      <c r="A8" s="5"/>
      <c r="B8" s="65"/>
      <c r="C8" s="65"/>
      <c r="D8" s="65"/>
      <c r="E8" s="65"/>
      <c r="F8" s="65"/>
      <c r="G8" s="65"/>
      <c r="H8" s="65"/>
      <c r="I8" s="65"/>
      <c r="J8" s="6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>
      <c r="A9" s="7" t="s">
        <v>93</v>
      </c>
      <c r="B9" s="8">
        <f>'A17'!B9-'A18'!B9</f>
        <v>-13.448999999999996</v>
      </c>
      <c r="C9" s="8">
        <f>'A17'!C9-'A18'!C9</f>
        <v>-19.414570999999999</v>
      </c>
      <c r="D9" s="8">
        <f>'A17'!D9-'A18'!D9</f>
        <v>-30.424927000000029</v>
      </c>
      <c r="E9" s="8">
        <f>'A17'!E9-'A18'!E9</f>
        <v>-51.947913999999969</v>
      </c>
      <c r="F9" s="8">
        <f>'A17'!F9-'A18'!F9</f>
        <v>-81.970061000000015</v>
      </c>
      <c r="G9" s="8">
        <f>'A17'!G9-'A18'!G9</f>
        <v>-54.545291000000034</v>
      </c>
      <c r="H9" s="8">
        <f>'A17'!H9-'A18'!H9</f>
        <v>-129.965228</v>
      </c>
      <c r="I9" s="8">
        <f>'A17'!I9-'A18'!I9</f>
        <v>-198.33267800000002</v>
      </c>
      <c r="J9" s="8">
        <f>'A17'!J9-'A18'!J9</f>
        <v>-196.375249</v>
      </c>
      <c r="K9" s="8">
        <f>'A17'!K9-'A18'!K9</f>
        <v>-568.74421100000006</v>
      </c>
      <c r="L9" s="8">
        <f>'A17'!L9-'A18'!L9</f>
        <v>-952.62226699999997</v>
      </c>
      <c r="M9" s="8">
        <f>'A17'!M9-'A18'!M9</f>
        <v>-1747.6100989999998</v>
      </c>
      <c r="N9" s="8">
        <f>'A17'!N9-'A18'!N9</f>
        <v>-2514.8196550000002</v>
      </c>
      <c r="O9" s="8">
        <f>'A17'!O9-'A18'!O9</f>
        <v>-3204.0462749999992</v>
      </c>
      <c r="P9" s="8">
        <f>'A17'!P9-'A18'!P9</f>
        <v>-3210.3262420000015</v>
      </c>
      <c r="Q9" s="8">
        <f>'A17'!Q9-'A18'!Q9</f>
        <v>-4488.8786699999991</v>
      </c>
      <c r="R9" s="8">
        <f>'A17'!R9-'A18'!R9</f>
        <v>-5283.4527200000011</v>
      </c>
      <c r="S9" s="8">
        <f>'A17'!S9-'A18'!S9</f>
        <v>-7344.8087130000004</v>
      </c>
      <c r="T9" s="8">
        <f>'A17'!T9-'A18'!T9</f>
        <v>-9273.1081790000007</v>
      </c>
      <c r="U9" s="8">
        <f>'A17'!U9-'A18'!U9</f>
        <v>-8977.1815670000015</v>
      </c>
      <c r="V9" s="8">
        <f>'A17'!V9-'A18'!V9</f>
        <v>-8500.4396909999996</v>
      </c>
      <c r="W9" s="8">
        <f>'A17'!W9-'A18'!W9</f>
        <v>-8318.8006120000009</v>
      </c>
      <c r="X9" s="8">
        <f>'A17'!X9-'A18'!X9</f>
        <v>-9301.5596420000002</v>
      </c>
      <c r="Y9" s="8">
        <f>'A17'!Y9-'A18'!Y9</f>
        <v>-10399.078146000002</v>
      </c>
      <c r="Z9" s="8">
        <f>'A17'!Z9-'A18'!Z9</f>
        <v>-10520.746042999999</v>
      </c>
      <c r="AA9" s="8">
        <f>'A17'!AA9-'A18'!AA9</f>
        <v>-8288.1031390000026</v>
      </c>
      <c r="AB9" s="8">
        <f>'A17'!AB9-'A18'!AB9</f>
        <v>-15541.058061000002</v>
      </c>
      <c r="AC9" s="8">
        <f>'A17'!AC9-'A18'!AC9</f>
        <v>-11885.063602000002</v>
      </c>
      <c r="AD9" s="8">
        <f>'A17'!AD9-'A18'!AD9</f>
        <v>-131083.12345300001</v>
      </c>
    </row>
    <row r="10" spans="1:30">
      <c r="A10" s="7" t="s">
        <v>206</v>
      </c>
      <c r="B10" s="8">
        <f>'A17'!B10-'A18'!B10</f>
        <v>0</v>
      </c>
      <c r="C10" s="8">
        <f>'A17'!C10-'A18'!C10</f>
        <v>6.7999999999999996E-3</v>
      </c>
      <c r="D10" s="8">
        <f>'A17'!D10-'A18'!D10</f>
        <v>0</v>
      </c>
      <c r="E10" s="8">
        <f>'A17'!E10-'A18'!E10</f>
        <v>8.7789000000000006E-2</v>
      </c>
      <c r="F10" s="8">
        <f>'A17'!F10-'A18'!F10</f>
        <v>0</v>
      </c>
      <c r="G10" s="8">
        <f>'A17'!G10-'A18'!G10</f>
        <v>3.9360000000000003E-3</v>
      </c>
      <c r="H10" s="8">
        <f>'A17'!H10-'A18'!H10</f>
        <v>-6.6E-3</v>
      </c>
      <c r="I10" s="8">
        <f>'A17'!I10-'A18'!I10</f>
        <v>-2.6558999999999999E-2</v>
      </c>
      <c r="J10" s="8">
        <f>'A17'!J10-'A18'!J10</f>
        <v>23.166855999999999</v>
      </c>
      <c r="K10" s="8">
        <f>'A17'!K10-'A18'!K10</f>
        <v>-0.25994900000000004</v>
      </c>
      <c r="L10" s="8">
        <f>'A17'!L10-'A18'!L10</f>
        <v>12.392899999999999</v>
      </c>
      <c r="M10" s="8">
        <f>'A17'!M10-'A18'!M10</f>
        <v>47.403998000000001</v>
      </c>
      <c r="N10" s="8">
        <f>'A17'!N10-'A18'!N10</f>
        <v>84.685850000000002</v>
      </c>
      <c r="O10" s="8">
        <f>'A17'!O10-'A18'!O10</f>
        <v>45.971731999999989</v>
      </c>
      <c r="P10" s="8">
        <f>'A17'!P10-'A18'!P10</f>
        <v>112.187438</v>
      </c>
      <c r="Q10" s="8">
        <f>'A17'!Q10-'A18'!Q10</f>
        <v>550.59008699999993</v>
      </c>
      <c r="R10" s="8">
        <f>'A17'!R10-'A18'!R10</f>
        <v>802.54698999999994</v>
      </c>
      <c r="S10" s="8">
        <f>'A17'!S10-'A18'!S10</f>
        <v>857.99075200000004</v>
      </c>
      <c r="T10" s="8">
        <f>'A17'!T10-'A18'!T10</f>
        <v>1371.7054499999999</v>
      </c>
      <c r="U10" s="8">
        <f>'A17'!U10-'A18'!U10</f>
        <v>1468.1149809999999</v>
      </c>
      <c r="V10" s="8">
        <f>'A17'!V10-'A18'!V10</f>
        <v>830.86625199999992</v>
      </c>
      <c r="W10" s="8">
        <f>'A17'!W10-'A18'!W10</f>
        <v>512.40646800000002</v>
      </c>
      <c r="X10" s="8">
        <f>'A17'!X10-'A18'!X10</f>
        <v>214.852304</v>
      </c>
      <c r="Y10" s="8">
        <f>'A17'!Y10-'A18'!Y10</f>
        <v>-322.86034800000004</v>
      </c>
      <c r="Z10" s="8">
        <f>'A17'!Z10-'A18'!Z10</f>
        <v>-401.98974899999985</v>
      </c>
      <c r="AA10" s="8">
        <f>'A17'!AA10-'A18'!AA10</f>
        <v>97.116399000000001</v>
      </c>
      <c r="AB10" s="8">
        <f>'A17'!AB10-'A18'!AB10</f>
        <v>-401.78536200000002</v>
      </c>
      <c r="AC10" s="8">
        <f>'A17'!AC10-'A18'!AC10</f>
        <v>-2096.6066040000005</v>
      </c>
      <c r="AD10" s="8">
        <f>'A17'!AD10-'A18'!AD10</f>
        <v>3808.5618109999996</v>
      </c>
    </row>
    <row r="11" spans="1:30">
      <c r="A11" s="9" t="s">
        <v>221</v>
      </c>
      <c r="B11" s="8">
        <f>'A17'!B11-'A18'!B11</f>
        <v>-13.448999999999996</v>
      </c>
      <c r="C11" s="8">
        <f>'A17'!C11-'A18'!C11</f>
        <v>-19.407771</v>
      </c>
      <c r="D11" s="8">
        <f>'A17'!D11-'A18'!D11</f>
        <v>-30.424927000000029</v>
      </c>
      <c r="E11" s="8">
        <f>'A17'!E11-'A18'!E11</f>
        <v>-51.860124999999968</v>
      </c>
      <c r="F11" s="8">
        <f>'A17'!F11-'A18'!F11</f>
        <v>-81.970061000000015</v>
      </c>
      <c r="G11" s="8">
        <f>'A17'!G11-'A18'!G11</f>
        <v>-54.541355000000038</v>
      </c>
      <c r="H11" s="8">
        <f>'A17'!H11-'A18'!H11</f>
        <v>-129.97182799999999</v>
      </c>
      <c r="I11" s="8">
        <f>'A17'!I11-'A18'!I11</f>
        <v>-198.35923700000004</v>
      </c>
      <c r="J11" s="8">
        <f>'A17'!J11-'A18'!J11</f>
        <v>-173.208393</v>
      </c>
      <c r="K11" s="8">
        <f>'A17'!K11-'A18'!K11</f>
        <v>-569.00416000000007</v>
      </c>
      <c r="L11" s="8">
        <f>'A17'!L11-'A18'!L11</f>
        <v>-940.22936699999991</v>
      </c>
      <c r="M11" s="8">
        <f>'A17'!M11-'A18'!M11</f>
        <v>-1700.2061009999998</v>
      </c>
      <c r="N11" s="8">
        <f>'A17'!N11-'A18'!N11</f>
        <v>-2430.1338050000004</v>
      </c>
      <c r="O11" s="8">
        <f>'A17'!O11-'A18'!O11</f>
        <v>-3158.0745429999993</v>
      </c>
      <c r="P11" s="8">
        <f>'A17'!P11-'A18'!P11</f>
        <v>-3098.1388040000011</v>
      </c>
      <c r="Q11" s="8">
        <f>'A17'!Q11-'A18'!Q11</f>
        <v>-3938.2885829999996</v>
      </c>
      <c r="R11" s="8">
        <f>'A17'!R11-'A18'!R11</f>
        <v>-4480.9057300000022</v>
      </c>
      <c r="S11" s="8">
        <f>'A17'!S11-'A18'!S11</f>
        <v>-6486.8179610000007</v>
      </c>
      <c r="T11" s="8">
        <f>'A17'!T11-'A18'!T11</f>
        <v>-7901.4027290000004</v>
      </c>
      <c r="U11" s="8">
        <f>'A17'!U11-'A18'!U11</f>
        <v>-7509.0665860000026</v>
      </c>
      <c r="V11" s="8">
        <f>'A17'!V11-'A18'!V11</f>
        <v>-7669.5734390000007</v>
      </c>
      <c r="W11" s="8">
        <f>'A17'!W11-'A18'!W11</f>
        <v>-7806.3941440000008</v>
      </c>
      <c r="X11" s="8">
        <f>'A17'!X11-'A18'!X11</f>
        <v>-9086.7073380000002</v>
      </c>
      <c r="Y11" s="8">
        <f>'A17'!Y11-'A18'!Y11</f>
        <v>-10721.938494000002</v>
      </c>
      <c r="Z11" s="8">
        <f>'A17'!Z11-'A18'!Z11</f>
        <v>-10922.735791999999</v>
      </c>
      <c r="AA11" s="8">
        <f>'A17'!AA11-'A18'!AA11</f>
        <v>-8190.986740000003</v>
      </c>
      <c r="AB11" s="8">
        <f>'A17'!AB11-'A18'!AB11</f>
        <v>-15942.843423000002</v>
      </c>
      <c r="AC11" s="8">
        <f>'A17'!AC11-'A18'!AC11</f>
        <v>-13981.670206000001</v>
      </c>
      <c r="AD11" s="8">
        <f>'A17'!AD11-'A18'!AD11</f>
        <v>-127274.56164200004</v>
      </c>
    </row>
    <row r="12" spans="1:30">
      <c r="A12" s="9" t="s">
        <v>207</v>
      </c>
      <c r="B12" s="8">
        <f>'A17'!B12-'A18'!B12</f>
        <v>10870.012095999999</v>
      </c>
      <c r="C12" s="8">
        <f>'A17'!C12-'A18'!C12</f>
        <v>11110.813079999994</v>
      </c>
      <c r="D12" s="8">
        <f>'A17'!D12-'A18'!D12</f>
        <v>10617.194731000003</v>
      </c>
      <c r="E12" s="8">
        <f>'A17'!E12-'A18'!E12</f>
        <v>11815.112119999998</v>
      </c>
      <c r="F12" s="8">
        <f>'A17'!F12-'A18'!F12</f>
        <v>15151.679432000019</v>
      </c>
      <c r="G12" s="8">
        <f>'A17'!G12-'A18'!G12</f>
        <v>14440.901837999991</v>
      </c>
      <c r="H12" s="8">
        <f>'A17'!H12-'A18'!H12</f>
        <v>15601.267132000015</v>
      </c>
      <c r="I12" s="8">
        <f>'A17'!I12-'A18'!I12</f>
        <v>14961.531360000008</v>
      </c>
      <c r="J12" s="8">
        <f>'A17'!J12-'A18'!J12</f>
        <v>15972.204842000025</v>
      </c>
      <c r="K12" s="8">
        <f>'A17'!K12-'A18'!K12</f>
        <v>16867.406587999998</v>
      </c>
      <c r="L12" s="8">
        <f>'A17'!L12-'A18'!L12</f>
        <v>17639.981429000014</v>
      </c>
      <c r="M12" s="8">
        <f>'A17'!M12-'A18'!M12</f>
        <v>22586.788115000018</v>
      </c>
      <c r="N12" s="8">
        <f>'A17'!N12-'A18'!N12</f>
        <v>23600.84734200003</v>
      </c>
      <c r="O12" s="8">
        <f>'A17'!O12-'A18'!O12</f>
        <v>23564.235914999983</v>
      </c>
      <c r="P12" s="8">
        <f>'A17'!P12-'A18'!P12</f>
        <v>22769.536994000002</v>
      </c>
      <c r="Q12" s="8">
        <f>'A17'!Q12-'A18'!Q12</f>
        <v>33877.091254999992</v>
      </c>
      <c r="R12" s="8">
        <f>'A17'!R12-'A18'!R12</f>
        <v>38756.461475999997</v>
      </c>
      <c r="S12" s="8">
        <f>'A17'!S12-'A18'!S12</f>
        <v>38293.346973000007</v>
      </c>
      <c r="T12" s="8">
        <f>'A17'!T12-'A18'!T12</f>
        <v>45004.815338000044</v>
      </c>
      <c r="U12" s="8">
        <f>'A17'!U12-'A18'!U12</f>
        <v>47973.306121000001</v>
      </c>
      <c r="V12" s="8">
        <f>'A17'!V12-'A18'!V12</f>
        <v>52865.657335000011</v>
      </c>
      <c r="W12" s="8">
        <f>'A17'!W12-'A18'!W12</f>
        <v>53312.396644000008</v>
      </c>
      <c r="X12" s="8">
        <f>'A17'!X12-'A18'!X12</f>
        <v>56638.511711000014</v>
      </c>
      <c r="Y12" s="8">
        <f>'A17'!Y12-'A18'!Y12</f>
        <v>69850.113327999992</v>
      </c>
      <c r="Z12" s="8">
        <f>'A17'!Z12-'A18'!Z12</f>
        <v>76520.43122699995</v>
      </c>
      <c r="AA12" s="8">
        <f>'A17'!AA12-'A18'!AA12</f>
        <v>69963.397417999993</v>
      </c>
      <c r="AB12" s="8">
        <f>'A17'!AB12-'A18'!AB12</f>
        <v>70365.286846999996</v>
      </c>
      <c r="AC12" s="8">
        <f>'A17'!AC12-'A18'!AC12</f>
        <v>71390.632291000016</v>
      </c>
      <c r="AD12" s="8">
        <f>'A17'!AD12-'A18'!AD12</f>
        <v>981393.98892200016</v>
      </c>
    </row>
    <row r="13" spans="1:30" ht="14" thickBo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</row>
    <row r="14" spans="1:30">
      <c r="A14" s="11" t="s">
        <v>282</v>
      </c>
    </row>
  </sheetData>
  <mergeCells count="3">
    <mergeCell ref="A2:AD2"/>
    <mergeCell ref="A4:AD4"/>
    <mergeCell ref="B7:AD7"/>
  </mergeCells>
  <hyperlinks>
    <hyperlink ref="A1" location="ÍNDICE!A1" display="ÍNDICE" xr:uid="{00000000-0004-0000-1700-000000000000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D28"/>
  <sheetViews>
    <sheetView zoomScaleNormal="100" zoomScalePageLayoutView="75" workbookViewId="0"/>
  </sheetViews>
  <sheetFormatPr baseColWidth="10" defaultColWidth="11.5" defaultRowHeight="13"/>
  <cols>
    <col min="1" max="1" width="12.5" style="12" customWidth="1"/>
    <col min="2" max="2" width="16.5" style="12" customWidth="1"/>
    <col min="3" max="3" width="13.33203125" style="12" customWidth="1"/>
    <col min="4" max="5" width="13.5" style="12" customWidth="1"/>
    <col min="6" max="7" width="13.33203125" style="12" customWidth="1"/>
    <col min="8" max="8" width="13.5" style="12" customWidth="1"/>
    <col min="9" max="9" width="13.1640625" style="12" customWidth="1"/>
    <col min="10" max="16384" width="11.5" style="12"/>
  </cols>
  <sheetData>
    <row r="1" spans="1:30">
      <c r="A1" s="83" t="s">
        <v>0</v>
      </c>
    </row>
    <row r="2" spans="1:30">
      <c r="A2" s="136" t="s">
        <v>249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</row>
    <row r="3" spans="1:30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2"/>
    </row>
    <row r="4" spans="1:30">
      <c r="A4" s="136" t="s">
        <v>307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</row>
    <row r="5" spans="1:30" ht="14" thickBo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77"/>
      <c r="W5" s="77"/>
      <c r="X5" s="77"/>
      <c r="Y5" s="77"/>
      <c r="Z5" s="77"/>
      <c r="AA5" s="77"/>
      <c r="AB5" s="77"/>
      <c r="AC5" s="77"/>
      <c r="AD5" s="4"/>
    </row>
    <row r="6" spans="1:30" ht="14" thickTop="1">
      <c r="A6" s="13"/>
      <c r="B6" s="6">
        <v>1995</v>
      </c>
      <c r="C6" s="6">
        <v>1996</v>
      </c>
      <c r="D6" s="6">
        <v>1997</v>
      </c>
      <c r="E6" s="6">
        <v>1998</v>
      </c>
      <c r="F6" s="6">
        <v>1999</v>
      </c>
      <c r="G6" s="6">
        <v>2000</v>
      </c>
      <c r="H6" s="6">
        <v>2001</v>
      </c>
      <c r="I6" s="6">
        <v>2002</v>
      </c>
      <c r="J6" s="6">
        <v>2003</v>
      </c>
      <c r="K6" s="6">
        <v>2004</v>
      </c>
      <c r="L6" s="6">
        <v>2005</v>
      </c>
      <c r="M6" s="6">
        <v>2006</v>
      </c>
      <c r="N6" s="6">
        <v>2007</v>
      </c>
      <c r="O6" s="6">
        <v>2008</v>
      </c>
      <c r="P6" s="6">
        <v>2009</v>
      </c>
      <c r="Q6" s="6">
        <v>2010</v>
      </c>
      <c r="R6" s="6">
        <v>2011</v>
      </c>
      <c r="S6" s="6">
        <v>2012</v>
      </c>
      <c r="T6" s="6">
        <v>2013</v>
      </c>
      <c r="U6" s="6">
        <v>2014</v>
      </c>
      <c r="V6" s="6">
        <v>2015</v>
      </c>
      <c r="W6" s="6">
        <v>2016</v>
      </c>
      <c r="X6" s="6">
        <v>2017</v>
      </c>
      <c r="Y6" s="6">
        <v>2018</v>
      </c>
      <c r="Z6" s="6">
        <v>2019</v>
      </c>
      <c r="AA6" s="6">
        <v>2020</v>
      </c>
      <c r="AB6" s="6">
        <v>2021</v>
      </c>
      <c r="AC6" s="6">
        <v>2022</v>
      </c>
      <c r="AD6" s="6" t="s">
        <v>280</v>
      </c>
    </row>
    <row r="7" spans="1:30" ht="14" thickBot="1">
      <c r="A7" s="13"/>
      <c r="B7" s="134" t="s">
        <v>205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</row>
    <row r="8" spans="1:30" ht="14" thickTop="1">
      <c r="A8" s="13"/>
      <c r="B8" s="65"/>
      <c r="C8" s="65"/>
      <c r="D8" s="65"/>
      <c r="E8" s="65"/>
      <c r="F8" s="65"/>
      <c r="G8" s="65"/>
      <c r="H8" s="65"/>
      <c r="I8" s="65"/>
      <c r="J8" s="6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>
      <c r="A9" s="7" t="s">
        <v>93</v>
      </c>
      <c r="B9" s="14">
        <v>133.00699999999998</v>
      </c>
      <c r="C9" s="14">
        <v>224.76508600000005</v>
      </c>
      <c r="D9" s="14">
        <v>300.41809300000006</v>
      </c>
      <c r="E9" s="14">
        <v>235.94133799999992</v>
      </c>
      <c r="F9" s="14">
        <v>180.38917299999994</v>
      </c>
      <c r="G9" s="14">
        <v>227.1191310000001</v>
      </c>
      <c r="H9" s="14">
        <v>219.8376199999999</v>
      </c>
      <c r="I9" s="14">
        <v>224.59114099999999</v>
      </c>
      <c r="J9" s="14">
        <v>251.716598</v>
      </c>
      <c r="K9" s="14">
        <v>435.55139799999989</v>
      </c>
      <c r="L9" s="14">
        <v>1053.6008909999996</v>
      </c>
      <c r="M9" s="14">
        <v>1632.1605050000001</v>
      </c>
      <c r="N9" s="14">
        <v>1858.4479410000001</v>
      </c>
      <c r="O9" s="14">
        <v>2097.2868919999996</v>
      </c>
      <c r="P9" s="14">
        <v>1161.5433149999999</v>
      </c>
      <c r="Q9" s="14">
        <v>1577.4362420000002</v>
      </c>
      <c r="R9" s="14">
        <v>1589.9474089999997</v>
      </c>
      <c r="S9" s="14">
        <v>1502.8583489999996</v>
      </c>
      <c r="T9" s="14">
        <v>1633.1327739999997</v>
      </c>
      <c r="U9" s="14">
        <v>1330.7485409999999</v>
      </c>
      <c r="V9" s="14">
        <v>1296.8403210000006</v>
      </c>
      <c r="W9" s="14">
        <v>1312.8378950000003</v>
      </c>
      <c r="X9" s="14">
        <v>1633.3826400000005</v>
      </c>
      <c r="Y9" s="14">
        <v>1717.1378470000002</v>
      </c>
      <c r="Z9" s="14">
        <v>1864.5002849999998</v>
      </c>
      <c r="AA9" s="14">
        <v>1313.3151110000003</v>
      </c>
      <c r="AB9" s="14">
        <v>1609.109177</v>
      </c>
      <c r="AC9" s="14">
        <v>1790.3248420000004</v>
      </c>
      <c r="AD9" s="14">
        <f>SUM(B9:AC9)</f>
        <v>30407.947554999999</v>
      </c>
    </row>
    <row r="10" spans="1:30">
      <c r="A10" s="7" t="s">
        <v>206</v>
      </c>
      <c r="B10" s="14">
        <v>638.39100799999994</v>
      </c>
      <c r="C10" s="14">
        <v>926.27533699999981</v>
      </c>
      <c r="D10" s="14">
        <v>1035.331657</v>
      </c>
      <c r="E10" s="14">
        <v>633.12689999999998</v>
      </c>
      <c r="F10" s="14">
        <v>228.91960399999996</v>
      </c>
      <c r="G10" s="14">
        <v>317.29761500000001</v>
      </c>
      <c r="H10" s="14">
        <v>323.87755099999998</v>
      </c>
      <c r="I10" s="14">
        <v>168.47818600000002</v>
      </c>
      <c r="J10" s="14">
        <v>167.73280000000003</v>
      </c>
      <c r="K10" s="14">
        <v>287.20413299999984</v>
      </c>
      <c r="L10" s="14">
        <v>818.18465900000012</v>
      </c>
      <c r="M10" s="14">
        <v>1517.9400960000003</v>
      </c>
      <c r="N10" s="14">
        <v>2616.2204119999992</v>
      </c>
      <c r="O10" s="14">
        <v>3183.1460269999998</v>
      </c>
      <c r="P10" s="14">
        <v>1743.8522190000003</v>
      </c>
      <c r="Q10" s="14">
        <v>3719.3707979999995</v>
      </c>
      <c r="R10" s="14">
        <v>6241.9903959999983</v>
      </c>
      <c r="S10" s="14">
        <v>6146.8678780000009</v>
      </c>
      <c r="T10" s="14">
        <v>4990.4207669999996</v>
      </c>
      <c r="U10" s="14">
        <v>3817.9925290000001</v>
      </c>
      <c r="V10" s="14">
        <v>2596.5465829999998</v>
      </c>
      <c r="W10" s="14">
        <v>2147.6707759999999</v>
      </c>
      <c r="X10" s="14">
        <v>2882.1534339999998</v>
      </c>
      <c r="Y10" s="14">
        <v>3578.4338539999999</v>
      </c>
      <c r="Z10" s="14">
        <v>2574.8105770000002</v>
      </c>
      <c r="AA10" s="14">
        <v>1354.1426610000001</v>
      </c>
      <c r="AB10" s="14">
        <v>1323.0151090000002</v>
      </c>
      <c r="AC10" s="14">
        <v>1146.5191029999999</v>
      </c>
      <c r="AD10" s="14">
        <f t="shared" ref="AD10:AD12" si="0">SUM(B10:AC10)</f>
        <v>57125.912669000005</v>
      </c>
    </row>
    <row r="11" spans="1:30">
      <c r="A11" s="7" t="s">
        <v>221</v>
      </c>
      <c r="B11" s="14">
        <f>SUM(B9:B10)</f>
        <v>771.39800799999989</v>
      </c>
      <c r="C11" s="14">
        <f t="shared" ref="C11:AC11" si="1">SUM(C9:C10)</f>
        <v>1151.0404229999999</v>
      </c>
      <c r="D11" s="14">
        <f t="shared" si="1"/>
        <v>1335.7497499999999</v>
      </c>
      <c r="E11" s="14">
        <f t="shared" si="1"/>
        <v>869.06823799999984</v>
      </c>
      <c r="F11" s="14">
        <f t="shared" si="1"/>
        <v>409.30877699999991</v>
      </c>
      <c r="G11" s="14">
        <f t="shared" si="1"/>
        <v>544.4167460000001</v>
      </c>
      <c r="H11" s="14">
        <f t="shared" si="1"/>
        <v>543.71517099999983</v>
      </c>
      <c r="I11" s="14">
        <f t="shared" si="1"/>
        <v>393.06932700000004</v>
      </c>
      <c r="J11" s="14">
        <f t="shared" si="1"/>
        <v>419.44939800000003</v>
      </c>
      <c r="K11" s="14">
        <f t="shared" si="1"/>
        <v>722.75553099999979</v>
      </c>
      <c r="L11" s="14">
        <f t="shared" si="1"/>
        <v>1871.7855499999996</v>
      </c>
      <c r="M11" s="14">
        <f t="shared" si="1"/>
        <v>3150.1006010000001</v>
      </c>
      <c r="N11" s="14">
        <f t="shared" si="1"/>
        <v>4474.6683529999991</v>
      </c>
      <c r="O11" s="14">
        <f t="shared" si="1"/>
        <v>5280.4329189999989</v>
      </c>
      <c r="P11" s="14">
        <f t="shared" si="1"/>
        <v>2905.3955340000002</v>
      </c>
      <c r="Q11" s="14">
        <f t="shared" si="1"/>
        <v>5296.8070399999997</v>
      </c>
      <c r="R11" s="14">
        <f t="shared" si="1"/>
        <v>7831.9378049999978</v>
      </c>
      <c r="S11" s="14">
        <f t="shared" si="1"/>
        <v>7649.726227000001</v>
      </c>
      <c r="T11" s="14">
        <f t="shared" si="1"/>
        <v>6623.5535409999993</v>
      </c>
      <c r="U11" s="14">
        <f t="shared" si="1"/>
        <v>5148.74107</v>
      </c>
      <c r="V11" s="14">
        <f t="shared" si="1"/>
        <v>3893.3869040000004</v>
      </c>
      <c r="W11" s="14">
        <f t="shared" si="1"/>
        <v>3460.5086710000005</v>
      </c>
      <c r="X11" s="14">
        <f t="shared" si="1"/>
        <v>4515.5360740000006</v>
      </c>
      <c r="Y11" s="14">
        <f t="shared" si="1"/>
        <v>5295.5717009999998</v>
      </c>
      <c r="Z11" s="14">
        <f t="shared" si="1"/>
        <v>4439.3108620000003</v>
      </c>
      <c r="AA11" s="14">
        <f t="shared" si="1"/>
        <v>2667.4577720000007</v>
      </c>
      <c r="AB11" s="14">
        <f t="shared" si="1"/>
        <v>2932.1242860000002</v>
      </c>
      <c r="AC11" s="14">
        <f t="shared" si="1"/>
        <v>2936.8439450000005</v>
      </c>
      <c r="AD11" s="14">
        <f t="shared" si="0"/>
        <v>87533.860223999989</v>
      </c>
    </row>
    <row r="12" spans="1:30">
      <c r="A12" s="7" t="s">
        <v>207</v>
      </c>
      <c r="B12" s="14">
        <v>19883.04004</v>
      </c>
      <c r="C12" s="14">
        <v>26033.615922999998</v>
      </c>
      <c r="D12" s="14">
        <v>29138.028611000002</v>
      </c>
      <c r="E12" s="14">
        <v>32305.253653</v>
      </c>
      <c r="F12" s="14">
        <v>39483.874917000008</v>
      </c>
      <c r="G12" s="14">
        <v>47792.706317999982</v>
      </c>
      <c r="H12" s="14">
        <v>48336.023532000007</v>
      </c>
      <c r="I12" s="14">
        <v>48295.65546200001</v>
      </c>
      <c r="J12" s="14">
        <v>47406.109826000007</v>
      </c>
      <c r="K12" s="14">
        <v>51899.339209000005</v>
      </c>
      <c r="L12" s="14">
        <v>57508.762455000011</v>
      </c>
      <c r="M12" s="14">
        <v>68261.908232000016</v>
      </c>
      <c r="N12" s="14">
        <v>72194.514558000024</v>
      </c>
      <c r="O12" s="14">
        <v>73580.878380999988</v>
      </c>
      <c r="P12" s="14">
        <v>58894.544377000006</v>
      </c>
      <c r="Q12" s="14">
        <v>83767.050029999984</v>
      </c>
      <c r="R12" s="14">
        <v>96011.958929999993</v>
      </c>
      <c r="S12" s="14">
        <v>103483.14717099999</v>
      </c>
      <c r="T12" s="14">
        <v>114616.49026800002</v>
      </c>
      <c r="U12" s="14">
        <v>119324.715251</v>
      </c>
      <c r="V12" s="14">
        <v>124774.12402700001</v>
      </c>
      <c r="W12" s="14">
        <v>123439.68416300001</v>
      </c>
      <c r="X12" s="14">
        <v>133969.32599300001</v>
      </c>
      <c r="Y12" s="14">
        <v>152607.52021299998</v>
      </c>
      <c r="Z12" s="14">
        <v>158856.33503099997</v>
      </c>
      <c r="AA12" s="14">
        <v>133851.48050199999</v>
      </c>
      <c r="AB12" s="14">
        <v>153235.48992599998</v>
      </c>
      <c r="AC12" s="14">
        <v>163196.10578100002</v>
      </c>
      <c r="AD12" s="14">
        <f t="shared" si="0"/>
        <v>2382147.6827799999</v>
      </c>
    </row>
    <row r="13" spans="1:30">
      <c r="A13" s="7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15"/>
    </row>
    <row r="14" spans="1:30">
      <c r="A14" s="7"/>
      <c r="B14" s="135" t="s">
        <v>208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</row>
    <row r="15" spans="1:30">
      <c r="A15" s="16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</row>
    <row r="16" spans="1:30">
      <c r="A16" s="7" t="s">
        <v>93</v>
      </c>
      <c r="B16" s="15">
        <f>B9/B$12*100</f>
        <v>0.66894700072233004</v>
      </c>
      <c r="C16" s="15">
        <f t="shared" ref="C16:AD19" si="2">C9/C$12*100</f>
        <v>0.863364838233732</v>
      </c>
      <c r="D16" s="15">
        <f t="shared" si="2"/>
        <v>1.0310172215514544</v>
      </c>
      <c r="E16" s="15">
        <f t="shared" si="2"/>
        <v>0.73034974600203895</v>
      </c>
      <c r="F16" s="15">
        <f t="shared" si="2"/>
        <v>0.45686795781619793</v>
      </c>
      <c r="G16" s="15">
        <f t="shared" si="2"/>
        <v>0.4752171377130428</v>
      </c>
      <c r="H16" s="15">
        <f t="shared" si="2"/>
        <v>0.45481114071053091</v>
      </c>
      <c r="I16" s="15">
        <f t="shared" si="2"/>
        <v>0.46503383969332973</v>
      </c>
      <c r="J16" s="15">
        <f t="shared" si="2"/>
        <v>0.53097923226331756</v>
      </c>
      <c r="K16" s="15">
        <f t="shared" si="2"/>
        <v>0.83922339790497702</v>
      </c>
      <c r="L16" s="15">
        <f t="shared" si="2"/>
        <v>1.8320701855207386</v>
      </c>
      <c r="M16" s="15">
        <f t="shared" si="2"/>
        <v>2.3910267779986718</v>
      </c>
      <c r="N16" s="15">
        <f t="shared" si="2"/>
        <v>2.5742231973967358</v>
      </c>
      <c r="O16" s="15">
        <f t="shared" si="2"/>
        <v>2.8503151065149011</v>
      </c>
      <c r="P16" s="15">
        <f t="shared" si="2"/>
        <v>1.9722426368810073</v>
      </c>
      <c r="Q16" s="15">
        <f t="shared" si="2"/>
        <v>1.8831225898907313</v>
      </c>
      <c r="R16" s="15">
        <f t="shared" si="2"/>
        <v>1.6559889275451531</v>
      </c>
      <c r="S16" s="15">
        <f t="shared" si="2"/>
        <v>1.4522735248055532</v>
      </c>
      <c r="T16" s="15">
        <f t="shared" si="2"/>
        <v>1.4248671985866566</v>
      </c>
      <c r="U16" s="15">
        <f t="shared" si="2"/>
        <v>1.1152329491847226</v>
      </c>
      <c r="V16" s="15">
        <f t="shared" si="2"/>
        <v>1.0393503710107201</v>
      </c>
      <c r="W16" s="15">
        <f t="shared" si="2"/>
        <v>1.0635460580621869</v>
      </c>
      <c r="X16" s="15">
        <f t="shared" si="2"/>
        <v>1.2192213612281262</v>
      </c>
      <c r="Y16" s="15">
        <f t="shared" si="2"/>
        <v>1.1251987088207234</v>
      </c>
      <c r="Z16" s="15">
        <f t="shared" si="2"/>
        <v>1.1737021911251777</v>
      </c>
      <c r="AA16" s="15">
        <f t="shared" si="2"/>
        <v>0.98117339163863548</v>
      </c>
      <c r="AB16" s="15">
        <f t="shared" si="2"/>
        <v>1.0500890999709442</v>
      </c>
      <c r="AC16" s="15">
        <f t="shared" si="2"/>
        <v>1.0970389479774201</v>
      </c>
      <c r="AD16" s="15">
        <f t="shared" si="2"/>
        <v>1.2764929636735829</v>
      </c>
    </row>
    <row r="17" spans="1:30">
      <c r="A17" s="7" t="s">
        <v>206</v>
      </c>
      <c r="B17" s="15">
        <f t="shared" ref="B17:Q19" si="3">B10/B$12*100</f>
        <v>3.2107313907516524</v>
      </c>
      <c r="C17" s="15">
        <f t="shared" si="3"/>
        <v>3.5579972437930167</v>
      </c>
      <c r="D17" s="15">
        <f t="shared" si="3"/>
        <v>3.5531973381656581</v>
      </c>
      <c r="E17" s="15">
        <f t="shared" si="3"/>
        <v>1.9598264319500402</v>
      </c>
      <c r="F17" s="15">
        <f t="shared" si="3"/>
        <v>0.57977998481966952</v>
      </c>
      <c r="G17" s="15">
        <f t="shared" si="3"/>
        <v>0.66390384526204882</v>
      </c>
      <c r="H17" s="15">
        <f t="shared" si="3"/>
        <v>0.6700541900919561</v>
      </c>
      <c r="I17" s="15">
        <f t="shared" si="3"/>
        <v>0.3488474985758544</v>
      </c>
      <c r="J17" s="15">
        <f t="shared" si="3"/>
        <v>0.35382105938590752</v>
      </c>
      <c r="K17" s="15">
        <f t="shared" si="3"/>
        <v>0.55338687809380627</v>
      </c>
      <c r="L17" s="15">
        <f t="shared" si="3"/>
        <v>1.422713033757631</v>
      </c>
      <c r="M17" s="15">
        <f t="shared" si="3"/>
        <v>2.2237000624726395</v>
      </c>
      <c r="N17" s="15">
        <f t="shared" si="3"/>
        <v>3.623849302149079</v>
      </c>
      <c r="O17" s="15">
        <f t="shared" si="3"/>
        <v>4.3260505949898391</v>
      </c>
      <c r="P17" s="15">
        <f t="shared" si="3"/>
        <v>2.9609741232347901</v>
      </c>
      <c r="Q17" s="15">
        <f t="shared" si="3"/>
        <v>4.4401358250863066</v>
      </c>
      <c r="R17" s="15">
        <f t="shared" si="2"/>
        <v>6.5012634525568673</v>
      </c>
      <c r="S17" s="15">
        <f t="shared" si="2"/>
        <v>5.9399699816267217</v>
      </c>
      <c r="T17" s="15">
        <f t="shared" si="2"/>
        <v>4.3540163857148606</v>
      </c>
      <c r="U17" s="15">
        <f t="shared" si="2"/>
        <v>3.1996661554723498</v>
      </c>
      <c r="V17" s="15">
        <f t="shared" si="2"/>
        <v>2.0809976453436212</v>
      </c>
      <c r="W17" s="15">
        <f t="shared" si="2"/>
        <v>1.7398543997925633</v>
      </c>
      <c r="X17" s="15">
        <f t="shared" si="2"/>
        <v>2.1513532389874039</v>
      </c>
      <c r="Y17" s="15">
        <f t="shared" si="2"/>
        <v>2.344860757192992</v>
      </c>
      <c r="Z17" s="15">
        <f t="shared" si="2"/>
        <v>1.6208422386790804</v>
      </c>
      <c r="AA17" s="15">
        <f t="shared" si="2"/>
        <v>1.0116755197039204</v>
      </c>
      <c r="AB17" s="15">
        <f t="shared" si="2"/>
        <v>0.86338687574197515</v>
      </c>
      <c r="AC17" s="15">
        <f t="shared" si="2"/>
        <v>0.70254072394261902</v>
      </c>
      <c r="AD17" s="15">
        <f t="shared" si="2"/>
        <v>2.3980844295234149</v>
      </c>
    </row>
    <row r="18" spans="1:30">
      <c r="A18" s="7" t="s">
        <v>221</v>
      </c>
      <c r="B18" s="15">
        <f t="shared" si="3"/>
        <v>3.8796783914739827</v>
      </c>
      <c r="C18" s="15">
        <f t="shared" si="2"/>
        <v>4.4213620820267492</v>
      </c>
      <c r="D18" s="15">
        <f t="shared" si="2"/>
        <v>4.5842145597171129</v>
      </c>
      <c r="E18" s="15">
        <f t="shared" si="2"/>
        <v>2.690176177952079</v>
      </c>
      <c r="F18" s="15">
        <f t="shared" si="2"/>
        <v>1.0366479426358675</v>
      </c>
      <c r="G18" s="15">
        <f t="shared" si="2"/>
        <v>1.1391209829750917</v>
      </c>
      <c r="H18" s="15">
        <f t="shared" si="2"/>
        <v>1.124865330802487</v>
      </c>
      <c r="I18" s="15">
        <f t="shared" si="2"/>
        <v>0.81388133826918418</v>
      </c>
      <c r="J18" s="15">
        <f t="shared" si="2"/>
        <v>0.88480029164922502</v>
      </c>
      <c r="K18" s="15">
        <f t="shared" si="2"/>
        <v>1.3926102759987835</v>
      </c>
      <c r="L18" s="15">
        <f t="shared" si="2"/>
        <v>3.2547832192783699</v>
      </c>
      <c r="M18" s="15">
        <f t="shared" si="2"/>
        <v>4.6147268404713104</v>
      </c>
      <c r="N18" s="15">
        <f t="shared" si="2"/>
        <v>6.1980724995458143</v>
      </c>
      <c r="O18" s="15">
        <f t="shared" si="2"/>
        <v>7.1763657015047393</v>
      </c>
      <c r="P18" s="15">
        <f t="shared" si="2"/>
        <v>4.9332167601157977</v>
      </c>
      <c r="Q18" s="15">
        <f t="shared" si="2"/>
        <v>6.3232584149770386</v>
      </c>
      <c r="R18" s="15">
        <f t="shared" si="2"/>
        <v>8.1572523801020189</v>
      </c>
      <c r="S18" s="15">
        <f t="shared" si="2"/>
        <v>7.3922435064322753</v>
      </c>
      <c r="T18" s="15">
        <f t="shared" si="2"/>
        <v>5.7788835843015169</v>
      </c>
      <c r="U18" s="15">
        <f t="shared" si="2"/>
        <v>4.3148991046570728</v>
      </c>
      <c r="V18" s="15">
        <f t="shared" si="2"/>
        <v>3.1203480163543413</v>
      </c>
      <c r="W18" s="15">
        <f t="shared" si="2"/>
        <v>2.8034004578547504</v>
      </c>
      <c r="X18" s="15">
        <f t="shared" si="2"/>
        <v>3.3705746002155306</v>
      </c>
      <c r="Y18" s="15">
        <f t="shared" si="2"/>
        <v>3.4700594660137156</v>
      </c>
      <c r="Z18" s="15">
        <f t="shared" si="2"/>
        <v>2.7945444298042585</v>
      </c>
      <c r="AA18" s="15">
        <f t="shared" si="2"/>
        <v>1.992848911342556</v>
      </c>
      <c r="AB18" s="15">
        <f t="shared" si="2"/>
        <v>1.9134759757129194</v>
      </c>
      <c r="AC18" s="15">
        <f t="shared" si="2"/>
        <v>1.7995796719200394</v>
      </c>
      <c r="AD18" s="15">
        <f t="shared" si="2"/>
        <v>3.6745773931969969</v>
      </c>
    </row>
    <row r="19" spans="1:30">
      <c r="A19" s="7" t="s">
        <v>207</v>
      </c>
      <c r="B19" s="15">
        <f t="shared" si="3"/>
        <v>100</v>
      </c>
      <c r="C19" s="15">
        <f t="shared" si="2"/>
        <v>100</v>
      </c>
      <c r="D19" s="15">
        <f t="shared" si="2"/>
        <v>100</v>
      </c>
      <c r="E19" s="15">
        <f t="shared" si="2"/>
        <v>100</v>
      </c>
      <c r="F19" s="15">
        <f t="shared" si="2"/>
        <v>100</v>
      </c>
      <c r="G19" s="15">
        <f t="shared" si="2"/>
        <v>100</v>
      </c>
      <c r="H19" s="15">
        <f t="shared" si="2"/>
        <v>100</v>
      </c>
      <c r="I19" s="15">
        <f t="shared" si="2"/>
        <v>100</v>
      </c>
      <c r="J19" s="15">
        <f t="shared" si="2"/>
        <v>100</v>
      </c>
      <c r="K19" s="15">
        <f t="shared" si="2"/>
        <v>100</v>
      </c>
      <c r="L19" s="15">
        <f t="shared" si="2"/>
        <v>100</v>
      </c>
      <c r="M19" s="15">
        <f t="shared" si="2"/>
        <v>100</v>
      </c>
      <c r="N19" s="15">
        <f t="shared" si="2"/>
        <v>100</v>
      </c>
      <c r="O19" s="15">
        <f t="shared" si="2"/>
        <v>100</v>
      </c>
      <c r="P19" s="15">
        <f t="shared" si="2"/>
        <v>100</v>
      </c>
      <c r="Q19" s="15">
        <f t="shared" si="2"/>
        <v>100</v>
      </c>
      <c r="R19" s="15">
        <f t="shared" si="2"/>
        <v>100</v>
      </c>
      <c r="S19" s="15">
        <f t="shared" si="2"/>
        <v>100</v>
      </c>
      <c r="T19" s="15">
        <f t="shared" si="2"/>
        <v>100</v>
      </c>
      <c r="U19" s="15">
        <f t="shared" si="2"/>
        <v>100</v>
      </c>
      <c r="V19" s="15">
        <f t="shared" si="2"/>
        <v>100</v>
      </c>
      <c r="W19" s="15">
        <f t="shared" si="2"/>
        <v>100</v>
      </c>
      <c r="X19" s="15">
        <f t="shared" si="2"/>
        <v>100</v>
      </c>
      <c r="Y19" s="15">
        <f t="shared" si="2"/>
        <v>100</v>
      </c>
      <c r="Z19" s="15">
        <f t="shared" si="2"/>
        <v>100</v>
      </c>
      <c r="AA19" s="15">
        <f t="shared" si="2"/>
        <v>100</v>
      </c>
      <c r="AB19" s="15">
        <f t="shared" si="2"/>
        <v>100</v>
      </c>
      <c r="AC19" s="15">
        <f t="shared" si="2"/>
        <v>100</v>
      </c>
      <c r="AD19" s="15">
        <f t="shared" si="2"/>
        <v>100</v>
      </c>
    </row>
    <row r="20" spans="1:30">
      <c r="A20" s="7"/>
    </row>
    <row r="21" spans="1:30">
      <c r="A21" s="7"/>
      <c r="B21" s="135" t="s">
        <v>209</v>
      </c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</row>
    <row r="22" spans="1:30">
      <c r="A22" s="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>
      <c r="A23" s="7" t="s">
        <v>93</v>
      </c>
      <c r="B23" s="18" t="s">
        <v>210</v>
      </c>
      <c r="C23" s="19">
        <f>C9/B9*100-100</f>
        <v>68.987411188884863</v>
      </c>
      <c r="D23" s="19">
        <f t="shared" ref="D23:AC26" si="4">D9/C9*100-100</f>
        <v>33.658700444249575</v>
      </c>
      <c r="E23" s="19">
        <f t="shared" si="4"/>
        <v>-21.462340818467325</v>
      </c>
      <c r="F23" s="19">
        <f t="shared" si="4"/>
        <v>-23.544905471376111</v>
      </c>
      <c r="G23" s="19">
        <f t="shared" si="4"/>
        <v>25.905079125785548</v>
      </c>
      <c r="H23" s="19">
        <f t="shared" si="4"/>
        <v>-3.2060315517851308</v>
      </c>
      <c r="I23" s="19">
        <f t="shared" si="4"/>
        <v>2.1622873282562267</v>
      </c>
      <c r="J23" s="19">
        <f t="shared" si="4"/>
        <v>12.077705682968158</v>
      </c>
      <c r="K23" s="19">
        <f t="shared" si="4"/>
        <v>73.032450565695285</v>
      </c>
      <c r="L23" s="19">
        <f t="shared" si="4"/>
        <v>141.90047278874763</v>
      </c>
      <c r="M23" s="19">
        <f t="shared" si="4"/>
        <v>54.912597259753142</v>
      </c>
      <c r="N23" s="19">
        <f t="shared" si="4"/>
        <v>13.864288181633214</v>
      </c>
      <c r="O23" s="19">
        <f t="shared" si="4"/>
        <v>12.851527650082261</v>
      </c>
      <c r="P23" s="19">
        <f t="shared" si="4"/>
        <v>-44.616860982126418</v>
      </c>
      <c r="Q23" s="19">
        <f t="shared" si="4"/>
        <v>35.805201719920376</v>
      </c>
      <c r="R23" s="19">
        <f t="shared" si="4"/>
        <v>0.79313297532308979</v>
      </c>
      <c r="S23" s="19">
        <f t="shared" si="4"/>
        <v>-5.4774805447668768</v>
      </c>
      <c r="T23" s="19">
        <f t="shared" si="4"/>
        <v>8.6684433756970094</v>
      </c>
      <c r="U23" s="19">
        <f t="shared" si="4"/>
        <v>-18.515593943986318</v>
      </c>
      <c r="V23" s="19">
        <f t="shared" si="4"/>
        <v>-2.5480561469951937</v>
      </c>
      <c r="W23" s="19">
        <f t="shared" si="4"/>
        <v>1.2335808611860557</v>
      </c>
      <c r="X23" s="19">
        <f t="shared" si="4"/>
        <v>24.416170969836301</v>
      </c>
      <c r="Y23" s="19">
        <f t="shared" si="4"/>
        <v>5.127715022121194</v>
      </c>
      <c r="Z23" s="19">
        <f t="shared" si="4"/>
        <v>8.5818641908950895</v>
      </c>
      <c r="AA23" s="19">
        <f t="shared" si="4"/>
        <v>-29.562085800378384</v>
      </c>
      <c r="AB23" s="19">
        <f t="shared" si="4"/>
        <v>22.522703311832942</v>
      </c>
      <c r="AC23" s="19">
        <f t="shared" si="4"/>
        <v>11.261862624999537</v>
      </c>
      <c r="AD23" s="19">
        <f>(POWER(AC9/B9,1/28)-1)*100</f>
        <v>9.7295192407012898</v>
      </c>
    </row>
    <row r="24" spans="1:30">
      <c r="A24" s="7" t="s">
        <v>206</v>
      </c>
      <c r="B24" s="18" t="s">
        <v>210</v>
      </c>
      <c r="C24" s="19">
        <f t="shared" ref="C24:R26" si="5">C10/B10*100-100</f>
        <v>45.095298240792232</v>
      </c>
      <c r="D24" s="19">
        <f t="shared" si="5"/>
        <v>11.77363961273214</v>
      </c>
      <c r="E24" s="19">
        <f t="shared" si="5"/>
        <v>-38.84791450938895</v>
      </c>
      <c r="F24" s="19">
        <f t="shared" si="5"/>
        <v>-63.843014094014968</v>
      </c>
      <c r="G24" s="19">
        <f t="shared" si="5"/>
        <v>38.606571676578682</v>
      </c>
      <c r="H24" s="19">
        <f t="shared" si="5"/>
        <v>2.0737426595532185</v>
      </c>
      <c r="I24" s="19">
        <f t="shared" si="5"/>
        <v>-47.980900349589206</v>
      </c>
      <c r="J24" s="19">
        <f t="shared" si="5"/>
        <v>-0.44242285467151987</v>
      </c>
      <c r="K24" s="19">
        <f t="shared" si="5"/>
        <v>71.227173814543022</v>
      </c>
      <c r="L24" s="19">
        <f t="shared" si="5"/>
        <v>184.87913821212334</v>
      </c>
      <c r="M24" s="19">
        <f t="shared" si="5"/>
        <v>85.525367568643219</v>
      </c>
      <c r="N24" s="19">
        <f t="shared" si="5"/>
        <v>72.353337189928141</v>
      </c>
      <c r="O24" s="19">
        <f t="shared" si="5"/>
        <v>21.669642679937965</v>
      </c>
      <c r="P24" s="19">
        <f t="shared" si="5"/>
        <v>-45.216078552214015</v>
      </c>
      <c r="Q24" s="19">
        <f t="shared" si="5"/>
        <v>113.28474726676362</v>
      </c>
      <c r="R24" s="19">
        <f t="shared" si="5"/>
        <v>67.823826528843966</v>
      </c>
      <c r="S24" s="19">
        <f t="shared" si="4"/>
        <v>-1.523913238651474</v>
      </c>
      <c r="T24" s="19">
        <f t="shared" si="4"/>
        <v>-18.81359960800512</v>
      </c>
      <c r="U24" s="19">
        <f t="shared" si="4"/>
        <v>-23.493574845489576</v>
      </c>
      <c r="V24" s="19">
        <f t="shared" si="4"/>
        <v>-31.991836985598255</v>
      </c>
      <c r="W24" s="19">
        <f t="shared" si="4"/>
        <v>-17.287415906144744</v>
      </c>
      <c r="X24" s="19">
        <f t="shared" si="4"/>
        <v>34.199033958452475</v>
      </c>
      <c r="Y24" s="19">
        <f t="shared" si="4"/>
        <v>24.15833979503536</v>
      </c>
      <c r="Z24" s="19">
        <f t="shared" si="4"/>
        <v>-28.046439251018768</v>
      </c>
      <c r="AA24" s="19">
        <f t="shared" si="4"/>
        <v>-47.408066709988503</v>
      </c>
      <c r="AB24" s="19">
        <f t="shared" si="4"/>
        <v>-2.298690743338156</v>
      </c>
      <c r="AC24" s="19">
        <f t="shared" si="4"/>
        <v>-13.340437671449166</v>
      </c>
      <c r="AD24" s="19">
        <f t="shared" ref="AD24:AD26" si="6">(POWER(AC10/B10,1/28)-1)*100</f>
        <v>2.1132144410426656</v>
      </c>
    </row>
    <row r="25" spans="1:30">
      <c r="A25" s="7" t="s">
        <v>221</v>
      </c>
      <c r="B25" s="18" t="s">
        <v>210</v>
      </c>
      <c r="C25" s="19">
        <f t="shared" si="5"/>
        <v>49.214855504267774</v>
      </c>
      <c r="D25" s="19">
        <f t="shared" si="4"/>
        <v>16.04716248961833</v>
      </c>
      <c r="E25" s="19">
        <f t="shared" si="4"/>
        <v>-34.937795197041964</v>
      </c>
      <c r="F25" s="19">
        <f t="shared" si="4"/>
        <v>-52.902573226936873</v>
      </c>
      <c r="G25" s="19">
        <f t="shared" si="4"/>
        <v>33.008813050691117</v>
      </c>
      <c r="H25" s="19">
        <f t="shared" si="4"/>
        <v>-0.12886727036868706</v>
      </c>
      <c r="I25" s="19">
        <f t="shared" si="4"/>
        <v>-27.706757514772349</v>
      </c>
      <c r="J25" s="19">
        <f t="shared" si="4"/>
        <v>6.7113023550677582</v>
      </c>
      <c r="K25" s="19">
        <f t="shared" si="4"/>
        <v>72.310541973885421</v>
      </c>
      <c r="L25" s="19">
        <f t="shared" si="4"/>
        <v>158.9790696461651</v>
      </c>
      <c r="M25" s="19">
        <f t="shared" si="4"/>
        <v>68.293883933445301</v>
      </c>
      <c r="N25" s="19">
        <f t="shared" si="4"/>
        <v>42.04842701149019</v>
      </c>
      <c r="O25" s="19">
        <f t="shared" si="4"/>
        <v>18.007246625546742</v>
      </c>
      <c r="P25" s="19">
        <f t="shared" si="4"/>
        <v>-44.978080801938866</v>
      </c>
      <c r="Q25" s="19">
        <f t="shared" si="4"/>
        <v>82.309326837424635</v>
      </c>
      <c r="R25" s="19">
        <f t="shared" si="4"/>
        <v>47.861489872207954</v>
      </c>
      <c r="S25" s="19">
        <f t="shared" si="4"/>
        <v>-2.3265197264931174</v>
      </c>
      <c r="T25" s="19">
        <f t="shared" si="4"/>
        <v>-13.414502108298805</v>
      </c>
      <c r="U25" s="19">
        <f t="shared" si="4"/>
        <v>-22.266181768907956</v>
      </c>
      <c r="V25" s="19">
        <f t="shared" si="4"/>
        <v>-24.381769231211308</v>
      </c>
      <c r="W25" s="19">
        <f t="shared" si="4"/>
        <v>-11.118294782243908</v>
      </c>
      <c r="X25" s="19">
        <f t="shared" si="4"/>
        <v>30.487639341620934</v>
      </c>
      <c r="Y25" s="19">
        <f t="shared" si="4"/>
        <v>17.274485558677412</v>
      </c>
      <c r="Z25" s="19">
        <f t="shared" si="4"/>
        <v>-16.169374854056002</v>
      </c>
      <c r="AA25" s="19">
        <f t="shared" si="4"/>
        <v>-39.91279604154019</v>
      </c>
      <c r="AB25" s="19">
        <f t="shared" si="4"/>
        <v>9.922050754773835</v>
      </c>
      <c r="AC25" s="19">
        <f t="shared" si="4"/>
        <v>0.16096381120456726</v>
      </c>
      <c r="AD25" s="19">
        <f t="shared" si="6"/>
        <v>4.8904137341455156</v>
      </c>
    </row>
    <row r="26" spans="1:30">
      <c r="A26" s="7" t="s">
        <v>207</v>
      </c>
      <c r="B26" s="18" t="s">
        <v>210</v>
      </c>
      <c r="C26" s="19">
        <f t="shared" si="5"/>
        <v>30.933780099152273</v>
      </c>
      <c r="D26" s="19">
        <f t="shared" si="4"/>
        <v>11.924631204447252</v>
      </c>
      <c r="E26" s="19">
        <f t="shared" si="4"/>
        <v>10.869730015998158</v>
      </c>
      <c r="F26" s="19">
        <f t="shared" si="4"/>
        <v>22.221219313451741</v>
      </c>
      <c r="G26" s="19">
        <f t="shared" si="4"/>
        <v>21.043606835616231</v>
      </c>
      <c r="H26" s="19">
        <f t="shared" si="4"/>
        <v>1.1368203557775729</v>
      </c>
      <c r="I26" s="19">
        <f t="shared" si="4"/>
        <v>-8.3515496414960921E-2</v>
      </c>
      <c r="J26" s="19">
        <f t="shared" si="4"/>
        <v>-1.8418750661742536</v>
      </c>
      <c r="K26" s="19">
        <f t="shared" si="4"/>
        <v>9.4781651552764146</v>
      </c>
      <c r="L26" s="19">
        <f t="shared" si="4"/>
        <v>10.808274886527386</v>
      </c>
      <c r="M26" s="19">
        <f t="shared" si="4"/>
        <v>18.698273650757528</v>
      </c>
      <c r="N26" s="19">
        <f t="shared" si="4"/>
        <v>5.7610553643393132</v>
      </c>
      <c r="O26" s="19">
        <f t="shared" si="4"/>
        <v>1.9203173973642862</v>
      </c>
      <c r="P26" s="19">
        <f t="shared" si="4"/>
        <v>-19.959443713018075</v>
      </c>
      <c r="Q26" s="19">
        <f t="shared" si="4"/>
        <v>42.232274510495074</v>
      </c>
      <c r="R26" s="19">
        <f t="shared" si="4"/>
        <v>14.617810816561729</v>
      </c>
      <c r="S26" s="19">
        <f t="shared" si="4"/>
        <v>7.7815183902737175</v>
      </c>
      <c r="T26" s="19">
        <f t="shared" si="4"/>
        <v>10.758605049576644</v>
      </c>
      <c r="U26" s="19">
        <f t="shared" si="4"/>
        <v>4.1078076740886473</v>
      </c>
      <c r="V26" s="19">
        <f t="shared" si="4"/>
        <v>4.5668734800976978</v>
      </c>
      <c r="W26" s="19">
        <f t="shared" si="4"/>
        <v>-1.0694844579403622</v>
      </c>
      <c r="X26" s="19">
        <f t="shared" si="4"/>
        <v>8.5301918110028225</v>
      </c>
      <c r="Y26" s="19">
        <f t="shared" si="4"/>
        <v>13.912284832256177</v>
      </c>
      <c r="Z26" s="19">
        <f t="shared" si="4"/>
        <v>4.0946965190694868</v>
      </c>
      <c r="AA26" s="19">
        <f t="shared" si="4"/>
        <v>-15.740546024884949</v>
      </c>
      <c r="AB26" s="19">
        <f t="shared" si="4"/>
        <v>14.481729564216778</v>
      </c>
      <c r="AC26" s="19">
        <f t="shared" si="4"/>
        <v>6.5002016568160457</v>
      </c>
      <c r="AD26" s="19">
        <f t="shared" si="6"/>
        <v>7.8079938277816563</v>
      </c>
    </row>
    <row r="27" spans="1:30" ht="14" thickBo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</row>
    <row r="28" spans="1:30" ht="14" thickTop="1">
      <c r="A28" s="11" t="s">
        <v>278</v>
      </c>
    </row>
  </sheetData>
  <mergeCells count="5">
    <mergeCell ref="A2:AD2"/>
    <mergeCell ref="A4:AD4"/>
    <mergeCell ref="B7:AD7"/>
    <mergeCell ref="B14:AD14"/>
    <mergeCell ref="B21:AD21"/>
  </mergeCells>
  <hyperlinks>
    <hyperlink ref="A1" location="ÍNDICE!A1" display="ÍNDICE" xr:uid="{00000000-0004-0000-1800-000000000000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D28"/>
  <sheetViews>
    <sheetView zoomScaleNormal="100" zoomScalePageLayoutView="80" workbookViewId="0"/>
  </sheetViews>
  <sheetFormatPr baseColWidth="10" defaultColWidth="13.1640625" defaultRowHeight="13"/>
  <cols>
    <col min="1" max="1" width="12.5" style="12" customWidth="1"/>
    <col min="2" max="2" width="16.5" style="12" customWidth="1"/>
    <col min="3" max="16384" width="13.1640625" style="12"/>
  </cols>
  <sheetData>
    <row r="1" spans="1:30">
      <c r="A1" s="83" t="s">
        <v>0</v>
      </c>
    </row>
    <row r="2" spans="1:30">
      <c r="A2" s="136" t="s">
        <v>265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</row>
    <row r="3" spans="1:30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2"/>
    </row>
    <row r="4" spans="1:30">
      <c r="A4" s="136" t="s">
        <v>308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</row>
    <row r="5" spans="1:30" ht="14" thickBo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77"/>
      <c r="W5" s="77"/>
      <c r="X5" s="77"/>
      <c r="Y5" s="77"/>
      <c r="Z5" s="77"/>
      <c r="AA5" s="77"/>
      <c r="AB5" s="77"/>
      <c r="AC5" s="77"/>
      <c r="AD5" s="4"/>
    </row>
    <row r="6" spans="1:30" ht="14" thickTop="1">
      <c r="A6" s="13"/>
      <c r="B6" s="6">
        <v>1995</v>
      </c>
      <c r="C6" s="6">
        <v>1996</v>
      </c>
      <c r="D6" s="6">
        <v>1997</v>
      </c>
      <c r="E6" s="6">
        <v>1998</v>
      </c>
      <c r="F6" s="6">
        <v>1999</v>
      </c>
      <c r="G6" s="6">
        <v>2000</v>
      </c>
      <c r="H6" s="6">
        <v>2001</v>
      </c>
      <c r="I6" s="6">
        <v>2002</v>
      </c>
      <c r="J6" s="6">
        <v>2003</v>
      </c>
      <c r="K6" s="6">
        <v>2004</v>
      </c>
      <c r="L6" s="6">
        <v>2005</v>
      </c>
      <c r="M6" s="6">
        <v>2006</v>
      </c>
      <c r="N6" s="6">
        <v>2007</v>
      </c>
      <c r="O6" s="6">
        <v>2008</v>
      </c>
      <c r="P6" s="6">
        <v>2009</v>
      </c>
      <c r="Q6" s="6">
        <v>2010</v>
      </c>
      <c r="R6" s="6">
        <v>2011</v>
      </c>
      <c r="S6" s="6">
        <v>2012</v>
      </c>
      <c r="T6" s="6">
        <v>2013</v>
      </c>
      <c r="U6" s="6">
        <v>2014</v>
      </c>
      <c r="V6" s="6">
        <v>2015</v>
      </c>
      <c r="W6" s="6">
        <v>2016</v>
      </c>
      <c r="X6" s="6">
        <v>2017</v>
      </c>
      <c r="Y6" s="6">
        <v>2018</v>
      </c>
      <c r="Z6" s="6">
        <v>2019</v>
      </c>
      <c r="AA6" s="6">
        <v>2020</v>
      </c>
      <c r="AB6" s="6">
        <v>2021</v>
      </c>
      <c r="AC6" s="6">
        <v>2022</v>
      </c>
      <c r="AD6" s="6" t="s">
        <v>280</v>
      </c>
    </row>
    <row r="7" spans="1:30" ht="14" thickBot="1">
      <c r="A7" s="13"/>
      <c r="B7" s="134" t="s">
        <v>205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</row>
    <row r="8" spans="1:30" ht="14" thickTop="1">
      <c r="A8" s="13"/>
      <c r="B8" s="65"/>
      <c r="C8" s="65"/>
      <c r="D8" s="65"/>
      <c r="E8" s="65"/>
      <c r="F8" s="65"/>
      <c r="G8" s="65"/>
      <c r="H8" s="65"/>
      <c r="I8" s="65"/>
      <c r="J8" s="6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>
      <c r="A9" s="7" t="s">
        <v>93</v>
      </c>
      <c r="B9" s="14">
        <v>77.137999999999977</v>
      </c>
      <c r="C9" s="14">
        <v>351.262359</v>
      </c>
      <c r="D9" s="14">
        <v>189.70360599999998</v>
      </c>
      <c r="E9" s="14">
        <v>178.52836800000006</v>
      </c>
      <c r="F9" s="14">
        <v>201.86158200000003</v>
      </c>
      <c r="G9" s="14">
        <v>390.90043300000002</v>
      </c>
      <c r="H9" s="14">
        <v>561.68401500000027</v>
      </c>
      <c r="I9" s="14">
        <v>600.93425500000001</v>
      </c>
      <c r="J9" s="14">
        <v>697.26034700000025</v>
      </c>
      <c r="K9" s="14">
        <v>904.62839800000017</v>
      </c>
      <c r="L9" s="14">
        <v>1292.6721689999997</v>
      </c>
      <c r="M9" s="14">
        <v>1348.1713539999998</v>
      </c>
      <c r="N9" s="14">
        <v>1740.3826949999998</v>
      </c>
      <c r="O9" s="14">
        <v>1940.0880920000006</v>
      </c>
      <c r="P9" s="14">
        <v>1224.7426609999998</v>
      </c>
      <c r="Q9" s="14">
        <v>1321.257531</v>
      </c>
      <c r="R9" s="14">
        <v>1501.0041039999992</v>
      </c>
      <c r="S9" s="14">
        <v>1607.6678260000001</v>
      </c>
      <c r="T9" s="14">
        <v>1961.2989389999998</v>
      </c>
      <c r="U9" s="14">
        <v>1490.3074889999996</v>
      </c>
      <c r="V9" s="14">
        <v>1368.2295840000002</v>
      </c>
      <c r="W9" s="14">
        <v>1442.5560959999996</v>
      </c>
      <c r="X9" s="14">
        <v>1167.8258170000001</v>
      </c>
      <c r="Y9" s="14">
        <v>1541.3071129999998</v>
      </c>
      <c r="Z9" s="14">
        <v>1149.1774160000002</v>
      </c>
      <c r="AA9" s="14">
        <v>1043.6682960000005</v>
      </c>
      <c r="AB9" s="14">
        <v>1246.8225200000004</v>
      </c>
      <c r="AC9" s="14">
        <v>1520.965099</v>
      </c>
      <c r="AD9" s="14">
        <f>SUM(B9:AC9)</f>
        <v>30062.046163999999</v>
      </c>
    </row>
    <row r="10" spans="1:30">
      <c r="A10" s="7" t="s">
        <v>206</v>
      </c>
      <c r="B10" s="14">
        <v>6.1040000000000001</v>
      </c>
      <c r="C10" s="14">
        <v>5.4926569999999995</v>
      </c>
      <c r="D10" s="14">
        <v>62.061719999999994</v>
      </c>
      <c r="E10" s="14">
        <v>167.916763</v>
      </c>
      <c r="F10" s="14">
        <v>320.08265599999999</v>
      </c>
      <c r="G10" s="14">
        <v>713.58517999999992</v>
      </c>
      <c r="H10" s="14">
        <v>834.37059299999999</v>
      </c>
      <c r="I10" s="14">
        <v>1196.3464920000001</v>
      </c>
      <c r="J10" s="14">
        <v>1647.1066020000001</v>
      </c>
      <c r="K10" s="14">
        <v>1843.8684040000003</v>
      </c>
      <c r="L10" s="14">
        <v>2152.10203</v>
      </c>
      <c r="M10" s="14">
        <v>2095.4838140000002</v>
      </c>
      <c r="N10" s="14">
        <v>1603.6540479999999</v>
      </c>
      <c r="O10" s="14">
        <v>1278.2994510000001</v>
      </c>
      <c r="P10" s="14">
        <v>907.24029699999983</v>
      </c>
      <c r="Q10" s="14">
        <v>1034.2990930000001</v>
      </c>
      <c r="R10" s="14">
        <v>772.06371200000001</v>
      </c>
      <c r="S10" s="14">
        <v>647.113246</v>
      </c>
      <c r="T10" s="14">
        <v>927.76089800000011</v>
      </c>
      <c r="U10" s="14">
        <v>411.62381999999997</v>
      </c>
      <c r="V10" s="14">
        <v>852.57905499999993</v>
      </c>
      <c r="W10" s="14">
        <v>515.14883599999996</v>
      </c>
      <c r="X10" s="14">
        <v>671.85699599999998</v>
      </c>
      <c r="Y10" s="14">
        <v>212.70931100000001</v>
      </c>
      <c r="Z10" s="14">
        <v>578.60634400000004</v>
      </c>
      <c r="AA10" s="14">
        <v>514.97587499999997</v>
      </c>
      <c r="AB10" s="14">
        <v>334.47301900000002</v>
      </c>
      <c r="AC10" s="14">
        <v>676.10102200000006</v>
      </c>
      <c r="AD10" s="14">
        <f t="shared" ref="AD10:AD12" si="0">SUM(B10:AC10)</f>
        <v>22983.025933999998</v>
      </c>
    </row>
    <row r="11" spans="1:30">
      <c r="A11" s="7" t="s">
        <v>221</v>
      </c>
      <c r="B11" s="14">
        <f>SUM(B9:B10)</f>
        <v>83.241999999999976</v>
      </c>
      <c r="C11" s="14">
        <f t="shared" ref="C11:AC11" si="1">SUM(C9:C10)</f>
        <v>356.75501600000001</v>
      </c>
      <c r="D11" s="14">
        <f t="shared" si="1"/>
        <v>251.76532599999996</v>
      </c>
      <c r="E11" s="14">
        <f t="shared" si="1"/>
        <v>346.44513100000006</v>
      </c>
      <c r="F11" s="14">
        <f t="shared" si="1"/>
        <v>521.94423800000004</v>
      </c>
      <c r="G11" s="14">
        <f t="shared" si="1"/>
        <v>1104.4856129999998</v>
      </c>
      <c r="H11" s="14">
        <f t="shared" si="1"/>
        <v>1396.0546080000004</v>
      </c>
      <c r="I11" s="14">
        <f t="shared" si="1"/>
        <v>1797.2807470000002</v>
      </c>
      <c r="J11" s="14">
        <f t="shared" si="1"/>
        <v>2344.3669490000002</v>
      </c>
      <c r="K11" s="14">
        <f t="shared" si="1"/>
        <v>2748.4968020000006</v>
      </c>
      <c r="L11" s="14">
        <f t="shared" si="1"/>
        <v>3444.7741989999995</v>
      </c>
      <c r="M11" s="14">
        <f t="shared" si="1"/>
        <v>3443.6551680000002</v>
      </c>
      <c r="N11" s="14">
        <f t="shared" si="1"/>
        <v>3344.0367429999997</v>
      </c>
      <c r="O11" s="14">
        <f t="shared" si="1"/>
        <v>3218.3875430000007</v>
      </c>
      <c r="P11" s="14">
        <f t="shared" si="1"/>
        <v>2131.9829579999996</v>
      </c>
      <c r="Q11" s="14">
        <f t="shared" si="1"/>
        <v>2355.5566239999998</v>
      </c>
      <c r="R11" s="14">
        <f t="shared" si="1"/>
        <v>2273.0678159999993</v>
      </c>
      <c r="S11" s="14">
        <f t="shared" si="1"/>
        <v>2254.7810720000002</v>
      </c>
      <c r="T11" s="14">
        <f t="shared" si="1"/>
        <v>2889.0598369999998</v>
      </c>
      <c r="U11" s="14">
        <f t="shared" si="1"/>
        <v>1901.9313089999996</v>
      </c>
      <c r="V11" s="14">
        <f t="shared" si="1"/>
        <v>2220.8086389999999</v>
      </c>
      <c r="W11" s="14">
        <f t="shared" si="1"/>
        <v>1957.7049319999996</v>
      </c>
      <c r="X11" s="14">
        <f t="shared" si="1"/>
        <v>1839.6828130000001</v>
      </c>
      <c r="Y11" s="14">
        <f t="shared" si="1"/>
        <v>1754.0164239999999</v>
      </c>
      <c r="Z11" s="14">
        <f t="shared" si="1"/>
        <v>1727.7837600000003</v>
      </c>
      <c r="AA11" s="14">
        <f t="shared" si="1"/>
        <v>1558.6441710000004</v>
      </c>
      <c r="AB11" s="14">
        <f t="shared" si="1"/>
        <v>1581.2955390000004</v>
      </c>
      <c r="AC11" s="14">
        <f t="shared" si="1"/>
        <v>2197.0661209999998</v>
      </c>
      <c r="AD11" s="14">
        <f t="shared" si="0"/>
        <v>53045.072098000004</v>
      </c>
    </row>
    <row r="12" spans="1:30">
      <c r="A12" s="7" t="s">
        <v>207</v>
      </c>
      <c r="B12" s="14">
        <v>9013.0279440000013</v>
      </c>
      <c r="C12" s="14">
        <v>14922.802843000003</v>
      </c>
      <c r="D12" s="14">
        <v>18520.833879999998</v>
      </c>
      <c r="E12" s="14">
        <v>20490.141533000002</v>
      </c>
      <c r="F12" s="14">
        <v>24332.195484999989</v>
      </c>
      <c r="G12" s="14">
        <v>33351.804479999992</v>
      </c>
      <c r="H12" s="14">
        <v>32734.756399999991</v>
      </c>
      <c r="I12" s="14">
        <v>33334.124102000002</v>
      </c>
      <c r="J12" s="14">
        <v>31433.904983999983</v>
      </c>
      <c r="K12" s="14">
        <v>35031.932621000007</v>
      </c>
      <c r="L12" s="14">
        <v>39868.781025999997</v>
      </c>
      <c r="M12" s="14">
        <v>45675.120116999999</v>
      </c>
      <c r="N12" s="14">
        <v>48593.667215999994</v>
      </c>
      <c r="O12" s="14">
        <v>50016.642466000005</v>
      </c>
      <c r="P12" s="14">
        <v>36125.007383000004</v>
      </c>
      <c r="Q12" s="14">
        <v>49889.958774999992</v>
      </c>
      <c r="R12" s="14">
        <v>57255.497453999997</v>
      </c>
      <c r="S12" s="14">
        <v>65189.800197999983</v>
      </c>
      <c r="T12" s="14">
        <v>69611.674929999979</v>
      </c>
      <c r="U12" s="14">
        <v>71351.40913</v>
      </c>
      <c r="V12" s="14">
        <v>71908.466692000002</v>
      </c>
      <c r="W12" s="14">
        <v>70127.287519000005</v>
      </c>
      <c r="X12" s="14">
        <v>77330.814281999992</v>
      </c>
      <c r="Y12" s="14">
        <v>82757.406884999989</v>
      </c>
      <c r="Z12" s="14">
        <v>82335.903804000016</v>
      </c>
      <c r="AA12" s="14">
        <v>63888.083083999998</v>
      </c>
      <c r="AB12" s="14">
        <v>82870.203078999984</v>
      </c>
      <c r="AC12" s="14">
        <v>91805.473490000004</v>
      </c>
      <c r="AD12" s="14">
        <f t="shared" si="0"/>
        <v>1409766.7218019997</v>
      </c>
    </row>
    <row r="13" spans="1:30">
      <c r="A13" s="7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</row>
    <row r="14" spans="1:30">
      <c r="A14" s="7"/>
      <c r="B14" s="135" t="s">
        <v>208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</row>
    <row r="15" spans="1:30">
      <c r="A15" s="16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</row>
    <row r="16" spans="1:30">
      <c r="A16" s="7" t="s">
        <v>93</v>
      </c>
      <c r="B16" s="15">
        <f t="shared" ref="B16" si="2">B9/B$12*100</f>
        <v>0.85585000378647413</v>
      </c>
      <c r="C16" s="15">
        <f t="shared" ref="C16:AD16" si="3">C9/C$12*100</f>
        <v>2.3538631629430817</v>
      </c>
      <c r="D16" s="15">
        <f t="shared" si="3"/>
        <v>1.0242714082374784</v>
      </c>
      <c r="E16" s="15">
        <f t="shared" si="3"/>
        <v>0.87128909145148969</v>
      </c>
      <c r="F16" s="15">
        <f t="shared" si="3"/>
        <v>0.82960693836460897</v>
      </c>
      <c r="G16" s="15">
        <f t="shared" si="3"/>
        <v>1.1720518247653151</v>
      </c>
      <c r="H16" s="15">
        <f t="shared" si="3"/>
        <v>1.7158643496122075</v>
      </c>
      <c r="I16" s="15">
        <f t="shared" si="3"/>
        <v>1.8027599980164015</v>
      </c>
      <c r="J16" s="15">
        <f t="shared" si="3"/>
        <v>2.2181792155791946</v>
      </c>
      <c r="K16" s="15">
        <f t="shared" si="3"/>
        <v>2.5822965800571267</v>
      </c>
      <c r="L16" s="15">
        <f t="shared" si="3"/>
        <v>3.2423167594639963</v>
      </c>
      <c r="M16" s="15">
        <f t="shared" si="3"/>
        <v>2.9516536585926101</v>
      </c>
      <c r="N16" s="15">
        <f t="shared" si="3"/>
        <v>3.5815010364703652</v>
      </c>
      <c r="O16" s="15">
        <f t="shared" si="3"/>
        <v>3.8788850997321966</v>
      </c>
      <c r="P16" s="15">
        <f t="shared" si="3"/>
        <v>3.3902904102279821</v>
      </c>
      <c r="Q16" s="15">
        <f t="shared" si="3"/>
        <v>2.6483436014825616</v>
      </c>
      <c r="R16" s="15">
        <f t="shared" si="3"/>
        <v>2.6215894905217274</v>
      </c>
      <c r="S16" s="15">
        <f t="shared" si="3"/>
        <v>2.466133998136296</v>
      </c>
      <c r="T16" s="15">
        <f t="shared" si="3"/>
        <v>2.8174856315010954</v>
      </c>
      <c r="U16" s="15">
        <f t="shared" si="3"/>
        <v>2.0886868348804528</v>
      </c>
      <c r="V16" s="15">
        <f t="shared" si="3"/>
        <v>1.90273780952726</v>
      </c>
      <c r="W16" s="15">
        <f t="shared" si="3"/>
        <v>2.0570538901981048</v>
      </c>
      <c r="X16" s="15">
        <f t="shared" si="3"/>
        <v>1.5101687830950858</v>
      </c>
      <c r="Y16" s="15">
        <f t="shared" si="3"/>
        <v>1.862440077589437</v>
      </c>
      <c r="Z16" s="15">
        <f t="shared" si="3"/>
        <v>1.3957184689872455</v>
      </c>
      <c r="AA16" s="15">
        <f t="shared" si="3"/>
        <v>1.6335883714460275</v>
      </c>
      <c r="AB16" s="15">
        <f t="shared" si="3"/>
        <v>1.5045486479759282</v>
      </c>
      <c r="AC16" s="15">
        <f t="shared" si="3"/>
        <v>1.656725945829006</v>
      </c>
      <c r="AD16" s="15">
        <f t="shared" si="3"/>
        <v>2.132412809799761</v>
      </c>
    </row>
    <row r="17" spans="1:30">
      <c r="A17" s="7" t="s">
        <v>206</v>
      </c>
      <c r="B17" s="15">
        <f t="shared" ref="B17:AD17" si="4">B10/B$12*100</f>
        <v>6.7724188118860218E-2</v>
      </c>
      <c r="C17" s="15">
        <f t="shared" si="4"/>
        <v>3.6807140439950918E-2</v>
      </c>
      <c r="D17" s="15">
        <f t="shared" si="4"/>
        <v>0.33509139168414159</v>
      </c>
      <c r="E17" s="15">
        <f t="shared" si="4"/>
        <v>0.81950025932990711</v>
      </c>
      <c r="F17" s="15">
        <f t="shared" si="4"/>
        <v>1.3154696878763801</v>
      </c>
      <c r="G17" s="15">
        <f t="shared" si="4"/>
        <v>2.1395699307001936</v>
      </c>
      <c r="H17" s="15">
        <f t="shared" si="4"/>
        <v>2.5488828534554182</v>
      </c>
      <c r="I17" s="15">
        <f t="shared" si="4"/>
        <v>3.5889543350209734</v>
      </c>
      <c r="J17" s="15">
        <f t="shared" si="4"/>
        <v>5.2399045006924387</v>
      </c>
      <c r="K17" s="15">
        <f t="shared" si="4"/>
        <v>5.2633933273058631</v>
      </c>
      <c r="L17" s="15">
        <f t="shared" si="4"/>
        <v>5.3979629540128897</v>
      </c>
      <c r="M17" s="15">
        <f t="shared" si="4"/>
        <v>4.5878014302584704</v>
      </c>
      <c r="N17" s="15">
        <f t="shared" si="4"/>
        <v>3.3001297079961467</v>
      </c>
      <c r="O17" s="15">
        <f t="shared" si="4"/>
        <v>2.5557482229419026</v>
      </c>
      <c r="P17" s="15">
        <f t="shared" si="4"/>
        <v>2.511391312343195</v>
      </c>
      <c r="Q17" s="15">
        <f t="shared" si="4"/>
        <v>2.0731608491893372</v>
      </c>
      <c r="R17" s="15">
        <f t="shared" si="4"/>
        <v>1.3484534172815259</v>
      </c>
      <c r="S17" s="15">
        <f t="shared" si="4"/>
        <v>0.99266026899075144</v>
      </c>
      <c r="T17" s="15">
        <f t="shared" si="4"/>
        <v>1.3327662334413541</v>
      </c>
      <c r="U17" s="15">
        <f t="shared" si="4"/>
        <v>0.57689655329726486</v>
      </c>
      <c r="V17" s="15">
        <f t="shared" si="4"/>
        <v>1.1856448819188234</v>
      </c>
      <c r="W17" s="15">
        <f t="shared" si="4"/>
        <v>0.73459113310268498</v>
      </c>
      <c r="X17" s="15">
        <f t="shared" si="4"/>
        <v>0.86880889880450363</v>
      </c>
      <c r="Y17" s="15">
        <f t="shared" si="4"/>
        <v>0.25702752056451178</v>
      </c>
      <c r="Z17" s="15">
        <f t="shared" si="4"/>
        <v>0.7027388019901597</v>
      </c>
      <c r="AA17" s="15">
        <f t="shared" si="4"/>
        <v>0.80605936215508311</v>
      </c>
      <c r="AB17" s="15">
        <f t="shared" si="4"/>
        <v>0.40361071479594135</v>
      </c>
      <c r="AC17" s="15">
        <f t="shared" si="4"/>
        <v>0.73644957789324506</v>
      </c>
      <c r="AD17" s="15">
        <f t="shared" si="4"/>
        <v>1.6302715604339495</v>
      </c>
    </row>
    <row r="18" spans="1:30">
      <c r="A18" s="7" t="s">
        <v>221</v>
      </c>
      <c r="B18" s="15">
        <f t="shared" ref="B18:AD18" si="5">B11/B$12*100</f>
        <v>0.9235741919053343</v>
      </c>
      <c r="C18" s="15">
        <f t="shared" si="5"/>
        <v>2.390670303383033</v>
      </c>
      <c r="D18" s="15">
        <f t="shared" si="5"/>
        <v>1.3593627999216198</v>
      </c>
      <c r="E18" s="15">
        <f t="shared" si="5"/>
        <v>1.6907893507813969</v>
      </c>
      <c r="F18" s="15">
        <f t="shared" si="5"/>
        <v>2.1450766262409893</v>
      </c>
      <c r="G18" s="15">
        <f t="shared" si="5"/>
        <v>3.3116217554655081</v>
      </c>
      <c r="H18" s="15">
        <f t="shared" si="5"/>
        <v>4.2647472030676257</v>
      </c>
      <c r="I18" s="15">
        <f t="shared" si="5"/>
        <v>5.3917143330373749</v>
      </c>
      <c r="J18" s="15">
        <f t="shared" si="5"/>
        <v>7.4580837162716334</v>
      </c>
      <c r="K18" s="15">
        <f t="shared" si="5"/>
        <v>7.8456899073629902</v>
      </c>
      <c r="L18" s="15">
        <f t="shared" si="5"/>
        <v>8.6402797134768861</v>
      </c>
      <c r="M18" s="15">
        <f t="shared" si="5"/>
        <v>7.5394550888510814</v>
      </c>
      <c r="N18" s="15">
        <f t="shared" si="5"/>
        <v>6.8816307444665119</v>
      </c>
      <c r="O18" s="15">
        <f t="shared" si="5"/>
        <v>6.4346333226740988</v>
      </c>
      <c r="P18" s="15">
        <f t="shared" si="5"/>
        <v>5.9016817225711771</v>
      </c>
      <c r="Q18" s="15">
        <f t="shared" si="5"/>
        <v>4.7215044506718984</v>
      </c>
      <c r="R18" s="15">
        <f t="shared" si="5"/>
        <v>3.9700429078032533</v>
      </c>
      <c r="S18" s="15">
        <f t="shared" si="5"/>
        <v>3.4587942671270482</v>
      </c>
      <c r="T18" s="15">
        <f t="shared" si="5"/>
        <v>4.1502518649424491</v>
      </c>
      <c r="U18" s="15">
        <f t="shared" si="5"/>
        <v>2.6655833881777178</v>
      </c>
      <c r="V18" s="15">
        <f t="shared" si="5"/>
        <v>3.0883826914460828</v>
      </c>
      <c r="W18" s="15">
        <f t="shared" si="5"/>
        <v>2.7916450233007901</v>
      </c>
      <c r="X18" s="15">
        <f t="shared" si="5"/>
        <v>2.3789776818995896</v>
      </c>
      <c r="Y18" s="15">
        <f t="shared" si="5"/>
        <v>2.1194675981539488</v>
      </c>
      <c r="Z18" s="15">
        <f t="shared" si="5"/>
        <v>2.0984572709774052</v>
      </c>
      <c r="AA18" s="15">
        <f t="shared" si="5"/>
        <v>2.4396477336011104</v>
      </c>
      <c r="AB18" s="15">
        <f t="shared" si="5"/>
        <v>1.9081593627718698</v>
      </c>
      <c r="AC18" s="15">
        <f t="shared" si="5"/>
        <v>2.3931755237222507</v>
      </c>
      <c r="AD18" s="15">
        <f t="shared" si="5"/>
        <v>3.7626843702337114</v>
      </c>
    </row>
    <row r="19" spans="1:30">
      <c r="A19" s="7" t="s">
        <v>207</v>
      </c>
      <c r="B19" s="15">
        <f t="shared" ref="B19:AD19" si="6">B12/B$12*100</f>
        <v>100</v>
      </c>
      <c r="C19" s="15">
        <f t="shared" si="6"/>
        <v>100</v>
      </c>
      <c r="D19" s="15">
        <f t="shared" si="6"/>
        <v>100</v>
      </c>
      <c r="E19" s="15">
        <f t="shared" si="6"/>
        <v>100</v>
      </c>
      <c r="F19" s="15">
        <f t="shared" si="6"/>
        <v>100</v>
      </c>
      <c r="G19" s="15">
        <f t="shared" si="6"/>
        <v>100</v>
      </c>
      <c r="H19" s="15">
        <f t="shared" si="6"/>
        <v>100</v>
      </c>
      <c r="I19" s="15">
        <f t="shared" si="6"/>
        <v>100</v>
      </c>
      <c r="J19" s="15">
        <f t="shared" si="6"/>
        <v>100</v>
      </c>
      <c r="K19" s="15">
        <f t="shared" si="6"/>
        <v>100</v>
      </c>
      <c r="L19" s="15">
        <f t="shared" si="6"/>
        <v>100</v>
      </c>
      <c r="M19" s="15">
        <f t="shared" si="6"/>
        <v>100</v>
      </c>
      <c r="N19" s="15">
        <f t="shared" si="6"/>
        <v>100</v>
      </c>
      <c r="O19" s="15">
        <f t="shared" si="6"/>
        <v>100</v>
      </c>
      <c r="P19" s="15">
        <f t="shared" si="6"/>
        <v>100</v>
      </c>
      <c r="Q19" s="15">
        <f t="shared" si="6"/>
        <v>100</v>
      </c>
      <c r="R19" s="15">
        <f t="shared" si="6"/>
        <v>100</v>
      </c>
      <c r="S19" s="15">
        <f t="shared" si="6"/>
        <v>100</v>
      </c>
      <c r="T19" s="15">
        <f t="shared" si="6"/>
        <v>100</v>
      </c>
      <c r="U19" s="15">
        <f t="shared" si="6"/>
        <v>100</v>
      </c>
      <c r="V19" s="15">
        <f t="shared" si="6"/>
        <v>100</v>
      </c>
      <c r="W19" s="15">
        <f t="shared" si="6"/>
        <v>100</v>
      </c>
      <c r="X19" s="15">
        <f t="shared" si="6"/>
        <v>100</v>
      </c>
      <c r="Y19" s="15">
        <f t="shared" si="6"/>
        <v>100</v>
      </c>
      <c r="Z19" s="15">
        <f t="shared" si="6"/>
        <v>100</v>
      </c>
      <c r="AA19" s="15">
        <f t="shared" si="6"/>
        <v>100</v>
      </c>
      <c r="AB19" s="15">
        <f t="shared" si="6"/>
        <v>100</v>
      </c>
      <c r="AC19" s="15">
        <f t="shared" si="6"/>
        <v>100</v>
      </c>
      <c r="AD19" s="15">
        <f t="shared" si="6"/>
        <v>100</v>
      </c>
    </row>
    <row r="20" spans="1:30">
      <c r="A20" s="7"/>
    </row>
    <row r="21" spans="1:30">
      <c r="A21" s="7"/>
      <c r="B21" s="135" t="s">
        <v>209</v>
      </c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</row>
    <row r="22" spans="1:30">
      <c r="A22" s="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>
      <c r="A23" s="7" t="s">
        <v>93</v>
      </c>
      <c r="B23" s="18" t="s">
        <v>210</v>
      </c>
      <c r="C23" s="19">
        <f>C9/B9*100-100</f>
        <v>355.36876636677135</v>
      </c>
      <c r="D23" s="19">
        <f t="shared" ref="D23:AC26" si="7">D9/C9*100-100</f>
        <v>-45.993756194070322</v>
      </c>
      <c r="E23" s="19">
        <f t="shared" si="7"/>
        <v>-5.8908938188554743</v>
      </c>
      <c r="F23" s="19">
        <f t="shared" si="7"/>
        <v>13.069751469413518</v>
      </c>
      <c r="G23" s="19">
        <f t="shared" si="7"/>
        <v>93.647760572886028</v>
      </c>
      <c r="H23" s="19">
        <f t="shared" si="7"/>
        <v>43.689790949911867</v>
      </c>
      <c r="I23" s="19">
        <f t="shared" si="7"/>
        <v>6.9879574550469954</v>
      </c>
      <c r="J23" s="19">
        <f t="shared" si="7"/>
        <v>16.02938943795111</v>
      </c>
      <c r="K23" s="19">
        <f t="shared" si="7"/>
        <v>29.740404985341854</v>
      </c>
      <c r="L23" s="19">
        <f t="shared" si="7"/>
        <v>42.895378020180118</v>
      </c>
      <c r="M23" s="19">
        <f t="shared" si="7"/>
        <v>4.2933689090664018</v>
      </c>
      <c r="N23" s="19">
        <f t="shared" si="7"/>
        <v>29.092098703648901</v>
      </c>
      <c r="O23" s="19">
        <f t="shared" si="7"/>
        <v>11.474797903572636</v>
      </c>
      <c r="P23" s="19">
        <f t="shared" si="7"/>
        <v>-36.87180154085501</v>
      </c>
      <c r="Q23" s="19">
        <f t="shared" si="7"/>
        <v>7.880420358771218</v>
      </c>
      <c r="R23" s="19">
        <f t="shared" si="7"/>
        <v>13.604204235941594</v>
      </c>
      <c r="S23" s="19">
        <f t="shared" si="7"/>
        <v>7.1061579189393882</v>
      </c>
      <c r="T23" s="19">
        <f t="shared" si="7"/>
        <v>21.996528591348422</v>
      </c>
      <c r="U23" s="19">
        <f t="shared" si="7"/>
        <v>-24.014261193662961</v>
      </c>
      <c r="V23" s="19">
        <f t="shared" si="7"/>
        <v>-8.1914575281315933</v>
      </c>
      <c r="W23" s="19">
        <f t="shared" si="7"/>
        <v>5.4323128858759731</v>
      </c>
      <c r="X23" s="19">
        <f t="shared" si="7"/>
        <v>-19.044686009908858</v>
      </c>
      <c r="Y23" s="19">
        <f t="shared" si="7"/>
        <v>31.980907645921633</v>
      </c>
      <c r="Z23" s="19">
        <f t="shared" si="7"/>
        <v>-25.441373344262232</v>
      </c>
      <c r="AA23" s="19">
        <f t="shared" si="7"/>
        <v>-9.1812733639728634</v>
      </c>
      <c r="AB23" s="19">
        <f t="shared" si="7"/>
        <v>19.465401486144202</v>
      </c>
      <c r="AC23" s="19">
        <f t="shared" si="7"/>
        <v>21.987297678902976</v>
      </c>
      <c r="AD23" s="19">
        <f>(POWER(AC9/B9,1/28)-1)*100</f>
        <v>11.235823436637737</v>
      </c>
    </row>
    <row r="24" spans="1:30">
      <c r="A24" s="7" t="s">
        <v>206</v>
      </c>
      <c r="B24" s="18" t="s">
        <v>210</v>
      </c>
      <c r="C24" s="19">
        <f t="shared" ref="C24:R26" si="8">C10/B10*100-100</f>
        <v>-10.015448885976426</v>
      </c>
      <c r="D24" s="19">
        <f t="shared" si="8"/>
        <v>1029.9034328923142</v>
      </c>
      <c r="E24" s="19">
        <f t="shared" si="8"/>
        <v>170.56414646580856</v>
      </c>
      <c r="F24" s="19">
        <f t="shared" si="8"/>
        <v>90.619834661772245</v>
      </c>
      <c r="G24" s="19">
        <f t="shared" si="8"/>
        <v>122.93778392041332</v>
      </c>
      <c r="H24" s="19">
        <f t="shared" si="8"/>
        <v>16.926558508404014</v>
      </c>
      <c r="I24" s="19">
        <f t="shared" si="8"/>
        <v>43.383108421703469</v>
      </c>
      <c r="J24" s="19">
        <f t="shared" si="8"/>
        <v>37.678056734754051</v>
      </c>
      <c r="K24" s="19">
        <f t="shared" si="8"/>
        <v>11.945905733185811</v>
      </c>
      <c r="L24" s="19">
        <f t="shared" si="8"/>
        <v>16.716682455826685</v>
      </c>
      <c r="M24" s="19">
        <f t="shared" si="8"/>
        <v>-2.6308332602613547</v>
      </c>
      <c r="N24" s="19">
        <f t="shared" si="8"/>
        <v>-23.470940825887965</v>
      </c>
      <c r="O24" s="19">
        <f t="shared" si="8"/>
        <v>-20.288328234245185</v>
      </c>
      <c r="P24" s="19">
        <f t="shared" si="8"/>
        <v>-29.027561085919629</v>
      </c>
      <c r="Q24" s="19">
        <f t="shared" si="8"/>
        <v>14.004977117986229</v>
      </c>
      <c r="R24" s="19">
        <f t="shared" si="8"/>
        <v>-25.353921585620114</v>
      </c>
      <c r="S24" s="19">
        <f t="shared" si="7"/>
        <v>-16.183957885589635</v>
      </c>
      <c r="T24" s="19">
        <f t="shared" si="7"/>
        <v>43.369171274852903</v>
      </c>
      <c r="U24" s="19">
        <f t="shared" si="7"/>
        <v>-55.632553507336986</v>
      </c>
      <c r="V24" s="19">
        <f t="shared" si="7"/>
        <v>107.12578173925894</v>
      </c>
      <c r="W24" s="19">
        <f t="shared" si="7"/>
        <v>-39.577587206854382</v>
      </c>
      <c r="X24" s="19">
        <f t="shared" si="7"/>
        <v>30.419977499473589</v>
      </c>
      <c r="Y24" s="19">
        <f t="shared" si="7"/>
        <v>-68.340091378612357</v>
      </c>
      <c r="Z24" s="19">
        <f t="shared" si="7"/>
        <v>172.01740313098003</v>
      </c>
      <c r="AA24" s="19">
        <f t="shared" si="7"/>
        <v>-10.997195184572689</v>
      </c>
      <c r="AB24" s="19">
        <f t="shared" si="7"/>
        <v>-35.05074019244104</v>
      </c>
      <c r="AC24" s="19">
        <f t="shared" si="7"/>
        <v>102.13918121748412</v>
      </c>
      <c r="AD24" s="19">
        <f t="shared" ref="AD24:AD26" si="9">(POWER(AC10/B10,1/28)-1)*100</f>
        <v>18.30801861122422</v>
      </c>
    </row>
    <row r="25" spans="1:30">
      <c r="A25" s="7" t="s">
        <v>221</v>
      </c>
      <c r="B25" s="18" t="s">
        <v>210</v>
      </c>
      <c r="C25" s="19">
        <f t="shared" si="8"/>
        <v>328.57573820907726</v>
      </c>
      <c r="D25" s="19">
        <f t="shared" si="7"/>
        <v>-29.429071853610608</v>
      </c>
      <c r="E25" s="19">
        <f t="shared" si="7"/>
        <v>37.606371975146459</v>
      </c>
      <c r="F25" s="19">
        <f t="shared" si="7"/>
        <v>50.657114589380683</v>
      </c>
      <c r="G25" s="19">
        <f t="shared" si="7"/>
        <v>111.60988714660354</v>
      </c>
      <c r="H25" s="19">
        <f t="shared" si="7"/>
        <v>26.398623175184866</v>
      </c>
      <c r="I25" s="19">
        <f t="shared" si="7"/>
        <v>28.740003199072561</v>
      </c>
      <c r="J25" s="19">
        <f t="shared" si="7"/>
        <v>30.439662969360228</v>
      </c>
      <c r="K25" s="19">
        <f t="shared" si="7"/>
        <v>17.23833605367895</v>
      </c>
      <c r="L25" s="19">
        <f t="shared" si="7"/>
        <v>25.333025546667471</v>
      </c>
      <c r="M25" s="19">
        <f t="shared" si="7"/>
        <v>-3.248488682724826E-2</v>
      </c>
      <c r="N25" s="19">
        <f t="shared" si="7"/>
        <v>-2.8928106950341714</v>
      </c>
      <c r="O25" s="19">
        <f t="shared" si="7"/>
        <v>-3.7574108676592033</v>
      </c>
      <c r="P25" s="19">
        <f t="shared" si="7"/>
        <v>-33.756176671853368</v>
      </c>
      <c r="Q25" s="19">
        <f t="shared" si="7"/>
        <v>10.486653524178877</v>
      </c>
      <c r="R25" s="19">
        <f t="shared" si="7"/>
        <v>-3.5018817700898808</v>
      </c>
      <c r="S25" s="19">
        <f t="shared" si="7"/>
        <v>-0.80449619106300929</v>
      </c>
      <c r="T25" s="19">
        <f t="shared" si="7"/>
        <v>28.130392474751062</v>
      </c>
      <c r="U25" s="19">
        <f t="shared" si="7"/>
        <v>-34.167811803615493</v>
      </c>
      <c r="V25" s="19">
        <f t="shared" si="7"/>
        <v>16.765975116507235</v>
      </c>
      <c r="W25" s="19">
        <f t="shared" si="7"/>
        <v>-11.847202968305822</v>
      </c>
      <c r="X25" s="19">
        <f t="shared" si="7"/>
        <v>-6.0285958864815967</v>
      </c>
      <c r="Y25" s="19">
        <f t="shared" si="7"/>
        <v>-4.6565847326856584</v>
      </c>
      <c r="Z25" s="19">
        <f t="shared" si="7"/>
        <v>-1.4955768738001041</v>
      </c>
      <c r="AA25" s="19">
        <f t="shared" si="7"/>
        <v>-9.7893956938222288</v>
      </c>
      <c r="AB25" s="19">
        <f t="shared" si="7"/>
        <v>1.4532738402676841</v>
      </c>
      <c r="AC25" s="19">
        <f t="shared" si="7"/>
        <v>38.940891617857091</v>
      </c>
      <c r="AD25" s="19">
        <f t="shared" si="9"/>
        <v>12.400405839490226</v>
      </c>
    </row>
    <row r="26" spans="1:30">
      <c r="A26" s="7" t="s">
        <v>207</v>
      </c>
      <c r="B26" s="18" t="s">
        <v>210</v>
      </c>
      <c r="C26" s="19">
        <f t="shared" si="8"/>
        <v>65.569250819134055</v>
      </c>
      <c r="D26" s="19">
        <f t="shared" si="7"/>
        <v>24.110960084738792</v>
      </c>
      <c r="E26" s="19">
        <f t="shared" si="7"/>
        <v>10.632931895828904</v>
      </c>
      <c r="F26" s="19">
        <f t="shared" si="7"/>
        <v>18.750743843385578</v>
      </c>
      <c r="G26" s="19">
        <f t="shared" si="7"/>
        <v>37.06861964248273</v>
      </c>
      <c r="H26" s="19">
        <f t="shared" si="7"/>
        <v>-1.8501190254039273</v>
      </c>
      <c r="I26" s="19">
        <f t="shared" si="7"/>
        <v>1.8309826249386987</v>
      </c>
      <c r="J26" s="19">
        <f t="shared" si="7"/>
        <v>-5.7005221201717688</v>
      </c>
      <c r="K26" s="19">
        <f t="shared" si="7"/>
        <v>11.44632726615238</v>
      </c>
      <c r="L26" s="19">
        <f t="shared" si="7"/>
        <v>13.806969936053505</v>
      </c>
      <c r="M26" s="19">
        <f t="shared" si="7"/>
        <v>14.563623320245128</v>
      </c>
      <c r="N26" s="19">
        <f t="shared" si="7"/>
        <v>6.3897962206206103</v>
      </c>
      <c r="O26" s="19">
        <f t="shared" si="7"/>
        <v>2.9283141847987082</v>
      </c>
      <c r="P26" s="19">
        <f t="shared" si="7"/>
        <v>-27.774025600465222</v>
      </c>
      <c r="Q26" s="19">
        <f t="shared" si="7"/>
        <v>38.103663885969496</v>
      </c>
      <c r="R26" s="19">
        <f t="shared" si="7"/>
        <v>14.763569383206018</v>
      </c>
      <c r="S26" s="19">
        <f t="shared" si="7"/>
        <v>13.857713401886926</v>
      </c>
      <c r="T26" s="19">
        <f t="shared" si="7"/>
        <v>6.7830775958347829</v>
      </c>
      <c r="U26" s="19">
        <f t="shared" si="7"/>
        <v>2.4991988797130205</v>
      </c>
      <c r="V26" s="19">
        <f t="shared" si="7"/>
        <v>0.78072398119715558</v>
      </c>
      <c r="W26" s="19">
        <f t="shared" si="7"/>
        <v>-2.4770089739629526</v>
      </c>
      <c r="X26" s="19">
        <f t="shared" si="7"/>
        <v>10.272073850066278</v>
      </c>
      <c r="Y26" s="19">
        <f t="shared" si="7"/>
        <v>7.0173741908510294</v>
      </c>
      <c r="Z26" s="19">
        <f t="shared" si="7"/>
        <v>-0.50932369302690006</v>
      </c>
      <c r="AA26" s="19">
        <f t="shared" si="7"/>
        <v>-22.405560475676452</v>
      </c>
      <c r="AB26" s="19">
        <f t="shared" si="7"/>
        <v>29.711519079453836</v>
      </c>
      <c r="AC26" s="19">
        <f t="shared" si="7"/>
        <v>10.782247513599131</v>
      </c>
      <c r="AD26" s="19">
        <f t="shared" si="9"/>
        <v>8.6425432181324915</v>
      </c>
    </row>
    <row r="27" spans="1:30" ht="14" thickBo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</row>
    <row r="28" spans="1:30" ht="14" thickTop="1">
      <c r="A28" s="11" t="s">
        <v>278</v>
      </c>
    </row>
  </sheetData>
  <mergeCells count="5">
    <mergeCell ref="A2:AD2"/>
    <mergeCell ref="A4:AD4"/>
    <mergeCell ref="B7:AD7"/>
    <mergeCell ref="B14:AD14"/>
    <mergeCell ref="B21:AD21"/>
  </mergeCells>
  <hyperlinks>
    <hyperlink ref="A1" location="ÍNDICE!A1" display="ÍNDICE" xr:uid="{00000000-0004-0000-1900-000000000000}"/>
  </hyperlink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D14"/>
  <sheetViews>
    <sheetView zoomScaleNormal="100" zoomScalePageLayoutView="75" workbookViewId="0"/>
  </sheetViews>
  <sheetFormatPr baseColWidth="10" defaultColWidth="11.5" defaultRowHeight="13"/>
  <cols>
    <col min="1" max="1" width="10.83203125" style="12" customWidth="1"/>
    <col min="2" max="16384" width="11.5" style="12"/>
  </cols>
  <sheetData>
    <row r="1" spans="1:30">
      <c r="A1" s="83" t="s">
        <v>0</v>
      </c>
    </row>
    <row r="2" spans="1:30">
      <c r="A2" s="136" t="s">
        <v>250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</row>
    <row r="3" spans="1:30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2"/>
    </row>
    <row r="4" spans="1:30">
      <c r="A4" s="136" t="s">
        <v>309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</row>
    <row r="5" spans="1:30" ht="14" thickBo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14" thickTop="1">
      <c r="A6" s="13"/>
      <c r="B6" s="6">
        <v>1995</v>
      </c>
      <c r="C6" s="6">
        <v>1996</v>
      </c>
      <c r="D6" s="6">
        <v>1997</v>
      </c>
      <c r="E6" s="6">
        <v>1998</v>
      </c>
      <c r="F6" s="6">
        <v>1999</v>
      </c>
      <c r="G6" s="6">
        <v>2000</v>
      </c>
      <c r="H6" s="6">
        <v>2001</v>
      </c>
      <c r="I6" s="6">
        <v>2002</v>
      </c>
      <c r="J6" s="6">
        <v>2003</v>
      </c>
      <c r="K6" s="6">
        <v>2004</v>
      </c>
      <c r="L6" s="6">
        <v>2005</v>
      </c>
      <c r="M6" s="6">
        <v>2006</v>
      </c>
      <c r="N6" s="6">
        <v>2007</v>
      </c>
      <c r="O6" s="6">
        <v>2008</v>
      </c>
      <c r="P6" s="6">
        <v>2009</v>
      </c>
      <c r="Q6" s="6">
        <v>2010</v>
      </c>
      <c r="R6" s="6">
        <v>2011</v>
      </c>
      <c r="S6" s="6">
        <v>2012</v>
      </c>
      <c r="T6" s="6">
        <v>2013</v>
      </c>
      <c r="U6" s="6">
        <v>2014</v>
      </c>
      <c r="V6" s="6">
        <v>2015</v>
      </c>
      <c r="W6" s="6">
        <v>2016</v>
      </c>
      <c r="X6" s="6">
        <v>2017</v>
      </c>
      <c r="Y6" s="6">
        <v>2018</v>
      </c>
      <c r="Z6" s="6">
        <v>2019</v>
      </c>
      <c r="AA6" s="6">
        <v>2020</v>
      </c>
      <c r="AB6" s="6">
        <v>2021</v>
      </c>
      <c r="AC6" s="6">
        <v>2022</v>
      </c>
      <c r="AD6" s="6" t="s">
        <v>280</v>
      </c>
    </row>
    <row r="7" spans="1:30" ht="14" thickBot="1">
      <c r="A7" s="13"/>
      <c r="B7" s="134" t="s">
        <v>205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</row>
    <row r="8" spans="1:30" ht="14" thickTop="1">
      <c r="A8" s="13"/>
      <c r="B8" s="65"/>
      <c r="C8" s="65"/>
      <c r="D8" s="65"/>
      <c r="E8" s="65"/>
      <c r="F8" s="65"/>
      <c r="G8" s="65"/>
      <c r="H8" s="65"/>
      <c r="I8" s="65"/>
      <c r="J8" s="6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>
      <c r="A9" s="7" t="s">
        <v>93</v>
      </c>
      <c r="B9" s="8">
        <f>'A20'!B9-'A21'!B9</f>
        <v>55.869</v>
      </c>
      <c r="C9" s="8">
        <f>'A20'!C9-'A21'!C9</f>
        <v>-126.49727299999995</v>
      </c>
      <c r="D9" s="8">
        <f>'A20'!D9-'A21'!D9</f>
        <v>110.71448700000008</v>
      </c>
      <c r="E9" s="8">
        <f>'A20'!E9-'A21'!E9</f>
        <v>57.412969999999859</v>
      </c>
      <c r="F9" s="8">
        <f>'A20'!F9-'A21'!F9</f>
        <v>-21.472409000000084</v>
      </c>
      <c r="G9" s="8">
        <f>'A20'!G9-'A21'!G9</f>
        <v>-163.78130199999993</v>
      </c>
      <c r="H9" s="8">
        <f>'A20'!H9-'A21'!H9</f>
        <v>-341.84639500000037</v>
      </c>
      <c r="I9" s="8">
        <f>'A20'!I9-'A21'!I9</f>
        <v>-376.34311400000001</v>
      </c>
      <c r="J9" s="8">
        <f>'A20'!J9-'A21'!J9</f>
        <v>-445.54374900000028</v>
      </c>
      <c r="K9" s="8">
        <f>'A20'!K9-'A21'!K9</f>
        <v>-469.07700000000028</v>
      </c>
      <c r="L9" s="8">
        <f>'A20'!L9-'A21'!L9</f>
        <v>-239.07127800000012</v>
      </c>
      <c r="M9" s="8">
        <f>'A20'!M9-'A21'!M9</f>
        <v>283.98915100000022</v>
      </c>
      <c r="N9" s="8">
        <f>'A20'!N9-'A21'!N9</f>
        <v>118.06524600000034</v>
      </c>
      <c r="O9" s="8">
        <f>'A20'!O9-'A21'!O9</f>
        <v>157.19879999999898</v>
      </c>
      <c r="P9" s="8">
        <f>'A20'!P9-'A21'!P9</f>
        <v>-63.199345999999878</v>
      </c>
      <c r="Q9" s="8">
        <f>'A20'!Q9-'A21'!Q9</f>
        <v>256.17871100000025</v>
      </c>
      <c r="R9" s="8">
        <f>'A20'!R9-'A21'!R9</f>
        <v>88.943305000000464</v>
      </c>
      <c r="S9" s="8">
        <f>'A20'!S9-'A21'!S9</f>
        <v>-104.80947700000047</v>
      </c>
      <c r="T9" s="8">
        <f>'A20'!T9-'A21'!T9</f>
        <v>-328.16616500000009</v>
      </c>
      <c r="U9" s="8">
        <f>'A20'!U9-'A21'!U9</f>
        <v>-159.55894799999965</v>
      </c>
      <c r="V9" s="8">
        <f>'A20'!V9-'A21'!V9</f>
        <v>-71.389262999999573</v>
      </c>
      <c r="W9" s="8">
        <f>'A20'!W9-'A21'!W9</f>
        <v>-129.71820099999923</v>
      </c>
      <c r="X9" s="8">
        <f>'A20'!X9-'A21'!X9</f>
        <v>465.55682300000035</v>
      </c>
      <c r="Y9" s="8">
        <f>'A20'!Y9-'A21'!Y9</f>
        <v>175.83073400000035</v>
      </c>
      <c r="Z9" s="8">
        <f>'A20'!Z9-'A21'!Z9</f>
        <v>715.32286899999963</v>
      </c>
      <c r="AA9" s="8">
        <f>'A20'!AA9-'A21'!AA9</f>
        <v>269.64681499999983</v>
      </c>
      <c r="AB9" s="8">
        <f>'A20'!AB9-'A21'!AB9</f>
        <v>362.28665699999965</v>
      </c>
      <c r="AC9" s="8">
        <f>'A20'!AC9-'A21'!AC9</f>
        <v>269.35974300000044</v>
      </c>
      <c r="AD9" s="8">
        <f>'A20'!AD9-'A21'!AD9</f>
        <v>345.90139099999942</v>
      </c>
    </row>
    <row r="10" spans="1:30">
      <c r="A10" s="7" t="s">
        <v>206</v>
      </c>
      <c r="B10" s="8">
        <f>'A20'!B10-'A21'!B10</f>
        <v>632.2870079999999</v>
      </c>
      <c r="C10" s="8">
        <f>'A20'!C10-'A21'!C10</f>
        <v>920.7826799999998</v>
      </c>
      <c r="D10" s="8">
        <f>'A20'!D10-'A21'!D10</f>
        <v>973.26993699999991</v>
      </c>
      <c r="E10" s="8">
        <f>'A20'!E10-'A21'!E10</f>
        <v>465.21013699999997</v>
      </c>
      <c r="F10" s="8">
        <f>'A20'!F10-'A21'!F10</f>
        <v>-91.163052000000022</v>
      </c>
      <c r="G10" s="8">
        <f>'A20'!G10-'A21'!G10</f>
        <v>-396.28756499999992</v>
      </c>
      <c r="H10" s="8">
        <f>'A20'!H10-'A21'!H10</f>
        <v>-510.493042</v>
      </c>
      <c r="I10" s="8">
        <f>'A20'!I10-'A21'!I10</f>
        <v>-1027.8683060000001</v>
      </c>
      <c r="J10" s="8">
        <f>'A20'!J10-'A21'!J10</f>
        <v>-1479.3738020000001</v>
      </c>
      <c r="K10" s="8">
        <f>'A20'!K10-'A21'!K10</f>
        <v>-1556.6642710000006</v>
      </c>
      <c r="L10" s="8">
        <f>'A20'!L10-'A21'!L10</f>
        <v>-1333.917371</v>
      </c>
      <c r="M10" s="8">
        <f>'A20'!M10-'A21'!M10</f>
        <v>-577.5437179999999</v>
      </c>
      <c r="N10" s="8">
        <f>'A20'!N10-'A21'!N10</f>
        <v>1012.5663639999993</v>
      </c>
      <c r="O10" s="8">
        <f>'A20'!O10-'A21'!O10</f>
        <v>1904.8465759999997</v>
      </c>
      <c r="P10" s="8">
        <f>'A20'!P10-'A21'!P10</f>
        <v>836.6119220000005</v>
      </c>
      <c r="Q10" s="8">
        <f>'A20'!Q10-'A21'!Q10</f>
        <v>2685.0717049999994</v>
      </c>
      <c r="R10" s="8">
        <f>'A20'!R10-'A21'!R10</f>
        <v>5469.9266839999982</v>
      </c>
      <c r="S10" s="8">
        <f>'A20'!S10-'A21'!S10</f>
        <v>5499.754632000001</v>
      </c>
      <c r="T10" s="8">
        <f>'A20'!T10-'A21'!T10</f>
        <v>4062.6598689999996</v>
      </c>
      <c r="U10" s="8">
        <f>'A20'!U10-'A21'!U10</f>
        <v>3406.3687090000003</v>
      </c>
      <c r="V10" s="8">
        <f>'A20'!V10-'A21'!V10</f>
        <v>1743.9675279999999</v>
      </c>
      <c r="W10" s="8">
        <f>'A20'!W10-'A21'!W10</f>
        <v>1632.5219400000001</v>
      </c>
      <c r="X10" s="8">
        <f>'A20'!X10-'A21'!X10</f>
        <v>2210.2964379999999</v>
      </c>
      <c r="Y10" s="8">
        <f>'A20'!Y10-'A21'!Y10</f>
        <v>3365.7245429999998</v>
      </c>
      <c r="Z10" s="8">
        <f>'A20'!Z10-'A21'!Z10</f>
        <v>1996.2042330000002</v>
      </c>
      <c r="AA10" s="8">
        <f>'A20'!AA10-'A21'!AA10</f>
        <v>839.16678600000012</v>
      </c>
      <c r="AB10" s="8">
        <f>'A20'!AB10-'A21'!AB10</f>
        <v>988.54209000000014</v>
      </c>
      <c r="AC10" s="8">
        <f>'A20'!AC10-'A21'!AC10</f>
        <v>470.4180809999998</v>
      </c>
      <c r="AD10" s="8">
        <f>'A20'!AD10-'A21'!AD10</f>
        <v>34142.886735000007</v>
      </c>
    </row>
    <row r="11" spans="1:30">
      <c r="A11" s="7" t="s">
        <v>221</v>
      </c>
      <c r="B11" s="8">
        <f>'A20'!B11-'A21'!B11</f>
        <v>688.15600799999993</v>
      </c>
      <c r="C11" s="8">
        <f>'A20'!C11-'A21'!C11</f>
        <v>794.28540699999985</v>
      </c>
      <c r="D11" s="8">
        <f>'A20'!D11-'A21'!D11</f>
        <v>1083.984424</v>
      </c>
      <c r="E11" s="8">
        <f>'A20'!E11-'A21'!E11</f>
        <v>522.62310699999978</v>
      </c>
      <c r="F11" s="8">
        <f>'A20'!F11-'A21'!F11</f>
        <v>-112.63546100000013</v>
      </c>
      <c r="G11" s="8">
        <f>'A20'!G11-'A21'!G11</f>
        <v>-560.06886699999973</v>
      </c>
      <c r="H11" s="8">
        <f>'A20'!H11-'A21'!H11</f>
        <v>-852.33943700000054</v>
      </c>
      <c r="I11" s="8">
        <f>'A20'!I11-'A21'!I11</f>
        <v>-1404.2114200000001</v>
      </c>
      <c r="J11" s="8">
        <f>'A20'!J11-'A21'!J11</f>
        <v>-1924.9175510000002</v>
      </c>
      <c r="K11" s="8">
        <f>'A20'!K11-'A21'!K11</f>
        <v>-2025.7412710000008</v>
      </c>
      <c r="L11" s="8">
        <f>'A20'!L11-'A21'!L11</f>
        <v>-1572.9886489999999</v>
      </c>
      <c r="M11" s="8">
        <f>'A20'!M11-'A21'!M11</f>
        <v>-293.55456700000013</v>
      </c>
      <c r="N11" s="8">
        <f>'A20'!N11-'A21'!N11</f>
        <v>1130.6316099999995</v>
      </c>
      <c r="O11" s="8">
        <f>'A20'!O11-'A21'!O11</f>
        <v>2062.0453759999982</v>
      </c>
      <c r="P11" s="8">
        <f>'A20'!P11-'A21'!P11</f>
        <v>773.41257600000063</v>
      </c>
      <c r="Q11" s="8">
        <f>'A20'!Q11-'A21'!Q11</f>
        <v>2941.2504159999999</v>
      </c>
      <c r="R11" s="8">
        <f>'A20'!R11-'A21'!R11</f>
        <v>5558.8699889999989</v>
      </c>
      <c r="S11" s="8">
        <f>'A20'!S11-'A21'!S11</f>
        <v>5394.9451550000013</v>
      </c>
      <c r="T11" s="8">
        <f>'A20'!T11-'A21'!T11</f>
        <v>3734.4937039999995</v>
      </c>
      <c r="U11" s="8">
        <f>'A20'!U11-'A21'!U11</f>
        <v>3246.8097610000004</v>
      </c>
      <c r="V11" s="8">
        <f>'A20'!V11-'A21'!V11</f>
        <v>1672.5782650000006</v>
      </c>
      <c r="W11" s="8">
        <f>'A20'!W11-'A21'!W11</f>
        <v>1502.8037390000009</v>
      </c>
      <c r="X11" s="8">
        <f>'A20'!X11-'A21'!X11</f>
        <v>2675.8532610000002</v>
      </c>
      <c r="Y11" s="8">
        <f>'A20'!Y11-'A21'!Y11</f>
        <v>3541.5552769999999</v>
      </c>
      <c r="Z11" s="8">
        <f>'A20'!Z11-'A21'!Z11</f>
        <v>2711.527102</v>
      </c>
      <c r="AA11" s="8">
        <f>'A20'!AA11-'A21'!AA11</f>
        <v>1108.8136010000003</v>
      </c>
      <c r="AB11" s="8">
        <f>'A20'!AB11-'A21'!AB11</f>
        <v>1350.8287469999998</v>
      </c>
      <c r="AC11" s="8">
        <f>'A20'!AC11-'A21'!AC11</f>
        <v>739.77782400000069</v>
      </c>
      <c r="AD11" s="8">
        <f>'A20'!AD11-'A21'!AD11</f>
        <v>34488.788125999985</v>
      </c>
    </row>
    <row r="12" spans="1:30">
      <c r="A12" s="7" t="s">
        <v>207</v>
      </c>
      <c r="B12" s="8">
        <f>'A20'!B12-'A21'!B12</f>
        <v>10870.012095999999</v>
      </c>
      <c r="C12" s="8">
        <f>'A20'!C12-'A21'!C12</f>
        <v>11110.813079999994</v>
      </c>
      <c r="D12" s="8">
        <f>'A20'!D12-'A21'!D12</f>
        <v>10617.194731000003</v>
      </c>
      <c r="E12" s="8">
        <f>'A20'!E12-'A21'!E12</f>
        <v>11815.112119999998</v>
      </c>
      <c r="F12" s="8">
        <f>'A20'!F12-'A21'!F12</f>
        <v>15151.679432000019</v>
      </c>
      <c r="G12" s="8">
        <f>'A20'!G12-'A21'!G12</f>
        <v>14440.901837999991</v>
      </c>
      <c r="H12" s="8">
        <f>'A20'!H12-'A21'!H12</f>
        <v>15601.267132000015</v>
      </c>
      <c r="I12" s="8">
        <f>'A20'!I12-'A21'!I12</f>
        <v>14961.531360000008</v>
      </c>
      <c r="J12" s="8">
        <f>'A20'!J12-'A21'!J12</f>
        <v>15972.204842000025</v>
      </c>
      <c r="K12" s="8">
        <f>'A20'!K12-'A21'!K12</f>
        <v>16867.406587999998</v>
      </c>
      <c r="L12" s="8">
        <f>'A20'!L12-'A21'!L12</f>
        <v>17639.981429000014</v>
      </c>
      <c r="M12" s="8">
        <f>'A20'!M12-'A21'!M12</f>
        <v>22586.788115000018</v>
      </c>
      <c r="N12" s="8">
        <f>'A20'!N12-'A21'!N12</f>
        <v>23600.84734200003</v>
      </c>
      <c r="O12" s="8">
        <f>'A20'!O12-'A21'!O12</f>
        <v>23564.235914999983</v>
      </c>
      <c r="P12" s="8">
        <f>'A20'!P12-'A21'!P12</f>
        <v>22769.536994000002</v>
      </c>
      <c r="Q12" s="8">
        <f>'A20'!Q12-'A21'!Q12</f>
        <v>33877.091254999992</v>
      </c>
      <c r="R12" s="8">
        <f>'A20'!R12-'A21'!R12</f>
        <v>38756.461475999997</v>
      </c>
      <c r="S12" s="8">
        <f>'A20'!S12-'A21'!S12</f>
        <v>38293.346973000007</v>
      </c>
      <c r="T12" s="8">
        <f>'A20'!T12-'A21'!T12</f>
        <v>45004.815338000044</v>
      </c>
      <c r="U12" s="8">
        <f>'A20'!U12-'A21'!U12</f>
        <v>47973.306121000001</v>
      </c>
      <c r="V12" s="8">
        <f>'A20'!V12-'A21'!V12</f>
        <v>52865.657335000011</v>
      </c>
      <c r="W12" s="8">
        <f>'A20'!W12-'A21'!W12</f>
        <v>53312.396644000008</v>
      </c>
      <c r="X12" s="8">
        <f>'A20'!X12-'A21'!X12</f>
        <v>56638.511711000014</v>
      </c>
      <c r="Y12" s="8">
        <f>'A20'!Y12-'A21'!Y12</f>
        <v>69850.113327999992</v>
      </c>
      <c r="Z12" s="8">
        <f>'A20'!Z12-'A21'!Z12</f>
        <v>76520.43122699995</v>
      </c>
      <c r="AA12" s="8">
        <f>'A20'!AA12-'A21'!AA12</f>
        <v>69963.397417999993</v>
      </c>
      <c r="AB12" s="8">
        <f>'A20'!AB12-'A21'!AB12</f>
        <v>70365.286846999996</v>
      </c>
      <c r="AC12" s="8">
        <f>'A20'!AC12-'A21'!AC12</f>
        <v>71390.632291000016</v>
      </c>
      <c r="AD12" s="8">
        <f>'A20'!AD12-'A21'!AD12</f>
        <v>972380.96097800019</v>
      </c>
    </row>
    <row r="13" spans="1:30" ht="14" thickBot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</row>
    <row r="14" spans="1:30">
      <c r="A14" s="11" t="s">
        <v>278</v>
      </c>
    </row>
  </sheetData>
  <mergeCells count="3">
    <mergeCell ref="A2:AD2"/>
    <mergeCell ref="A4:AD4"/>
    <mergeCell ref="B7:AD7"/>
  </mergeCells>
  <hyperlinks>
    <hyperlink ref="A1" location="ÍNDICE!A1" display="ÍNDICE" xr:uid="{00000000-0004-0000-1A00-000000000000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D28"/>
  <sheetViews>
    <sheetView zoomScaleNormal="100" zoomScalePageLayoutView="80" workbookViewId="0"/>
  </sheetViews>
  <sheetFormatPr baseColWidth="10" defaultColWidth="11.5" defaultRowHeight="13"/>
  <cols>
    <col min="1" max="1" width="12.1640625" style="12" customWidth="1"/>
    <col min="2" max="2" width="16.5" style="12" customWidth="1"/>
    <col min="3" max="3" width="13.1640625" style="12" customWidth="1"/>
    <col min="4" max="4" width="13" style="12" customWidth="1"/>
    <col min="5" max="5" width="13.33203125" style="12" customWidth="1"/>
    <col min="6" max="6" width="13" style="12" customWidth="1"/>
    <col min="7" max="8" width="13.1640625" style="12" customWidth="1"/>
    <col min="9" max="9" width="13.33203125" style="12" customWidth="1"/>
    <col min="10" max="10" width="13" style="12" customWidth="1"/>
    <col min="11" max="11" width="13.1640625" style="12" customWidth="1"/>
    <col min="12" max="16384" width="11.5" style="12"/>
  </cols>
  <sheetData>
    <row r="1" spans="1:30">
      <c r="A1" s="83" t="s">
        <v>0</v>
      </c>
    </row>
    <row r="2" spans="1:30">
      <c r="A2" s="136" t="s">
        <v>257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</row>
    <row r="3" spans="1:30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2"/>
    </row>
    <row r="4" spans="1:30">
      <c r="A4" s="136" t="s">
        <v>310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</row>
    <row r="5" spans="1:30" ht="14" thickBo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77"/>
      <c r="W5" s="77"/>
      <c r="X5" s="77"/>
      <c r="Y5" s="77"/>
      <c r="Z5" s="77"/>
      <c r="AA5" s="77"/>
      <c r="AB5" s="77"/>
      <c r="AC5" s="77"/>
      <c r="AD5" s="4"/>
    </row>
    <row r="6" spans="1:30" ht="14" thickTop="1">
      <c r="A6" s="13"/>
      <c r="B6" s="6">
        <v>1995</v>
      </c>
      <c r="C6" s="6">
        <v>1996</v>
      </c>
      <c r="D6" s="6">
        <v>1997</v>
      </c>
      <c r="E6" s="6">
        <v>1998</v>
      </c>
      <c r="F6" s="6">
        <v>1999</v>
      </c>
      <c r="G6" s="6">
        <v>2000</v>
      </c>
      <c r="H6" s="6">
        <v>2001</v>
      </c>
      <c r="I6" s="6">
        <v>2002</v>
      </c>
      <c r="J6" s="6">
        <v>2003</v>
      </c>
      <c r="K6" s="6">
        <v>2004</v>
      </c>
      <c r="L6" s="6">
        <v>2005</v>
      </c>
      <c r="M6" s="6">
        <v>2006</v>
      </c>
      <c r="N6" s="6">
        <v>2007</v>
      </c>
      <c r="O6" s="6">
        <v>2008</v>
      </c>
      <c r="P6" s="6">
        <v>2009</v>
      </c>
      <c r="Q6" s="6">
        <v>2010</v>
      </c>
      <c r="R6" s="6">
        <v>2011</v>
      </c>
      <c r="S6" s="6">
        <v>2012</v>
      </c>
      <c r="T6" s="6">
        <v>2013</v>
      </c>
      <c r="U6" s="6">
        <v>2014</v>
      </c>
      <c r="V6" s="6">
        <v>2015</v>
      </c>
      <c r="W6" s="6">
        <v>2016</v>
      </c>
      <c r="X6" s="6">
        <v>2017</v>
      </c>
      <c r="Y6" s="6">
        <v>2018</v>
      </c>
      <c r="Z6" s="6">
        <v>2019</v>
      </c>
      <c r="AA6" s="6">
        <v>2020</v>
      </c>
      <c r="AB6" s="6">
        <v>2021</v>
      </c>
      <c r="AC6" s="6">
        <v>2022</v>
      </c>
      <c r="AD6" s="6" t="s">
        <v>280</v>
      </c>
    </row>
    <row r="7" spans="1:30" ht="14" thickBot="1">
      <c r="A7" s="13"/>
      <c r="B7" s="134" t="s">
        <v>205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</row>
    <row r="8" spans="1:30" ht="14" thickTop="1">
      <c r="A8" s="13"/>
      <c r="B8" s="65"/>
      <c r="C8" s="65"/>
      <c r="D8" s="65"/>
      <c r="E8" s="65"/>
      <c r="F8" s="65"/>
      <c r="G8" s="65"/>
      <c r="H8" s="65"/>
      <c r="I8" s="65"/>
      <c r="J8" s="6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>
      <c r="A9" s="7" t="s">
        <v>93</v>
      </c>
      <c r="B9" s="14">
        <v>16.234999999999989</v>
      </c>
      <c r="C9" s="14">
        <v>16.826832000000003</v>
      </c>
      <c r="D9" s="14">
        <v>30.451542000000003</v>
      </c>
      <c r="E9" s="14">
        <v>31.059052000000001</v>
      </c>
      <c r="F9" s="14">
        <v>33.969861999999999</v>
      </c>
      <c r="G9" s="14">
        <v>28.330788999999996</v>
      </c>
      <c r="H9" s="14">
        <v>25.859867000000001</v>
      </c>
      <c r="I9" s="14">
        <v>24.995524999999994</v>
      </c>
      <c r="J9" s="14">
        <v>40.540835999999992</v>
      </c>
      <c r="K9" s="14">
        <v>47.582659</v>
      </c>
      <c r="L9" s="14">
        <v>100.77526</v>
      </c>
      <c r="M9" s="14">
        <v>170.35731800000002</v>
      </c>
      <c r="N9" s="14">
        <v>179.69086799999999</v>
      </c>
      <c r="O9" s="14">
        <v>249.56768899999997</v>
      </c>
      <c r="P9" s="14">
        <v>172.27786099999997</v>
      </c>
      <c r="Q9" s="14">
        <v>210.869497</v>
      </c>
      <c r="R9" s="14">
        <v>208.48569799999999</v>
      </c>
      <c r="S9" s="14">
        <v>266.57387899999998</v>
      </c>
      <c r="T9" s="14">
        <v>271.52727600000003</v>
      </c>
      <c r="U9" s="14">
        <v>250.14216300000004</v>
      </c>
      <c r="V9" s="14">
        <v>250.994517</v>
      </c>
      <c r="W9" s="14">
        <v>249.28036299999999</v>
      </c>
      <c r="X9" s="14">
        <v>239.04400699999997</v>
      </c>
      <c r="Y9" s="14">
        <v>229.98284099999998</v>
      </c>
      <c r="Z9" s="14">
        <v>240.69297000000006</v>
      </c>
      <c r="AA9" s="14">
        <v>213.97703899999999</v>
      </c>
      <c r="AB9" s="14">
        <v>289.95689099999998</v>
      </c>
      <c r="AC9" s="14">
        <v>323.44448699999998</v>
      </c>
      <c r="AD9" s="14">
        <f>SUM(B9:AC9)</f>
        <v>4413.4925880000001</v>
      </c>
    </row>
    <row r="10" spans="1:30">
      <c r="A10" s="7" t="s">
        <v>206</v>
      </c>
      <c r="B10" s="14">
        <v>54.076000000000001</v>
      </c>
      <c r="C10" s="14">
        <v>91.140962999999999</v>
      </c>
      <c r="D10" s="14">
        <v>138.079184</v>
      </c>
      <c r="E10" s="14">
        <v>164.33412900000002</v>
      </c>
      <c r="F10" s="14">
        <v>96.88176</v>
      </c>
      <c r="G10" s="14">
        <v>66.717256999999989</v>
      </c>
      <c r="H10" s="14">
        <v>39.051352000000009</v>
      </c>
      <c r="I10" s="14">
        <v>19.578036999999998</v>
      </c>
      <c r="J10" s="14">
        <v>27.337726</v>
      </c>
      <c r="K10" s="14">
        <v>21.653563999999999</v>
      </c>
      <c r="L10" s="14">
        <v>40.389418000000006</v>
      </c>
      <c r="M10" s="14">
        <v>44.181831000000003</v>
      </c>
      <c r="N10" s="14">
        <v>87.637052999999995</v>
      </c>
      <c r="O10" s="14">
        <v>113.127949</v>
      </c>
      <c r="P10" s="14">
        <v>35.358959999999996</v>
      </c>
      <c r="Q10" s="14">
        <v>92.825236000000018</v>
      </c>
      <c r="R10" s="14">
        <v>178.77180600000003</v>
      </c>
      <c r="S10" s="14">
        <v>220.75669199999999</v>
      </c>
      <c r="T10" s="14">
        <v>180.70725000000002</v>
      </c>
      <c r="U10" s="14">
        <v>140.36218600000001</v>
      </c>
      <c r="V10" s="14">
        <v>125.274765</v>
      </c>
      <c r="W10" s="14">
        <v>129.03906599999999</v>
      </c>
      <c r="X10" s="14">
        <v>195.61600599999997</v>
      </c>
      <c r="Y10" s="14">
        <v>193.53203600000001</v>
      </c>
      <c r="Z10" s="14">
        <v>172.12419899999998</v>
      </c>
      <c r="AA10" s="14">
        <v>99.722712999999999</v>
      </c>
      <c r="AB10" s="14">
        <v>51.998476999999994</v>
      </c>
      <c r="AC10" s="14">
        <v>49.221879999999999</v>
      </c>
      <c r="AD10" s="14">
        <f t="shared" ref="AD10:AD12" si="0">SUM(B10:AC10)</f>
        <v>2869.4974950000001</v>
      </c>
    </row>
    <row r="11" spans="1:30">
      <c r="A11" s="7" t="s">
        <v>221</v>
      </c>
      <c r="B11" s="14">
        <f>SUM(B9:B10)</f>
        <v>70.310999999999993</v>
      </c>
      <c r="C11" s="14">
        <f t="shared" ref="C11:AC11" si="1">SUM(C9:C10)</f>
        <v>107.967795</v>
      </c>
      <c r="D11" s="14">
        <f t="shared" si="1"/>
        <v>168.53072600000002</v>
      </c>
      <c r="E11" s="14">
        <f t="shared" si="1"/>
        <v>195.39318100000003</v>
      </c>
      <c r="F11" s="14">
        <f t="shared" si="1"/>
        <v>130.85162199999999</v>
      </c>
      <c r="G11" s="14">
        <f t="shared" si="1"/>
        <v>95.048045999999985</v>
      </c>
      <c r="H11" s="14">
        <f t="shared" si="1"/>
        <v>64.911219000000017</v>
      </c>
      <c r="I11" s="14">
        <f t="shared" si="1"/>
        <v>44.573561999999995</v>
      </c>
      <c r="J11" s="14">
        <f t="shared" si="1"/>
        <v>67.878561999999988</v>
      </c>
      <c r="K11" s="14">
        <f t="shared" si="1"/>
        <v>69.236222999999995</v>
      </c>
      <c r="L11" s="14">
        <f t="shared" si="1"/>
        <v>141.16467800000001</v>
      </c>
      <c r="M11" s="14">
        <f t="shared" si="1"/>
        <v>214.53914900000001</v>
      </c>
      <c r="N11" s="14">
        <f t="shared" si="1"/>
        <v>267.327921</v>
      </c>
      <c r="O11" s="14">
        <f t="shared" si="1"/>
        <v>362.69563799999997</v>
      </c>
      <c r="P11" s="14">
        <f t="shared" si="1"/>
        <v>207.63682099999997</v>
      </c>
      <c r="Q11" s="14">
        <f t="shared" si="1"/>
        <v>303.69473300000004</v>
      </c>
      <c r="R11" s="14">
        <f t="shared" si="1"/>
        <v>387.25750400000004</v>
      </c>
      <c r="S11" s="14">
        <f t="shared" si="1"/>
        <v>487.33057099999996</v>
      </c>
      <c r="T11" s="14">
        <f t="shared" si="1"/>
        <v>452.23452600000007</v>
      </c>
      <c r="U11" s="14">
        <f t="shared" si="1"/>
        <v>390.50434900000005</v>
      </c>
      <c r="V11" s="14">
        <f t="shared" si="1"/>
        <v>376.26928199999998</v>
      </c>
      <c r="W11" s="14">
        <f t="shared" si="1"/>
        <v>378.31942900000001</v>
      </c>
      <c r="X11" s="14">
        <f t="shared" si="1"/>
        <v>434.66001299999994</v>
      </c>
      <c r="Y11" s="14">
        <f t="shared" si="1"/>
        <v>423.51487699999996</v>
      </c>
      <c r="Z11" s="14">
        <f t="shared" si="1"/>
        <v>412.81716900000004</v>
      </c>
      <c r="AA11" s="14">
        <f t="shared" si="1"/>
        <v>313.69975199999999</v>
      </c>
      <c r="AB11" s="14">
        <f t="shared" si="1"/>
        <v>341.95536799999996</v>
      </c>
      <c r="AC11" s="14">
        <f t="shared" si="1"/>
        <v>372.66636699999998</v>
      </c>
      <c r="AD11" s="14">
        <f t="shared" si="0"/>
        <v>7282.9900829999997</v>
      </c>
    </row>
    <row r="12" spans="1:30">
      <c r="A12" s="7" t="s">
        <v>207</v>
      </c>
      <c r="B12" s="14">
        <v>19883.04004</v>
      </c>
      <c r="C12" s="14">
        <v>26033.615922999998</v>
      </c>
      <c r="D12" s="14">
        <v>29138.028611000002</v>
      </c>
      <c r="E12" s="14">
        <v>32305.253653</v>
      </c>
      <c r="F12" s="14">
        <v>39483.874917000008</v>
      </c>
      <c r="G12" s="14">
        <v>47792.706317999982</v>
      </c>
      <c r="H12" s="14">
        <v>48336.023532000007</v>
      </c>
      <c r="I12" s="14">
        <v>48295.65546200001</v>
      </c>
      <c r="J12" s="14">
        <v>47406.109826000007</v>
      </c>
      <c r="K12" s="14">
        <v>51899.339209000005</v>
      </c>
      <c r="L12" s="14">
        <v>57508.762455000011</v>
      </c>
      <c r="M12" s="14">
        <v>68261.908232000016</v>
      </c>
      <c r="N12" s="14">
        <v>72194.514558000024</v>
      </c>
      <c r="O12" s="14">
        <v>73580.878380999988</v>
      </c>
      <c r="P12" s="14">
        <v>58894.544377000006</v>
      </c>
      <c r="Q12" s="14">
        <v>83767.050029999984</v>
      </c>
      <c r="R12" s="14">
        <v>96011.958929999993</v>
      </c>
      <c r="S12" s="14">
        <v>103483.14717099999</v>
      </c>
      <c r="T12" s="14">
        <v>114616.49026800002</v>
      </c>
      <c r="U12" s="14">
        <v>119324.715251</v>
      </c>
      <c r="V12" s="14">
        <v>124774.12402700001</v>
      </c>
      <c r="W12" s="14">
        <v>123439.68416300001</v>
      </c>
      <c r="X12" s="14">
        <v>133969.32599300001</v>
      </c>
      <c r="Y12" s="14">
        <v>152607.52021299998</v>
      </c>
      <c r="Z12" s="14">
        <v>158856.33503099997</v>
      </c>
      <c r="AA12" s="14">
        <v>133851.48050199999</v>
      </c>
      <c r="AB12" s="14">
        <v>153235.48992599998</v>
      </c>
      <c r="AC12" s="14">
        <v>163196.10578100002</v>
      </c>
      <c r="AD12" s="14">
        <f t="shared" si="0"/>
        <v>2382147.6827799999</v>
      </c>
    </row>
    <row r="13" spans="1:30">
      <c r="A13" s="7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15"/>
    </row>
    <row r="14" spans="1:30">
      <c r="A14" s="7"/>
      <c r="B14" s="135" t="s">
        <v>208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</row>
    <row r="15" spans="1:30">
      <c r="A15" s="16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</row>
    <row r="16" spans="1:30">
      <c r="A16" s="7" t="s">
        <v>93</v>
      </c>
      <c r="B16" s="15">
        <f>B9/B$12*100</f>
        <v>8.1652503678205091E-2</v>
      </c>
      <c r="C16" s="15">
        <f t="shared" ref="C16:AD19" si="2">C9/C$12*100</f>
        <v>6.4635016702132231E-2</v>
      </c>
      <c r="D16" s="15">
        <f t="shared" si="2"/>
        <v>0.10450790067693232</v>
      </c>
      <c r="E16" s="15">
        <f t="shared" si="2"/>
        <v>9.6142417990628379E-2</v>
      </c>
      <c r="F16" s="15">
        <f t="shared" si="2"/>
        <v>8.603477260377522E-2</v>
      </c>
      <c r="G16" s="15">
        <f t="shared" si="2"/>
        <v>5.9278478208566895E-2</v>
      </c>
      <c r="H16" s="15">
        <f t="shared" si="2"/>
        <v>5.3500195320949261E-2</v>
      </c>
      <c r="I16" s="15">
        <f t="shared" si="2"/>
        <v>5.1755224690276692E-2</v>
      </c>
      <c r="J16" s="15">
        <f t="shared" si="2"/>
        <v>8.5518166643079541E-2</v>
      </c>
      <c r="K16" s="15">
        <f t="shared" si="2"/>
        <v>9.1682591195204582E-2</v>
      </c>
      <c r="L16" s="15">
        <f t="shared" si="2"/>
        <v>0.17523461764432083</v>
      </c>
      <c r="M16" s="15">
        <f t="shared" si="2"/>
        <v>0.24956424807377331</v>
      </c>
      <c r="N16" s="15">
        <f t="shared" si="2"/>
        <v>0.24889822876451223</v>
      </c>
      <c r="O16" s="15">
        <f t="shared" si="2"/>
        <v>0.33917465310449896</v>
      </c>
      <c r="P16" s="15">
        <f t="shared" si="2"/>
        <v>0.29251921858364754</v>
      </c>
      <c r="Q16" s="15">
        <f t="shared" si="2"/>
        <v>0.25173322556360772</v>
      </c>
      <c r="R16" s="15">
        <f t="shared" si="2"/>
        <v>0.21714555178694134</v>
      </c>
      <c r="S16" s="15">
        <f t="shared" si="2"/>
        <v>0.25760124840376364</v>
      </c>
      <c r="T16" s="15">
        <f t="shared" si="2"/>
        <v>0.23690070718890976</v>
      </c>
      <c r="U16" s="15">
        <f t="shared" si="2"/>
        <v>0.20963147699437204</v>
      </c>
      <c r="V16" s="15">
        <f t="shared" si="2"/>
        <v>0.20115910967700884</v>
      </c>
      <c r="W16" s="15">
        <f t="shared" si="2"/>
        <v>0.20194507519221253</v>
      </c>
      <c r="X16" s="15">
        <f t="shared" si="2"/>
        <v>0.17843189493428532</v>
      </c>
      <c r="Y16" s="15">
        <f t="shared" si="2"/>
        <v>0.15070216767758521</v>
      </c>
      <c r="Z16" s="15">
        <f t="shared" si="2"/>
        <v>0.15151612930830244</v>
      </c>
      <c r="AA16" s="15">
        <f t="shared" si="2"/>
        <v>0.15986154071474973</v>
      </c>
      <c r="AB16" s="15">
        <f t="shared" si="2"/>
        <v>0.189223065192029</v>
      </c>
      <c r="AC16" s="15">
        <f t="shared" si="2"/>
        <v>0.19819375312425916</v>
      </c>
      <c r="AD16" s="15">
        <f t="shared" si="2"/>
        <v>0.18527367635114009</v>
      </c>
    </row>
    <row r="17" spans="1:30">
      <c r="A17" s="7" t="s">
        <v>206</v>
      </c>
      <c r="B17" s="15">
        <f t="shared" ref="B17:Q19" si="3">B10/B$12*100</f>
        <v>0.27197048283970565</v>
      </c>
      <c r="C17" s="15">
        <f t="shared" si="3"/>
        <v>0.35008952759220596</v>
      </c>
      <c r="D17" s="15">
        <f t="shared" si="3"/>
        <v>0.47387963627667395</v>
      </c>
      <c r="E17" s="15">
        <f t="shared" si="3"/>
        <v>0.50869165357795998</v>
      </c>
      <c r="F17" s="15">
        <f t="shared" si="3"/>
        <v>0.24537044604577807</v>
      </c>
      <c r="G17" s="15">
        <f t="shared" si="3"/>
        <v>0.13959715224344291</v>
      </c>
      <c r="H17" s="15">
        <f t="shared" si="3"/>
        <v>8.0791403898061151E-2</v>
      </c>
      <c r="I17" s="15">
        <f t="shared" si="3"/>
        <v>4.0537884438496527E-2</v>
      </c>
      <c r="J17" s="15">
        <f t="shared" si="3"/>
        <v>5.7667094179085228E-2</v>
      </c>
      <c r="K17" s="15">
        <f t="shared" si="3"/>
        <v>4.1722234483180076E-2</v>
      </c>
      <c r="L17" s="15">
        <f t="shared" si="3"/>
        <v>7.0231763431884475E-2</v>
      </c>
      <c r="M17" s="15">
        <f t="shared" si="3"/>
        <v>6.4723990501174292E-2</v>
      </c>
      <c r="N17" s="15">
        <f t="shared" si="3"/>
        <v>0.12139018253193413</v>
      </c>
      <c r="O17" s="15">
        <f t="shared" si="3"/>
        <v>0.15374639646760704</v>
      </c>
      <c r="P17" s="15">
        <f t="shared" si="3"/>
        <v>6.0037751160205384E-2</v>
      </c>
      <c r="Q17" s="15">
        <f t="shared" si="3"/>
        <v>0.11081354299423934</v>
      </c>
      <c r="R17" s="15">
        <f t="shared" si="2"/>
        <v>0.1861974362280622</v>
      </c>
      <c r="S17" s="15">
        <f t="shared" si="2"/>
        <v>0.21332622560774284</v>
      </c>
      <c r="T17" s="15">
        <f t="shared" si="2"/>
        <v>0.1576625227115788</v>
      </c>
      <c r="U17" s="15">
        <f t="shared" si="2"/>
        <v>0.11763043867714043</v>
      </c>
      <c r="V17" s="15">
        <f t="shared" si="2"/>
        <v>0.10040123781826081</v>
      </c>
      <c r="W17" s="15">
        <f t="shared" si="2"/>
        <v>0.10453612780603529</v>
      </c>
      <c r="X17" s="15">
        <f t="shared" si="2"/>
        <v>0.14601551851520178</v>
      </c>
      <c r="Y17" s="15">
        <f t="shared" si="2"/>
        <v>0.12681684082794881</v>
      </c>
      <c r="Z17" s="15">
        <f t="shared" si="2"/>
        <v>0.10835211511483683</v>
      </c>
      <c r="AA17" s="15">
        <f t="shared" si="2"/>
        <v>7.4502510264359723E-2</v>
      </c>
      <c r="AB17" s="15">
        <f t="shared" si="2"/>
        <v>3.3933703625126876E-2</v>
      </c>
      <c r="AC17" s="15">
        <f t="shared" si="2"/>
        <v>3.0161185381502295E-2</v>
      </c>
      <c r="AD17" s="15">
        <f t="shared" si="2"/>
        <v>0.12045842143805527</v>
      </c>
    </row>
    <row r="18" spans="1:30">
      <c r="A18" s="7" t="s">
        <v>221</v>
      </c>
      <c r="B18" s="15">
        <f t="shared" si="3"/>
        <v>0.35362298651791074</v>
      </c>
      <c r="C18" s="15">
        <f t="shared" si="2"/>
        <v>0.41472454429433814</v>
      </c>
      <c r="D18" s="15">
        <f t="shared" si="2"/>
        <v>0.57838753695360634</v>
      </c>
      <c r="E18" s="15">
        <f t="shared" si="2"/>
        <v>0.60483407156858837</v>
      </c>
      <c r="F18" s="15">
        <f t="shared" si="2"/>
        <v>0.33140521864955325</v>
      </c>
      <c r="G18" s="15">
        <f t="shared" si="2"/>
        <v>0.19887563045200979</v>
      </c>
      <c r="H18" s="15">
        <f t="shared" si="2"/>
        <v>0.13429159921901043</v>
      </c>
      <c r="I18" s="15">
        <f t="shared" si="2"/>
        <v>9.2293109128773226E-2</v>
      </c>
      <c r="J18" s="15">
        <f t="shared" si="2"/>
        <v>0.14318526082216476</v>
      </c>
      <c r="K18" s="15">
        <f t="shared" si="2"/>
        <v>0.13340482567838466</v>
      </c>
      <c r="L18" s="15">
        <f t="shared" si="2"/>
        <v>0.2454663810762053</v>
      </c>
      <c r="M18" s="15">
        <f t="shared" si="2"/>
        <v>0.31428823857494764</v>
      </c>
      <c r="N18" s="15">
        <f t="shared" si="2"/>
        <v>0.37028841129644641</v>
      </c>
      <c r="O18" s="15">
        <f t="shared" si="2"/>
        <v>0.49292104957210603</v>
      </c>
      <c r="P18" s="15">
        <f t="shared" si="2"/>
        <v>0.35255696974385298</v>
      </c>
      <c r="Q18" s="15">
        <f t="shared" si="2"/>
        <v>0.36254676855784712</v>
      </c>
      <c r="R18" s="15">
        <f t="shared" si="2"/>
        <v>0.40334298801500362</v>
      </c>
      <c r="S18" s="15">
        <f t="shared" si="2"/>
        <v>0.47092747401150648</v>
      </c>
      <c r="T18" s="15">
        <f t="shared" si="2"/>
        <v>0.39456322990048859</v>
      </c>
      <c r="U18" s="15">
        <f t="shared" si="2"/>
        <v>0.32726191567151247</v>
      </c>
      <c r="V18" s="15">
        <f t="shared" si="2"/>
        <v>0.30156034749526966</v>
      </c>
      <c r="W18" s="15">
        <f t="shared" si="2"/>
        <v>0.30648120299824777</v>
      </c>
      <c r="X18" s="15">
        <f t="shared" si="2"/>
        <v>0.32444741344948713</v>
      </c>
      <c r="Y18" s="15">
        <f t="shared" si="2"/>
        <v>0.27751900850553402</v>
      </c>
      <c r="Z18" s="15">
        <f t="shared" si="2"/>
        <v>0.25986824442313927</v>
      </c>
      <c r="AA18" s="15">
        <f t="shared" si="2"/>
        <v>0.23436405097910945</v>
      </c>
      <c r="AB18" s="15">
        <f t="shared" si="2"/>
        <v>0.22315676881715588</v>
      </c>
      <c r="AC18" s="15">
        <f t="shared" si="2"/>
        <v>0.22835493850576144</v>
      </c>
      <c r="AD18" s="15">
        <f t="shared" si="2"/>
        <v>0.3057320977891953</v>
      </c>
    </row>
    <row r="19" spans="1:30">
      <c r="A19" s="7" t="s">
        <v>207</v>
      </c>
      <c r="B19" s="15">
        <f t="shared" si="3"/>
        <v>100</v>
      </c>
      <c r="C19" s="15">
        <f t="shared" si="2"/>
        <v>100</v>
      </c>
      <c r="D19" s="15">
        <f t="shared" si="2"/>
        <v>100</v>
      </c>
      <c r="E19" s="15">
        <f t="shared" si="2"/>
        <v>100</v>
      </c>
      <c r="F19" s="15">
        <f t="shared" si="2"/>
        <v>100</v>
      </c>
      <c r="G19" s="15">
        <f t="shared" si="2"/>
        <v>100</v>
      </c>
      <c r="H19" s="15">
        <f t="shared" si="2"/>
        <v>100</v>
      </c>
      <c r="I19" s="15">
        <f t="shared" si="2"/>
        <v>100</v>
      </c>
      <c r="J19" s="15">
        <f t="shared" si="2"/>
        <v>100</v>
      </c>
      <c r="K19" s="15">
        <f t="shared" si="2"/>
        <v>100</v>
      </c>
      <c r="L19" s="15">
        <f t="shared" si="2"/>
        <v>100</v>
      </c>
      <c r="M19" s="15">
        <f t="shared" si="2"/>
        <v>100</v>
      </c>
      <c r="N19" s="15">
        <f t="shared" si="2"/>
        <v>100</v>
      </c>
      <c r="O19" s="15">
        <f t="shared" si="2"/>
        <v>100</v>
      </c>
      <c r="P19" s="15">
        <f t="shared" si="2"/>
        <v>100</v>
      </c>
      <c r="Q19" s="15">
        <f t="shared" si="2"/>
        <v>100</v>
      </c>
      <c r="R19" s="15">
        <f t="shared" si="2"/>
        <v>100</v>
      </c>
      <c r="S19" s="15">
        <f t="shared" si="2"/>
        <v>100</v>
      </c>
      <c r="T19" s="15">
        <f t="shared" si="2"/>
        <v>100</v>
      </c>
      <c r="U19" s="15">
        <f t="shared" si="2"/>
        <v>100</v>
      </c>
      <c r="V19" s="15">
        <f t="shared" si="2"/>
        <v>100</v>
      </c>
      <c r="W19" s="15">
        <f t="shared" si="2"/>
        <v>100</v>
      </c>
      <c r="X19" s="15">
        <f t="shared" si="2"/>
        <v>100</v>
      </c>
      <c r="Y19" s="15">
        <f t="shared" si="2"/>
        <v>100</v>
      </c>
      <c r="Z19" s="15">
        <f t="shared" si="2"/>
        <v>100</v>
      </c>
      <c r="AA19" s="15">
        <f t="shared" si="2"/>
        <v>100</v>
      </c>
      <c r="AB19" s="15">
        <f t="shared" si="2"/>
        <v>100</v>
      </c>
      <c r="AC19" s="15">
        <f t="shared" si="2"/>
        <v>100</v>
      </c>
      <c r="AD19" s="15">
        <f t="shared" si="2"/>
        <v>100</v>
      </c>
    </row>
    <row r="20" spans="1:30">
      <c r="A20" s="7"/>
    </row>
    <row r="21" spans="1:30">
      <c r="A21" s="7"/>
      <c r="B21" s="135" t="s">
        <v>209</v>
      </c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</row>
    <row r="22" spans="1:30">
      <c r="A22" s="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>
      <c r="A23" s="7" t="s">
        <v>93</v>
      </c>
      <c r="B23" s="18" t="s">
        <v>210</v>
      </c>
      <c r="C23" s="19">
        <f>C9/B9*100-100</f>
        <v>3.6454080689868533</v>
      </c>
      <c r="D23" s="19">
        <f t="shared" ref="D23:AB26" si="4">D9/C9*100-100</f>
        <v>80.970143399541882</v>
      </c>
      <c r="E23" s="19">
        <f t="shared" si="4"/>
        <v>1.9950057044730158</v>
      </c>
      <c r="F23" s="19">
        <f t="shared" si="4"/>
        <v>9.3718571964140835</v>
      </c>
      <c r="G23" s="19">
        <f t="shared" si="4"/>
        <v>-16.600223456898362</v>
      </c>
      <c r="H23" s="19">
        <f t="shared" si="4"/>
        <v>-8.7216843837282312</v>
      </c>
      <c r="I23" s="19">
        <f t="shared" si="4"/>
        <v>-3.3424069814435171</v>
      </c>
      <c r="J23" s="19">
        <f t="shared" si="4"/>
        <v>62.192376435381931</v>
      </c>
      <c r="K23" s="19">
        <f t="shared" si="4"/>
        <v>17.369703476267759</v>
      </c>
      <c r="L23" s="19">
        <f t="shared" si="4"/>
        <v>111.78988757227714</v>
      </c>
      <c r="M23" s="19">
        <f t="shared" si="4"/>
        <v>69.046766041586011</v>
      </c>
      <c r="N23" s="19">
        <f t="shared" si="4"/>
        <v>5.4788077844709875</v>
      </c>
      <c r="O23" s="19">
        <f t="shared" si="4"/>
        <v>38.887241058905659</v>
      </c>
      <c r="P23" s="19">
        <f t="shared" si="4"/>
        <v>-30.969484996112612</v>
      </c>
      <c r="Q23" s="19">
        <f t="shared" si="4"/>
        <v>22.400809817345021</v>
      </c>
      <c r="R23" s="19">
        <f t="shared" si="4"/>
        <v>-1.1304617471535039</v>
      </c>
      <c r="S23" s="19">
        <f t="shared" si="4"/>
        <v>27.861950031699536</v>
      </c>
      <c r="T23" s="19">
        <f t="shared" si="4"/>
        <v>1.858170432370116</v>
      </c>
      <c r="U23" s="19">
        <f t="shared" si="4"/>
        <v>-7.8758617973982155</v>
      </c>
      <c r="V23" s="19">
        <f t="shared" si="4"/>
        <v>0.34074783306321876</v>
      </c>
      <c r="W23" s="19">
        <f t="shared" si="4"/>
        <v>-0.68294479914874273</v>
      </c>
      <c r="X23" s="19">
        <f t="shared" si="4"/>
        <v>-4.1063627623167491</v>
      </c>
      <c r="Y23" s="19">
        <f t="shared" si="4"/>
        <v>-3.7905848859034421</v>
      </c>
      <c r="Z23" s="19">
        <f t="shared" si="4"/>
        <v>4.6569252529583594</v>
      </c>
      <c r="AA23" s="19">
        <f t="shared" si="4"/>
        <v>-11.099589240184315</v>
      </c>
      <c r="AB23" s="19">
        <f t="shared" si="4"/>
        <v>35.508413591983583</v>
      </c>
      <c r="AC23" s="19">
        <f>AC9/AB9*100-100</f>
        <v>11.54916369964802</v>
      </c>
      <c r="AD23" s="19">
        <f>IFERROR(((POWER(AC9/B9,1/28)-1)*100),"--")</f>
        <v>11.276963555457286</v>
      </c>
    </row>
    <row r="24" spans="1:30">
      <c r="A24" s="7" t="s">
        <v>206</v>
      </c>
      <c r="B24" s="18" t="s">
        <v>210</v>
      </c>
      <c r="C24" s="19">
        <f t="shared" ref="C24:R26" si="5">C10/B10*100-100</f>
        <v>68.542353354538051</v>
      </c>
      <c r="D24" s="19">
        <f t="shared" si="5"/>
        <v>51.500685811274565</v>
      </c>
      <c r="E24" s="19">
        <f t="shared" si="5"/>
        <v>19.01441204924852</v>
      </c>
      <c r="F24" s="19">
        <f t="shared" si="5"/>
        <v>-41.045867593334805</v>
      </c>
      <c r="G24" s="19">
        <f t="shared" si="5"/>
        <v>-31.135378837048393</v>
      </c>
      <c r="H24" s="19">
        <f t="shared" si="5"/>
        <v>-41.467389763940666</v>
      </c>
      <c r="I24" s="19">
        <f t="shared" si="5"/>
        <v>-49.865917574377463</v>
      </c>
      <c r="J24" s="19">
        <f t="shared" si="5"/>
        <v>39.634663066578156</v>
      </c>
      <c r="K24" s="19">
        <f t="shared" si="5"/>
        <v>-20.792373147642209</v>
      </c>
      <c r="L24" s="19">
        <f t="shared" si="5"/>
        <v>86.525497603997223</v>
      </c>
      <c r="M24" s="19">
        <f t="shared" si="5"/>
        <v>9.3896203208473992</v>
      </c>
      <c r="N24" s="19">
        <f t="shared" si="5"/>
        <v>98.355412205528523</v>
      </c>
      <c r="O24" s="19">
        <f t="shared" si="5"/>
        <v>29.086893188888951</v>
      </c>
      <c r="P24" s="19">
        <f t="shared" si="5"/>
        <v>-68.744275563592169</v>
      </c>
      <c r="Q24" s="19">
        <f t="shared" si="5"/>
        <v>162.52252894315905</v>
      </c>
      <c r="R24" s="19">
        <f t="shared" si="5"/>
        <v>92.589659561975139</v>
      </c>
      <c r="S24" s="19">
        <f t="shared" si="4"/>
        <v>23.485183116626303</v>
      </c>
      <c r="T24" s="19">
        <f t="shared" si="4"/>
        <v>-18.141892613611006</v>
      </c>
      <c r="U24" s="19">
        <f t="shared" si="4"/>
        <v>-22.326201079370094</v>
      </c>
      <c r="V24" s="19">
        <f t="shared" si="4"/>
        <v>-10.748921365473748</v>
      </c>
      <c r="W24" s="19">
        <f t="shared" si="4"/>
        <v>3.0048358103086343</v>
      </c>
      <c r="X24" s="19">
        <f t="shared" si="4"/>
        <v>51.59440630173188</v>
      </c>
      <c r="Y24" s="19">
        <f t="shared" si="4"/>
        <v>-1.0653371585554083</v>
      </c>
      <c r="Z24" s="19">
        <f t="shared" si="4"/>
        <v>-11.061650278923338</v>
      </c>
      <c r="AA24" s="19">
        <f t="shared" si="4"/>
        <v>-42.063513684092726</v>
      </c>
      <c r="AB24" s="19">
        <f t="shared" si="4"/>
        <v>-47.856937065079649</v>
      </c>
      <c r="AC24" s="19">
        <f t="shared" ref="AC24" si="6">AC10/AB10*100-100</f>
        <v>-5.3397660089159871</v>
      </c>
      <c r="AD24" s="19">
        <f t="shared" ref="AD24:AD26" si="7">IFERROR(((POWER(AC10/B10,1/28)-1)*100),"--")</f>
        <v>-0.33533728586181422</v>
      </c>
    </row>
    <row r="25" spans="1:30">
      <c r="A25" s="7" t="s">
        <v>221</v>
      </c>
      <c r="B25" s="18" t="s">
        <v>210</v>
      </c>
      <c r="C25" s="19">
        <f t="shared" si="5"/>
        <v>53.55747322609551</v>
      </c>
      <c r="D25" s="19">
        <f t="shared" si="4"/>
        <v>56.093514737427057</v>
      </c>
      <c r="E25" s="19">
        <f t="shared" si="4"/>
        <v>15.939203276202591</v>
      </c>
      <c r="F25" s="19">
        <f t="shared" si="4"/>
        <v>-33.031633278952569</v>
      </c>
      <c r="G25" s="19">
        <f t="shared" si="4"/>
        <v>-27.361965753852104</v>
      </c>
      <c r="H25" s="19">
        <f t="shared" si="4"/>
        <v>-31.706940087963488</v>
      </c>
      <c r="I25" s="19">
        <f t="shared" si="4"/>
        <v>-31.331497564388698</v>
      </c>
      <c r="J25" s="19">
        <f t="shared" si="4"/>
        <v>52.284356363532254</v>
      </c>
      <c r="K25" s="19">
        <f t="shared" si="4"/>
        <v>2.000132236154343</v>
      </c>
      <c r="L25" s="19">
        <f t="shared" si="4"/>
        <v>103.88847323459575</v>
      </c>
      <c r="M25" s="19">
        <f t="shared" si="4"/>
        <v>51.977925384422292</v>
      </c>
      <c r="N25" s="19">
        <f t="shared" si="4"/>
        <v>24.605659268276497</v>
      </c>
      <c r="O25" s="19">
        <f t="shared" si="4"/>
        <v>35.674431852556069</v>
      </c>
      <c r="P25" s="19">
        <f t="shared" si="4"/>
        <v>-42.751773320196371</v>
      </c>
      <c r="Q25" s="19">
        <f t="shared" si="4"/>
        <v>46.262465172302001</v>
      </c>
      <c r="R25" s="19">
        <f t="shared" si="4"/>
        <v>27.51538367970312</v>
      </c>
      <c r="S25" s="19">
        <f t="shared" si="4"/>
        <v>25.841479110499037</v>
      </c>
      <c r="T25" s="19">
        <f t="shared" si="4"/>
        <v>-7.2016916418731824</v>
      </c>
      <c r="U25" s="19">
        <f t="shared" si="4"/>
        <v>-13.650036308815572</v>
      </c>
      <c r="V25" s="19">
        <f t="shared" si="4"/>
        <v>-3.6453030642176145</v>
      </c>
      <c r="W25" s="19">
        <f t="shared" si="4"/>
        <v>0.54486164512361768</v>
      </c>
      <c r="X25" s="19">
        <f t="shared" si="4"/>
        <v>14.89233163332986</v>
      </c>
      <c r="Y25" s="19">
        <f t="shared" si="4"/>
        <v>-2.5641042807404375</v>
      </c>
      <c r="Z25" s="19">
        <f t="shared" si="4"/>
        <v>-2.5259344077303609</v>
      </c>
      <c r="AA25" s="19">
        <f t="shared" si="4"/>
        <v>-24.01000356649412</v>
      </c>
      <c r="AB25" s="19">
        <f t="shared" si="4"/>
        <v>9.0072165565499063</v>
      </c>
      <c r="AC25" s="19">
        <f t="shared" ref="AC25" si="8">AC11/AB11*100-100</f>
        <v>8.9809963152852106</v>
      </c>
      <c r="AD25" s="19">
        <f t="shared" si="7"/>
        <v>6.1372295644483543</v>
      </c>
    </row>
    <row r="26" spans="1:30">
      <c r="A26" s="7" t="s">
        <v>207</v>
      </c>
      <c r="B26" s="18" t="s">
        <v>210</v>
      </c>
      <c r="C26" s="19">
        <f t="shared" si="5"/>
        <v>30.933780099152273</v>
      </c>
      <c r="D26" s="19">
        <f t="shared" si="4"/>
        <v>11.924631204447252</v>
      </c>
      <c r="E26" s="19">
        <f t="shared" si="4"/>
        <v>10.869730015998158</v>
      </c>
      <c r="F26" s="19">
        <f t="shared" si="4"/>
        <v>22.221219313451741</v>
      </c>
      <c r="G26" s="19">
        <f t="shared" si="4"/>
        <v>21.043606835616231</v>
      </c>
      <c r="H26" s="19">
        <f t="shared" si="4"/>
        <v>1.1368203557775729</v>
      </c>
      <c r="I26" s="19">
        <f t="shared" si="4"/>
        <v>-8.3515496414960921E-2</v>
      </c>
      <c r="J26" s="19">
        <f t="shared" si="4"/>
        <v>-1.8418750661742536</v>
      </c>
      <c r="K26" s="19">
        <f t="shared" si="4"/>
        <v>9.4781651552764146</v>
      </c>
      <c r="L26" s="19">
        <f t="shared" si="4"/>
        <v>10.808274886527386</v>
      </c>
      <c r="M26" s="19">
        <f t="shared" si="4"/>
        <v>18.698273650757528</v>
      </c>
      <c r="N26" s="19">
        <f t="shared" si="4"/>
        <v>5.7610553643393132</v>
      </c>
      <c r="O26" s="19">
        <f t="shared" si="4"/>
        <v>1.9203173973642862</v>
      </c>
      <c r="P26" s="19">
        <f t="shared" si="4"/>
        <v>-19.959443713018075</v>
      </c>
      <c r="Q26" s="19">
        <f t="shared" si="4"/>
        <v>42.232274510495074</v>
      </c>
      <c r="R26" s="19">
        <f t="shared" si="4"/>
        <v>14.617810816561729</v>
      </c>
      <c r="S26" s="19">
        <f t="shared" si="4"/>
        <v>7.7815183902737175</v>
      </c>
      <c r="T26" s="19">
        <f t="shared" si="4"/>
        <v>10.758605049576644</v>
      </c>
      <c r="U26" s="19">
        <f t="shared" si="4"/>
        <v>4.1078076740886473</v>
      </c>
      <c r="V26" s="19">
        <f t="shared" si="4"/>
        <v>4.5668734800976978</v>
      </c>
      <c r="W26" s="19">
        <f t="shared" si="4"/>
        <v>-1.0694844579403622</v>
      </c>
      <c r="X26" s="19">
        <f t="shared" si="4"/>
        <v>8.5301918110028225</v>
      </c>
      <c r="Y26" s="19">
        <f t="shared" si="4"/>
        <v>13.912284832256177</v>
      </c>
      <c r="Z26" s="19">
        <f t="shared" si="4"/>
        <v>4.0946965190694868</v>
      </c>
      <c r="AA26" s="19">
        <f t="shared" si="4"/>
        <v>-15.740546024884949</v>
      </c>
      <c r="AB26" s="19">
        <f t="shared" si="4"/>
        <v>14.481729564216778</v>
      </c>
      <c r="AC26" s="19">
        <f t="shared" ref="AC26" si="9">AC12/AB12*100-100</f>
        <v>6.5002016568160457</v>
      </c>
      <c r="AD26" s="19">
        <f t="shared" si="7"/>
        <v>7.8079938277816563</v>
      </c>
    </row>
    <row r="27" spans="1:30" ht="14" thickBo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</row>
    <row r="28" spans="1:30" ht="14" thickTop="1">
      <c r="A28" s="11" t="s">
        <v>278</v>
      </c>
    </row>
  </sheetData>
  <mergeCells count="5">
    <mergeCell ref="A2:AD2"/>
    <mergeCell ref="A4:AD4"/>
    <mergeCell ref="B7:AD7"/>
    <mergeCell ref="B14:AD14"/>
    <mergeCell ref="B21:AD21"/>
  </mergeCells>
  <hyperlinks>
    <hyperlink ref="A1" location="ÍNDICE!A1" display="ÍNDICE" xr:uid="{00000000-0004-0000-1B00-000000000000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D28"/>
  <sheetViews>
    <sheetView zoomScaleNormal="100" zoomScalePageLayoutView="80" workbookViewId="0"/>
  </sheetViews>
  <sheetFormatPr baseColWidth="10" defaultColWidth="13.1640625" defaultRowHeight="13"/>
  <cols>
    <col min="1" max="1" width="12.5" style="12" customWidth="1"/>
    <col min="2" max="2" width="16.5" style="12" customWidth="1"/>
    <col min="3" max="16384" width="13.1640625" style="12"/>
  </cols>
  <sheetData>
    <row r="1" spans="1:30">
      <c r="A1" s="83" t="s">
        <v>0</v>
      </c>
    </row>
    <row r="2" spans="1:30">
      <c r="A2" s="136" t="s">
        <v>270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</row>
    <row r="3" spans="1:30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2"/>
    </row>
    <row r="4" spans="1:30">
      <c r="A4" s="136" t="s">
        <v>311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</row>
    <row r="5" spans="1:30" ht="14" thickBo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77"/>
      <c r="W5" s="77"/>
      <c r="X5" s="77"/>
      <c r="Y5" s="77"/>
      <c r="Z5" s="77"/>
      <c r="AA5" s="77"/>
      <c r="AB5" s="77"/>
      <c r="AC5" s="77"/>
      <c r="AD5" s="4"/>
    </row>
    <row r="6" spans="1:30" ht="14" thickTop="1">
      <c r="A6" s="13"/>
      <c r="B6" s="6">
        <v>1995</v>
      </c>
      <c r="C6" s="6">
        <v>1996</v>
      </c>
      <c r="D6" s="6">
        <v>1997</v>
      </c>
      <c r="E6" s="6">
        <v>1998</v>
      </c>
      <c r="F6" s="6">
        <v>1999</v>
      </c>
      <c r="G6" s="6">
        <v>2000</v>
      </c>
      <c r="H6" s="6">
        <v>2001</v>
      </c>
      <c r="I6" s="6">
        <v>2002</v>
      </c>
      <c r="J6" s="6">
        <v>2003</v>
      </c>
      <c r="K6" s="6">
        <v>2004</v>
      </c>
      <c r="L6" s="6">
        <v>2005</v>
      </c>
      <c r="M6" s="6">
        <v>2006</v>
      </c>
      <c r="N6" s="6">
        <v>2007</v>
      </c>
      <c r="O6" s="6">
        <v>2008</v>
      </c>
      <c r="P6" s="6">
        <v>2009</v>
      </c>
      <c r="Q6" s="6">
        <v>2010</v>
      </c>
      <c r="R6" s="6">
        <v>2011</v>
      </c>
      <c r="S6" s="6">
        <v>2012</v>
      </c>
      <c r="T6" s="6">
        <v>2013</v>
      </c>
      <c r="U6" s="6">
        <v>2014</v>
      </c>
      <c r="V6" s="6">
        <v>2015</v>
      </c>
      <c r="W6" s="6">
        <v>2016</v>
      </c>
      <c r="X6" s="6">
        <v>2017</v>
      </c>
      <c r="Y6" s="6">
        <v>2018</v>
      </c>
      <c r="Z6" s="6">
        <v>2019</v>
      </c>
      <c r="AA6" s="6">
        <v>2020</v>
      </c>
      <c r="AB6" s="6">
        <v>2021</v>
      </c>
      <c r="AC6" s="6">
        <v>2022</v>
      </c>
      <c r="AD6" s="6" t="s">
        <v>280</v>
      </c>
    </row>
    <row r="7" spans="1:30" ht="14" thickBot="1">
      <c r="A7" s="13"/>
      <c r="B7" s="134" t="s">
        <v>205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</row>
    <row r="8" spans="1:30" ht="14" thickTop="1">
      <c r="A8" s="13"/>
      <c r="B8" s="65"/>
      <c r="C8" s="65"/>
      <c r="D8" s="65"/>
      <c r="E8" s="65"/>
      <c r="F8" s="65"/>
      <c r="G8" s="65"/>
      <c r="H8" s="65"/>
      <c r="I8" s="65"/>
      <c r="J8" s="6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>
      <c r="A9" s="7" t="s">
        <v>93</v>
      </c>
      <c r="B9" s="14">
        <v>0.34300000000000003</v>
      </c>
      <c r="C9" s="14">
        <v>1.0286670000000002</v>
      </c>
      <c r="D9" s="14">
        <v>7.2851169999999996</v>
      </c>
      <c r="E9" s="14">
        <v>8.9068140000000007</v>
      </c>
      <c r="F9" s="14">
        <v>5.0196319999999996</v>
      </c>
      <c r="G9" s="14">
        <v>6.466152000000001</v>
      </c>
      <c r="H9" s="14">
        <v>18.95936</v>
      </c>
      <c r="I9" s="14">
        <v>11.523606000000001</v>
      </c>
      <c r="J9" s="14">
        <v>25.132899000000005</v>
      </c>
      <c r="K9" s="14">
        <v>49.583659000000004</v>
      </c>
      <c r="L9" s="14">
        <v>134.86765200000005</v>
      </c>
      <c r="M9" s="14">
        <v>54.990666000000004</v>
      </c>
      <c r="N9" s="14">
        <v>73.308997999999988</v>
      </c>
      <c r="O9" s="14">
        <v>55.890410000000003</v>
      </c>
      <c r="P9" s="14">
        <v>44.105806999999999</v>
      </c>
      <c r="Q9" s="14">
        <v>99.442329999999984</v>
      </c>
      <c r="R9" s="14">
        <v>107.596385</v>
      </c>
      <c r="S9" s="14">
        <v>135.96926199999999</v>
      </c>
      <c r="T9" s="14">
        <v>630.87610600000005</v>
      </c>
      <c r="U9" s="14">
        <v>582.41510199999993</v>
      </c>
      <c r="V9" s="14">
        <v>500.33726199999995</v>
      </c>
      <c r="W9" s="14">
        <v>601.04723000000013</v>
      </c>
      <c r="X9" s="14">
        <v>280.14832899999999</v>
      </c>
      <c r="Y9" s="14">
        <v>313.17019999999997</v>
      </c>
      <c r="Z9" s="14">
        <v>358.68487500000003</v>
      </c>
      <c r="AA9" s="14">
        <v>438.66993899999994</v>
      </c>
      <c r="AB9" s="14">
        <v>403.29019299999999</v>
      </c>
      <c r="AC9" s="14">
        <v>530.05032200000005</v>
      </c>
      <c r="AD9" s="14">
        <f>SUM(B9:AC9)</f>
        <v>5479.1099740000009</v>
      </c>
    </row>
    <row r="10" spans="1:30">
      <c r="A10" s="7" t="s">
        <v>206</v>
      </c>
      <c r="B10" s="14">
        <v>9.7000000000000003E-2</v>
      </c>
      <c r="C10" s="14">
        <v>0.203402</v>
      </c>
      <c r="D10" s="14">
        <v>0</v>
      </c>
      <c r="E10" s="14">
        <v>0</v>
      </c>
      <c r="F10" s="14">
        <v>1.4E-2</v>
      </c>
      <c r="G10" s="14">
        <v>3.8895000000000006E-2</v>
      </c>
      <c r="H10" s="14">
        <v>3.7469000000000002E-2</v>
      </c>
      <c r="I10" s="14">
        <v>0</v>
      </c>
      <c r="J10" s="14">
        <v>0</v>
      </c>
      <c r="K10" s="14">
        <v>6.4071000000000003E-2</v>
      </c>
      <c r="L10" s="14">
        <v>3.6251000000000005E-2</v>
      </c>
      <c r="M10" s="14">
        <v>0</v>
      </c>
      <c r="N10" s="14">
        <v>2.9911000000000004E-2</v>
      </c>
      <c r="O10" s="14">
        <v>0</v>
      </c>
      <c r="P10" s="14">
        <v>5.9297999999999997E-2</v>
      </c>
      <c r="Q10" s="14">
        <v>5.0000000000000001E-4</v>
      </c>
      <c r="R10" s="14">
        <v>2.2359999999999998E-2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f t="shared" ref="AD10:AD12" si="0">SUM(B10:AC10)</f>
        <v>0.60315700000000005</v>
      </c>
    </row>
    <row r="11" spans="1:30">
      <c r="A11" s="7" t="s">
        <v>221</v>
      </c>
      <c r="B11" s="14">
        <f>SUM(B9:B10)</f>
        <v>0.44000000000000006</v>
      </c>
      <c r="C11" s="14">
        <f t="shared" ref="C11:AC11" si="1">SUM(C9:C10)</f>
        <v>1.2320690000000003</v>
      </c>
      <c r="D11" s="14">
        <f t="shared" si="1"/>
        <v>7.2851169999999996</v>
      </c>
      <c r="E11" s="14">
        <f t="shared" si="1"/>
        <v>8.9068140000000007</v>
      </c>
      <c r="F11" s="14">
        <f t="shared" si="1"/>
        <v>5.0336319999999999</v>
      </c>
      <c r="G11" s="14">
        <f t="shared" si="1"/>
        <v>6.5050470000000011</v>
      </c>
      <c r="H11" s="14">
        <f t="shared" si="1"/>
        <v>18.996829000000002</v>
      </c>
      <c r="I11" s="14">
        <f t="shared" si="1"/>
        <v>11.523606000000001</v>
      </c>
      <c r="J11" s="14">
        <f t="shared" si="1"/>
        <v>25.132899000000005</v>
      </c>
      <c r="K11" s="14">
        <f t="shared" si="1"/>
        <v>49.647730000000003</v>
      </c>
      <c r="L11" s="14">
        <f t="shared" si="1"/>
        <v>134.90390300000004</v>
      </c>
      <c r="M11" s="14">
        <f t="shared" si="1"/>
        <v>54.990666000000004</v>
      </c>
      <c r="N11" s="14">
        <f t="shared" si="1"/>
        <v>73.338908999999987</v>
      </c>
      <c r="O11" s="14">
        <f t="shared" si="1"/>
        <v>55.890410000000003</v>
      </c>
      <c r="P11" s="14">
        <f t="shared" si="1"/>
        <v>44.165104999999997</v>
      </c>
      <c r="Q11" s="14">
        <f t="shared" si="1"/>
        <v>99.442829999999987</v>
      </c>
      <c r="R11" s="14">
        <f t="shared" si="1"/>
        <v>107.618745</v>
      </c>
      <c r="S11" s="14">
        <f t="shared" si="1"/>
        <v>135.96926199999999</v>
      </c>
      <c r="T11" s="14">
        <f t="shared" si="1"/>
        <v>630.87610600000005</v>
      </c>
      <c r="U11" s="14">
        <f t="shared" si="1"/>
        <v>582.41510199999993</v>
      </c>
      <c r="V11" s="14">
        <f t="shared" si="1"/>
        <v>500.33726199999995</v>
      </c>
      <c r="W11" s="14">
        <f t="shared" si="1"/>
        <v>601.04723000000013</v>
      </c>
      <c r="X11" s="14">
        <f t="shared" si="1"/>
        <v>280.14832899999999</v>
      </c>
      <c r="Y11" s="14">
        <f t="shared" si="1"/>
        <v>313.17019999999997</v>
      </c>
      <c r="Z11" s="14">
        <f t="shared" si="1"/>
        <v>358.68487500000003</v>
      </c>
      <c r="AA11" s="14">
        <f t="shared" si="1"/>
        <v>438.66993899999994</v>
      </c>
      <c r="AB11" s="14">
        <f t="shared" si="1"/>
        <v>403.29019299999999</v>
      </c>
      <c r="AC11" s="14">
        <f t="shared" si="1"/>
        <v>530.05032200000005</v>
      </c>
      <c r="AD11" s="14">
        <f t="shared" si="0"/>
        <v>5479.7131310000004</v>
      </c>
    </row>
    <row r="12" spans="1:30">
      <c r="A12" s="7" t="s">
        <v>207</v>
      </c>
      <c r="B12" s="14">
        <v>9013.0279440000013</v>
      </c>
      <c r="C12" s="14">
        <v>14922.802843000003</v>
      </c>
      <c r="D12" s="14">
        <v>18520.833879999998</v>
      </c>
      <c r="E12" s="14">
        <v>20490.141533000002</v>
      </c>
      <c r="F12" s="14">
        <v>24332.195484999989</v>
      </c>
      <c r="G12" s="14">
        <v>33351.804479999992</v>
      </c>
      <c r="H12" s="14">
        <v>32734.756399999991</v>
      </c>
      <c r="I12" s="14">
        <v>33334.124102000002</v>
      </c>
      <c r="J12" s="14">
        <v>31433.904983999983</v>
      </c>
      <c r="K12" s="14">
        <v>35031.932621000007</v>
      </c>
      <c r="L12" s="14">
        <v>39868.781025999997</v>
      </c>
      <c r="M12" s="14">
        <v>45675.120116999999</v>
      </c>
      <c r="N12" s="14">
        <v>48593.667215999994</v>
      </c>
      <c r="O12" s="14">
        <v>50016.642466000005</v>
      </c>
      <c r="P12" s="14">
        <v>36125.007383000004</v>
      </c>
      <c r="Q12" s="14">
        <v>49889.958774999992</v>
      </c>
      <c r="R12" s="14">
        <v>57255.497453999997</v>
      </c>
      <c r="S12" s="14">
        <v>65189.800197999983</v>
      </c>
      <c r="T12" s="14">
        <v>69611.674929999979</v>
      </c>
      <c r="U12" s="14">
        <v>71351.40913</v>
      </c>
      <c r="V12" s="14">
        <v>71908.466692000002</v>
      </c>
      <c r="W12" s="14">
        <v>70127.287519000005</v>
      </c>
      <c r="X12" s="14">
        <v>77330.814281999992</v>
      </c>
      <c r="Y12" s="14">
        <v>82757.406884999989</v>
      </c>
      <c r="Z12" s="14">
        <v>82335.903804000016</v>
      </c>
      <c r="AA12" s="14">
        <v>63888.083083999998</v>
      </c>
      <c r="AB12" s="14">
        <v>82870.203078999984</v>
      </c>
      <c r="AC12" s="14">
        <v>91805.473490000004</v>
      </c>
      <c r="AD12" s="14">
        <f t="shared" si="0"/>
        <v>1409766.7218019997</v>
      </c>
    </row>
    <row r="13" spans="1:30">
      <c r="A13" s="7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</row>
    <row r="14" spans="1:30">
      <c r="A14" s="7"/>
      <c r="B14" s="135" t="s">
        <v>208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</row>
    <row r="15" spans="1:30">
      <c r="A15" s="16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</row>
    <row r="16" spans="1:30">
      <c r="A16" s="7" t="s">
        <v>93</v>
      </c>
      <c r="B16" s="15">
        <f>B9/B$12*100</f>
        <v>3.8056023140185212E-3</v>
      </c>
      <c r="C16" s="15">
        <f t="shared" ref="C16:AD19" si="2">C9/C$12*100</f>
        <v>6.8932559842973988E-3</v>
      </c>
      <c r="D16" s="15">
        <f t="shared" si="2"/>
        <v>3.9334713799614299E-2</v>
      </c>
      <c r="E16" s="15">
        <f t="shared" si="2"/>
        <v>4.3468777341802656E-2</v>
      </c>
      <c r="F16" s="15">
        <f t="shared" si="2"/>
        <v>2.062958931549946E-2</v>
      </c>
      <c r="G16" s="15">
        <f t="shared" si="2"/>
        <v>1.9387712601510197E-2</v>
      </c>
      <c r="H16" s="15">
        <f t="shared" si="2"/>
        <v>5.7918133766836299E-2</v>
      </c>
      <c r="I16" s="15">
        <f t="shared" si="2"/>
        <v>3.4569997893865764E-2</v>
      </c>
      <c r="J16" s="15">
        <f t="shared" si="2"/>
        <v>7.9954746356816889E-2</v>
      </c>
      <c r="K16" s="15">
        <f t="shared" si="2"/>
        <v>0.1415384630258078</v>
      </c>
      <c r="L16" s="15">
        <f t="shared" si="2"/>
        <v>0.33827884507441436</v>
      </c>
      <c r="M16" s="15">
        <f t="shared" si="2"/>
        <v>0.12039523018032047</v>
      </c>
      <c r="N16" s="15">
        <f t="shared" si="2"/>
        <v>0.15086121752066944</v>
      </c>
      <c r="O16" s="15">
        <f t="shared" si="2"/>
        <v>0.11174362621000167</v>
      </c>
      <c r="P16" s="15">
        <f t="shared" si="2"/>
        <v>0.12209217435552874</v>
      </c>
      <c r="Q16" s="15">
        <f t="shared" si="2"/>
        <v>0.19932333568058758</v>
      </c>
      <c r="R16" s="15">
        <f t="shared" si="2"/>
        <v>0.18792323843914671</v>
      </c>
      <c r="S16" s="15">
        <f t="shared" si="2"/>
        <v>0.20857444199402761</v>
      </c>
      <c r="T16" s="15">
        <f t="shared" si="2"/>
        <v>0.90627916457174129</v>
      </c>
      <c r="U16" s="15">
        <f t="shared" si="2"/>
        <v>0.81626292893369234</v>
      </c>
      <c r="V16" s="15">
        <f t="shared" si="2"/>
        <v>0.69579742833768932</v>
      </c>
      <c r="W16" s="15">
        <f t="shared" si="2"/>
        <v>0.85708039090654242</v>
      </c>
      <c r="X16" s="15">
        <f t="shared" si="2"/>
        <v>0.36227257090348408</v>
      </c>
      <c r="Y16" s="15">
        <f t="shared" si="2"/>
        <v>0.37841954187276855</v>
      </c>
      <c r="Z16" s="15">
        <f t="shared" si="2"/>
        <v>0.4356360450646739</v>
      </c>
      <c r="AA16" s="15">
        <f t="shared" si="2"/>
        <v>0.68662247765868489</v>
      </c>
      <c r="AB16" s="15">
        <f t="shared" si="2"/>
        <v>0.48665283541726612</v>
      </c>
      <c r="AC16" s="15">
        <f t="shared" si="2"/>
        <v>0.57736244022284389</v>
      </c>
      <c r="AD16" s="15">
        <f t="shared" si="2"/>
        <v>0.38865366086925807</v>
      </c>
    </row>
    <row r="17" spans="1:30">
      <c r="A17" s="7" t="s">
        <v>206</v>
      </c>
      <c r="B17" s="15">
        <f t="shared" ref="B17:Q19" si="3">B10/B$12*100</f>
        <v>1.0762198963842466E-3</v>
      </c>
      <c r="C17" s="15">
        <f t="shared" si="3"/>
        <v>1.3630281264180337E-3</v>
      </c>
      <c r="D17" s="15">
        <f t="shared" si="3"/>
        <v>0</v>
      </c>
      <c r="E17" s="15">
        <f t="shared" si="3"/>
        <v>0</v>
      </c>
      <c r="F17" s="15">
        <f t="shared" si="3"/>
        <v>5.7536937053750647E-5</v>
      </c>
      <c r="G17" s="15">
        <f t="shared" si="3"/>
        <v>1.1662037663756423E-4</v>
      </c>
      <c r="H17" s="15">
        <f t="shared" si="3"/>
        <v>1.1446243723994846E-4</v>
      </c>
      <c r="I17" s="15">
        <f t="shared" si="3"/>
        <v>0</v>
      </c>
      <c r="J17" s="15">
        <f t="shared" si="3"/>
        <v>0</v>
      </c>
      <c r="K17" s="15">
        <f t="shared" si="3"/>
        <v>1.8289313550915096E-4</v>
      </c>
      <c r="L17" s="15">
        <f t="shared" si="3"/>
        <v>9.0925779688020325E-5</v>
      </c>
      <c r="M17" s="15">
        <f t="shared" si="3"/>
        <v>0</v>
      </c>
      <c r="N17" s="15">
        <f t="shared" si="3"/>
        <v>6.155328814152862E-5</v>
      </c>
      <c r="O17" s="15">
        <f t="shared" si="3"/>
        <v>0</v>
      </c>
      <c r="P17" s="15">
        <f t="shared" si="3"/>
        <v>1.6414667925550357E-4</v>
      </c>
      <c r="Q17" s="15">
        <f t="shared" si="3"/>
        <v>1.0022056788119687E-6</v>
      </c>
      <c r="R17" s="15">
        <f t="shared" si="2"/>
        <v>3.9053018477333792E-5</v>
      </c>
      <c r="S17" s="15">
        <f t="shared" si="2"/>
        <v>0</v>
      </c>
      <c r="T17" s="15">
        <f t="shared" si="2"/>
        <v>0</v>
      </c>
      <c r="U17" s="15">
        <f t="shared" si="2"/>
        <v>0</v>
      </c>
      <c r="V17" s="15">
        <f t="shared" si="2"/>
        <v>0</v>
      </c>
      <c r="W17" s="15">
        <f t="shared" si="2"/>
        <v>0</v>
      </c>
      <c r="X17" s="15">
        <f t="shared" si="2"/>
        <v>0</v>
      </c>
      <c r="Y17" s="15">
        <f t="shared" si="2"/>
        <v>0</v>
      </c>
      <c r="Z17" s="15">
        <f t="shared" si="2"/>
        <v>0</v>
      </c>
      <c r="AA17" s="15">
        <f t="shared" si="2"/>
        <v>0</v>
      </c>
      <c r="AB17" s="15">
        <f t="shared" si="2"/>
        <v>0</v>
      </c>
      <c r="AC17" s="15">
        <f t="shared" si="2"/>
        <v>0</v>
      </c>
      <c r="AD17" s="15">
        <f t="shared" si="2"/>
        <v>4.2784170648391348E-5</v>
      </c>
    </row>
    <row r="18" spans="1:30">
      <c r="A18" s="7" t="s">
        <v>221</v>
      </c>
      <c r="B18" s="15">
        <f t="shared" si="3"/>
        <v>4.8818222104027691E-3</v>
      </c>
      <c r="C18" s="15">
        <f t="shared" si="2"/>
        <v>8.2562841107154342E-3</v>
      </c>
      <c r="D18" s="15">
        <f t="shared" si="2"/>
        <v>3.9334713799614299E-2</v>
      </c>
      <c r="E18" s="15">
        <f t="shared" si="2"/>
        <v>4.3468777341802656E-2</v>
      </c>
      <c r="F18" s="15">
        <f t="shared" si="2"/>
        <v>2.0687126252553211E-2</v>
      </c>
      <c r="G18" s="15">
        <f t="shared" si="2"/>
        <v>1.9504332978147763E-2</v>
      </c>
      <c r="H18" s="15">
        <f t="shared" si="2"/>
        <v>5.8032596204076248E-2</v>
      </c>
      <c r="I18" s="15">
        <f t="shared" si="2"/>
        <v>3.4569997893865764E-2</v>
      </c>
      <c r="J18" s="15">
        <f t="shared" si="2"/>
        <v>7.9954746356816889E-2</v>
      </c>
      <c r="K18" s="15">
        <f t="shared" si="2"/>
        <v>0.14172135616131698</v>
      </c>
      <c r="L18" s="15">
        <f t="shared" si="2"/>
        <v>0.33836977085410236</v>
      </c>
      <c r="M18" s="15">
        <f t="shared" si="2"/>
        <v>0.12039523018032047</v>
      </c>
      <c r="N18" s="15">
        <f t="shared" si="2"/>
        <v>0.15092277080881097</v>
      </c>
      <c r="O18" s="15">
        <f t="shared" si="2"/>
        <v>0.11174362621000167</v>
      </c>
      <c r="P18" s="15">
        <f t="shared" si="2"/>
        <v>0.12225632103478425</v>
      </c>
      <c r="Q18" s="15">
        <f t="shared" si="2"/>
        <v>0.19932433788626638</v>
      </c>
      <c r="R18" s="15">
        <f t="shared" si="2"/>
        <v>0.18796229145762408</v>
      </c>
      <c r="S18" s="15">
        <f t="shared" si="2"/>
        <v>0.20857444199402761</v>
      </c>
      <c r="T18" s="15">
        <f t="shared" si="2"/>
        <v>0.90627916457174129</v>
      </c>
      <c r="U18" s="15">
        <f t="shared" si="2"/>
        <v>0.81626292893369234</v>
      </c>
      <c r="V18" s="15">
        <f t="shared" si="2"/>
        <v>0.69579742833768932</v>
      </c>
      <c r="W18" s="15">
        <f t="shared" si="2"/>
        <v>0.85708039090654242</v>
      </c>
      <c r="X18" s="15">
        <f t="shared" si="2"/>
        <v>0.36227257090348408</v>
      </c>
      <c r="Y18" s="15">
        <f t="shared" si="2"/>
        <v>0.37841954187276855</v>
      </c>
      <c r="Z18" s="15">
        <f t="shared" si="2"/>
        <v>0.4356360450646739</v>
      </c>
      <c r="AA18" s="15">
        <f t="shared" si="2"/>
        <v>0.68662247765868489</v>
      </c>
      <c r="AB18" s="15">
        <f t="shared" si="2"/>
        <v>0.48665283541726612</v>
      </c>
      <c r="AC18" s="15">
        <f t="shared" si="2"/>
        <v>0.57736244022284389</v>
      </c>
      <c r="AD18" s="15">
        <f t="shared" si="2"/>
        <v>0.38869644503990641</v>
      </c>
    </row>
    <row r="19" spans="1:30">
      <c r="A19" s="7" t="s">
        <v>207</v>
      </c>
      <c r="B19" s="15">
        <f t="shared" si="3"/>
        <v>100</v>
      </c>
      <c r="C19" s="15">
        <f t="shared" si="2"/>
        <v>100</v>
      </c>
      <c r="D19" s="15">
        <f t="shared" si="2"/>
        <v>100</v>
      </c>
      <c r="E19" s="15">
        <f t="shared" si="2"/>
        <v>100</v>
      </c>
      <c r="F19" s="15">
        <f t="shared" si="2"/>
        <v>100</v>
      </c>
      <c r="G19" s="15">
        <f t="shared" si="2"/>
        <v>100</v>
      </c>
      <c r="H19" s="15">
        <f t="shared" si="2"/>
        <v>100</v>
      </c>
      <c r="I19" s="15">
        <f t="shared" si="2"/>
        <v>100</v>
      </c>
      <c r="J19" s="15">
        <f t="shared" si="2"/>
        <v>100</v>
      </c>
      <c r="K19" s="15">
        <f t="shared" si="2"/>
        <v>100</v>
      </c>
      <c r="L19" s="15">
        <f t="shared" si="2"/>
        <v>100</v>
      </c>
      <c r="M19" s="15">
        <f t="shared" si="2"/>
        <v>100</v>
      </c>
      <c r="N19" s="15">
        <f t="shared" si="2"/>
        <v>100</v>
      </c>
      <c r="O19" s="15">
        <f t="shared" si="2"/>
        <v>100</v>
      </c>
      <c r="P19" s="15">
        <f t="shared" si="2"/>
        <v>100</v>
      </c>
      <c r="Q19" s="15">
        <f t="shared" si="2"/>
        <v>100</v>
      </c>
      <c r="R19" s="15">
        <f t="shared" si="2"/>
        <v>100</v>
      </c>
      <c r="S19" s="15">
        <f t="shared" si="2"/>
        <v>100</v>
      </c>
      <c r="T19" s="15">
        <f t="shared" si="2"/>
        <v>100</v>
      </c>
      <c r="U19" s="15">
        <f t="shared" si="2"/>
        <v>100</v>
      </c>
      <c r="V19" s="15">
        <f t="shared" si="2"/>
        <v>100</v>
      </c>
      <c r="W19" s="15">
        <f t="shared" si="2"/>
        <v>100</v>
      </c>
      <c r="X19" s="15">
        <f t="shared" si="2"/>
        <v>100</v>
      </c>
      <c r="Y19" s="15">
        <f t="shared" si="2"/>
        <v>100</v>
      </c>
      <c r="Z19" s="15">
        <f t="shared" si="2"/>
        <v>100</v>
      </c>
      <c r="AA19" s="15">
        <f t="shared" si="2"/>
        <v>100</v>
      </c>
      <c r="AB19" s="15">
        <f t="shared" si="2"/>
        <v>100</v>
      </c>
      <c r="AC19" s="15">
        <f t="shared" si="2"/>
        <v>100</v>
      </c>
      <c r="AD19" s="15">
        <f t="shared" si="2"/>
        <v>100</v>
      </c>
    </row>
    <row r="20" spans="1:30">
      <c r="A20" s="7"/>
    </row>
    <row r="21" spans="1:30">
      <c r="A21" s="7"/>
      <c r="B21" s="135" t="s">
        <v>209</v>
      </c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</row>
    <row r="22" spans="1:30">
      <c r="A22" s="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>
      <c r="A23" s="7" t="s">
        <v>93</v>
      </c>
      <c r="B23" s="18" t="s">
        <v>210</v>
      </c>
      <c r="C23" s="19">
        <f>IFERROR((C9/B9*100-100),"--")</f>
        <v>199.90291545189507</v>
      </c>
      <c r="D23" s="19">
        <f t="shared" ref="D23:AC26" si="4">IFERROR((D9/C9*100-100),"--")</f>
        <v>608.20945942661706</v>
      </c>
      <c r="E23" s="19">
        <f t="shared" si="4"/>
        <v>22.260411191748886</v>
      </c>
      <c r="F23" s="19">
        <f t="shared" si="4"/>
        <v>-43.642788543692511</v>
      </c>
      <c r="G23" s="19">
        <f t="shared" si="4"/>
        <v>28.817251941975059</v>
      </c>
      <c r="H23" s="19">
        <f t="shared" si="4"/>
        <v>193.20931521560271</v>
      </c>
      <c r="I23" s="19">
        <f t="shared" si="4"/>
        <v>-39.219435677153655</v>
      </c>
      <c r="J23" s="19">
        <f t="shared" si="4"/>
        <v>118.09925643066941</v>
      </c>
      <c r="K23" s="19">
        <f t="shared" si="4"/>
        <v>97.285872194847059</v>
      </c>
      <c r="L23" s="19">
        <f t="shared" si="4"/>
        <v>172.00020071128682</v>
      </c>
      <c r="M23" s="19">
        <f t="shared" si="4"/>
        <v>-59.226200512484652</v>
      </c>
      <c r="N23" s="19">
        <f t="shared" si="4"/>
        <v>33.311711482090402</v>
      </c>
      <c r="O23" s="19">
        <f t="shared" si="4"/>
        <v>-23.760504815520719</v>
      </c>
      <c r="P23" s="19">
        <f t="shared" si="4"/>
        <v>-21.085196905873488</v>
      </c>
      <c r="Q23" s="19">
        <f t="shared" si="4"/>
        <v>125.46312325721641</v>
      </c>
      <c r="R23" s="19">
        <f t="shared" si="4"/>
        <v>8.1997827283411624</v>
      </c>
      <c r="S23" s="19">
        <f t="shared" si="4"/>
        <v>26.369730730265701</v>
      </c>
      <c r="T23" s="19">
        <f t="shared" si="4"/>
        <v>363.98435699386243</v>
      </c>
      <c r="U23" s="19">
        <f t="shared" si="4"/>
        <v>-7.6815405654307938</v>
      </c>
      <c r="V23" s="19">
        <f t="shared" si="4"/>
        <v>-14.092670282440579</v>
      </c>
      <c r="W23" s="19">
        <f t="shared" si="4"/>
        <v>20.128416499988802</v>
      </c>
      <c r="X23" s="19">
        <f t="shared" si="4"/>
        <v>-53.389964212962113</v>
      </c>
      <c r="Y23" s="19">
        <f t="shared" si="4"/>
        <v>11.787281087084395</v>
      </c>
      <c r="Z23" s="19">
        <f t="shared" si="4"/>
        <v>14.533526817047118</v>
      </c>
      <c r="AA23" s="19">
        <f t="shared" si="4"/>
        <v>22.299536326977787</v>
      </c>
      <c r="AB23" s="19">
        <f t="shared" si="4"/>
        <v>-8.0652314769168498</v>
      </c>
      <c r="AC23" s="19">
        <f t="shared" si="4"/>
        <v>31.431493053936009</v>
      </c>
      <c r="AD23" s="19">
        <f>(POWER(AC9/B9,1/28)-1)*100</f>
        <v>29.985131524325091</v>
      </c>
    </row>
    <row r="24" spans="1:30">
      <c r="A24" s="7" t="s">
        <v>206</v>
      </c>
      <c r="B24" s="18" t="s">
        <v>210</v>
      </c>
      <c r="C24" s="19">
        <f t="shared" ref="C24:R26" si="5">IFERROR((C10/B10*100-100),"--")</f>
        <v>109.69278350515461</v>
      </c>
      <c r="D24" s="19">
        <f t="shared" si="5"/>
        <v>-100</v>
      </c>
      <c r="E24" s="19" t="str">
        <f t="shared" si="5"/>
        <v>--</v>
      </c>
      <c r="F24" s="19" t="str">
        <f t="shared" si="5"/>
        <v>--</v>
      </c>
      <c r="G24" s="19">
        <f t="shared" si="5"/>
        <v>177.82142857142861</v>
      </c>
      <c r="H24" s="19">
        <f t="shared" si="5"/>
        <v>-3.6662810129836885</v>
      </c>
      <c r="I24" s="19">
        <f t="shared" si="5"/>
        <v>-100</v>
      </c>
      <c r="J24" s="19" t="str">
        <f t="shared" si="5"/>
        <v>--</v>
      </c>
      <c r="K24" s="19" t="str">
        <f t="shared" si="5"/>
        <v>--</v>
      </c>
      <c r="L24" s="19">
        <f t="shared" si="5"/>
        <v>-43.420580293736634</v>
      </c>
      <c r="M24" s="19">
        <f t="shared" si="5"/>
        <v>-100</v>
      </c>
      <c r="N24" s="19" t="str">
        <f t="shared" si="5"/>
        <v>--</v>
      </c>
      <c r="O24" s="19">
        <f t="shared" si="5"/>
        <v>-100</v>
      </c>
      <c r="P24" s="19" t="str">
        <f t="shared" si="5"/>
        <v>--</v>
      </c>
      <c r="Q24" s="19">
        <f t="shared" si="5"/>
        <v>-99.156801241188575</v>
      </c>
      <c r="R24" s="19">
        <f t="shared" si="5"/>
        <v>4371.9999999999991</v>
      </c>
      <c r="S24" s="19">
        <f t="shared" si="4"/>
        <v>-100</v>
      </c>
      <c r="T24" s="19" t="str">
        <f t="shared" si="4"/>
        <v>--</v>
      </c>
      <c r="U24" s="19" t="str">
        <f t="shared" si="4"/>
        <v>--</v>
      </c>
      <c r="V24" s="19" t="str">
        <f t="shared" si="4"/>
        <v>--</v>
      </c>
      <c r="W24" s="19" t="str">
        <f t="shared" si="4"/>
        <v>--</v>
      </c>
      <c r="X24" s="19" t="str">
        <f t="shared" si="4"/>
        <v>--</v>
      </c>
      <c r="Y24" s="19" t="str">
        <f t="shared" si="4"/>
        <v>--</v>
      </c>
      <c r="Z24" s="19" t="str">
        <f t="shared" si="4"/>
        <v>--</v>
      </c>
      <c r="AA24" s="19" t="str">
        <f t="shared" si="4"/>
        <v>--</v>
      </c>
      <c r="AB24" s="19" t="str">
        <f t="shared" si="4"/>
        <v>--</v>
      </c>
      <c r="AC24" s="19" t="str">
        <f t="shared" si="4"/>
        <v>--</v>
      </c>
      <c r="AD24" s="19">
        <f t="shared" ref="AD24:AD26" si="6">(POWER(AC10/B10,1/28)-1)*100</f>
        <v>-100</v>
      </c>
    </row>
    <row r="25" spans="1:30">
      <c r="A25" s="7" t="s">
        <v>221</v>
      </c>
      <c r="B25" s="18" t="s">
        <v>210</v>
      </c>
      <c r="C25" s="19">
        <f t="shared" si="5"/>
        <v>180.01568181818186</v>
      </c>
      <c r="D25" s="19">
        <f t="shared" si="4"/>
        <v>491.29131566495039</v>
      </c>
      <c r="E25" s="19">
        <f t="shared" si="4"/>
        <v>22.260411191748886</v>
      </c>
      <c r="F25" s="19">
        <f t="shared" si="4"/>
        <v>-43.485605515058481</v>
      </c>
      <c r="G25" s="19">
        <f t="shared" si="4"/>
        <v>29.231676054189137</v>
      </c>
      <c r="H25" s="19">
        <f t="shared" si="4"/>
        <v>192.03215595521448</v>
      </c>
      <c r="I25" s="19">
        <f t="shared" si="4"/>
        <v>-39.339318156730265</v>
      </c>
      <c r="J25" s="19">
        <f t="shared" si="4"/>
        <v>118.09925643066941</v>
      </c>
      <c r="K25" s="19">
        <f t="shared" si="4"/>
        <v>97.540801003497421</v>
      </c>
      <c r="L25" s="19">
        <f t="shared" si="4"/>
        <v>171.72219757076516</v>
      </c>
      <c r="M25" s="19">
        <f t="shared" si="4"/>
        <v>-59.237157133993385</v>
      </c>
      <c r="N25" s="19">
        <f t="shared" si="4"/>
        <v>33.366104349418094</v>
      </c>
      <c r="O25" s="19">
        <f t="shared" si="4"/>
        <v>-23.791598808757826</v>
      </c>
      <c r="P25" s="19">
        <f t="shared" si="4"/>
        <v>-20.979099992288482</v>
      </c>
      <c r="Q25" s="19">
        <f t="shared" si="4"/>
        <v>125.16153873063359</v>
      </c>
      <c r="R25" s="19">
        <f t="shared" si="4"/>
        <v>8.2217239794965877</v>
      </c>
      <c r="S25" s="19">
        <f t="shared" si="4"/>
        <v>26.34347482866481</v>
      </c>
      <c r="T25" s="19">
        <f t="shared" si="4"/>
        <v>363.98435699386243</v>
      </c>
      <c r="U25" s="19">
        <f t="shared" si="4"/>
        <v>-7.6815405654307938</v>
      </c>
      <c r="V25" s="19">
        <f t="shared" si="4"/>
        <v>-14.092670282440579</v>
      </c>
      <c r="W25" s="19">
        <f t="shared" si="4"/>
        <v>20.128416499988802</v>
      </c>
      <c r="X25" s="19">
        <f t="shared" si="4"/>
        <v>-53.389964212962113</v>
      </c>
      <c r="Y25" s="19">
        <f t="shared" si="4"/>
        <v>11.787281087084395</v>
      </c>
      <c r="Z25" s="19">
        <f t="shared" si="4"/>
        <v>14.533526817047118</v>
      </c>
      <c r="AA25" s="19">
        <f t="shared" si="4"/>
        <v>22.299536326977787</v>
      </c>
      <c r="AB25" s="19">
        <f t="shared" si="4"/>
        <v>-8.0652314769168498</v>
      </c>
      <c r="AC25" s="19">
        <f t="shared" si="4"/>
        <v>31.431493053936009</v>
      </c>
      <c r="AD25" s="19">
        <f t="shared" si="6"/>
        <v>28.834113177124987</v>
      </c>
    </row>
    <row r="26" spans="1:30">
      <c r="A26" s="7" t="s">
        <v>207</v>
      </c>
      <c r="B26" s="18" t="s">
        <v>210</v>
      </c>
      <c r="C26" s="19">
        <f t="shared" si="5"/>
        <v>65.569250819134055</v>
      </c>
      <c r="D26" s="19">
        <f t="shared" si="4"/>
        <v>24.110960084738792</v>
      </c>
      <c r="E26" s="19">
        <f t="shared" si="4"/>
        <v>10.632931895828904</v>
      </c>
      <c r="F26" s="19">
        <f t="shared" si="4"/>
        <v>18.750743843385578</v>
      </c>
      <c r="G26" s="19">
        <f t="shared" si="4"/>
        <v>37.06861964248273</v>
      </c>
      <c r="H26" s="19">
        <f t="shared" si="4"/>
        <v>-1.8501190254039273</v>
      </c>
      <c r="I26" s="19">
        <f t="shared" si="4"/>
        <v>1.8309826249386987</v>
      </c>
      <c r="J26" s="19">
        <f t="shared" si="4"/>
        <v>-5.7005221201717688</v>
      </c>
      <c r="K26" s="19">
        <f t="shared" si="4"/>
        <v>11.44632726615238</v>
      </c>
      <c r="L26" s="19">
        <f t="shared" si="4"/>
        <v>13.806969936053505</v>
      </c>
      <c r="M26" s="19">
        <f t="shared" si="4"/>
        <v>14.563623320245128</v>
      </c>
      <c r="N26" s="19">
        <f t="shared" si="4"/>
        <v>6.3897962206206103</v>
      </c>
      <c r="O26" s="19">
        <f t="shared" si="4"/>
        <v>2.9283141847987082</v>
      </c>
      <c r="P26" s="19">
        <f t="shared" si="4"/>
        <v>-27.774025600465222</v>
      </c>
      <c r="Q26" s="19">
        <f t="shared" si="4"/>
        <v>38.103663885969496</v>
      </c>
      <c r="R26" s="19">
        <f t="shared" si="4"/>
        <v>14.763569383206018</v>
      </c>
      <c r="S26" s="19">
        <f t="shared" si="4"/>
        <v>13.857713401886926</v>
      </c>
      <c r="T26" s="19">
        <f t="shared" si="4"/>
        <v>6.7830775958347829</v>
      </c>
      <c r="U26" s="19">
        <f t="shared" si="4"/>
        <v>2.4991988797130205</v>
      </c>
      <c r="V26" s="19">
        <f t="shared" si="4"/>
        <v>0.78072398119715558</v>
      </c>
      <c r="W26" s="19">
        <f t="shared" si="4"/>
        <v>-2.4770089739629526</v>
      </c>
      <c r="X26" s="19">
        <f t="shared" si="4"/>
        <v>10.272073850066278</v>
      </c>
      <c r="Y26" s="19">
        <f t="shared" si="4"/>
        <v>7.0173741908510294</v>
      </c>
      <c r="Z26" s="19">
        <f t="shared" si="4"/>
        <v>-0.50932369302690006</v>
      </c>
      <c r="AA26" s="19">
        <f t="shared" si="4"/>
        <v>-22.405560475676452</v>
      </c>
      <c r="AB26" s="19">
        <f t="shared" si="4"/>
        <v>29.711519079453836</v>
      </c>
      <c r="AC26" s="19">
        <f t="shared" si="4"/>
        <v>10.782247513599131</v>
      </c>
      <c r="AD26" s="19">
        <f t="shared" si="6"/>
        <v>8.6425432181324915</v>
      </c>
    </row>
    <row r="27" spans="1:30" ht="14" thickBo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</row>
    <row r="28" spans="1:30" ht="14" thickTop="1">
      <c r="A28" s="11" t="s">
        <v>278</v>
      </c>
    </row>
  </sheetData>
  <mergeCells count="5">
    <mergeCell ref="A2:AD2"/>
    <mergeCell ref="A4:AD4"/>
    <mergeCell ref="B7:AD7"/>
    <mergeCell ref="B14:AD14"/>
    <mergeCell ref="B21:AD21"/>
  </mergeCells>
  <hyperlinks>
    <hyperlink ref="A1" location="ÍNDICE!A1" display="ÍNDICE" xr:uid="{00000000-0004-0000-1C00-000000000000}"/>
  </hyperlink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40"/>
  <sheetViews>
    <sheetView workbookViewId="0"/>
  </sheetViews>
  <sheetFormatPr baseColWidth="10" defaultColWidth="13.1640625" defaultRowHeight="15"/>
  <cols>
    <col min="1" max="1" width="12.5" style="59" customWidth="1"/>
    <col min="2" max="2" width="7.33203125" style="59" customWidth="1"/>
    <col min="3" max="3" width="10.1640625" style="59" customWidth="1"/>
    <col min="4" max="4" width="57" style="59" customWidth="1"/>
    <col min="5" max="5" width="47.83203125" style="59" customWidth="1"/>
    <col min="6" max="6" width="12.5" style="59" bestFit="1" customWidth="1"/>
    <col min="7" max="16384" width="13.1640625" style="59"/>
  </cols>
  <sheetData>
    <row r="1" spans="1:6" ht="16">
      <c r="A1" s="128" t="s">
        <v>0</v>
      </c>
      <c r="B1" s="129" t="s">
        <v>271</v>
      </c>
      <c r="C1" s="129"/>
      <c r="D1" s="129"/>
      <c r="E1" s="129"/>
      <c r="F1" s="129"/>
    </row>
    <row r="2" spans="1:6">
      <c r="A2" s="129"/>
      <c r="B2" s="129" t="s">
        <v>272</v>
      </c>
      <c r="C2" s="129"/>
      <c r="D2" s="129"/>
      <c r="E2" s="129"/>
      <c r="F2" s="129"/>
    </row>
    <row r="3" spans="1:6">
      <c r="A3" s="129"/>
      <c r="B3" s="129" t="s">
        <v>273</v>
      </c>
      <c r="C3" s="129"/>
      <c r="D3" s="129"/>
      <c r="E3" s="129"/>
      <c r="F3" s="129"/>
    </row>
    <row r="4" spans="1:6" ht="15" customHeight="1">
      <c r="A4" s="129"/>
      <c r="B4" s="129" t="s">
        <v>344</v>
      </c>
      <c r="C4" s="129"/>
      <c r="D4" s="129"/>
      <c r="E4" s="129"/>
      <c r="F4" s="129"/>
    </row>
    <row r="5" spans="1:6">
      <c r="A5" s="129"/>
      <c r="B5" s="130" t="s">
        <v>276</v>
      </c>
      <c r="C5" s="129"/>
      <c r="D5" s="129"/>
      <c r="E5" s="129"/>
      <c r="F5" s="129"/>
    </row>
    <row r="6" spans="1:6">
      <c r="A6" s="129"/>
      <c r="B6" s="129" t="s">
        <v>86</v>
      </c>
      <c r="C6" s="129" t="s">
        <v>87</v>
      </c>
      <c r="D6" s="129" t="s">
        <v>88</v>
      </c>
      <c r="E6" s="129" t="s">
        <v>89</v>
      </c>
      <c r="F6" s="129" t="s">
        <v>90</v>
      </c>
    </row>
    <row r="7" spans="1:6">
      <c r="A7" s="129"/>
      <c r="B7" s="129">
        <v>1</v>
      </c>
      <c r="C7" s="131">
        <v>381900</v>
      </c>
      <c r="D7" s="131" t="s">
        <v>91</v>
      </c>
      <c r="E7" s="129" t="s">
        <v>92</v>
      </c>
      <c r="F7" s="129" t="s">
        <v>93</v>
      </c>
    </row>
    <row r="8" spans="1:6">
      <c r="A8" s="129"/>
      <c r="B8" s="129">
        <v>2</v>
      </c>
      <c r="C8" s="131">
        <v>382000</v>
      </c>
      <c r="D8" s="131" t="s">
        <v>94</v>
      </c>
      <c r="E8" s="129" t="s">
        <v>92</v>
      </c>
      <c r="F8" s="129" t="s">
        <v>93</v>
      </c>
    </row>
    <row r="9" spans="1:6">
      <c r="A9" s="129"/>
      <c r="B9" s="129">
        <v>3</v>
      </c>
      <c r="C9" s="131">
        <v>400912</v>
      </c>
      <c r="D9" s="131" t="s">
        <v>95</v>
      </c>
      <c r="E9" s="129" t="s">
        <v>96</v>
      </c>
      <c r="F9" s="129" t="s">
        <v>93</v>
      </c>
    </row>
    <row r="10" spans="1:6">
      <c r="A10" s="129"/>
      <c r="B10" s="129">
        <v>4</v>
      </c>
      <c r="C10" s="131">
        <v>400922</v>
      </c>
      <c r="D10" s="131" t="s">
        <v>95</v>
      </c>
      <c r="E10" s="129" t="s">
        <v>96</v>
      </c>
      <c r="F10" s="129" t="s">
        <v>93</v>
      </c>
    </row>
    <row r="11" spans="1:6">
      <c r="A11" s="129"/>
      <c r="B11" s="129">
        <v>5</v>
      </c>
      <c r="C11" s="131">
        <v>400932</v>
      </c>
      <c r="D11" s="131" t="s">
        <v>95</v>
      </c>
      <c r="E11" s="129" t="s">
        <v>96</v>
      </c>
      <c r="F11" s="129" t="s">
        <v>93</v>
      </c>
    </row>
    <row r="12" spans="1:6">
      <c r="A12" s="129"/>
      <c r="B12" s="129">
        <v>6</v>
      </c>
      <c r="C12" s="131">
        <v>400942</v>
      </c>
      <c r="D12" s="131" t="s">
        <v>95</v>
      </c>
      <c r="E12" s="129" t="s">
        <v>96</v>
      </c>
      <c r="F12" s="129" t="s">
        <v>93</v>
      </c>
    </row>
    <row r="13" spans="1:6">
      <c r="A13" s="129"/>
      <c r="B13" s="129">
        <v>7</v>
      </c>
      <c r="C13" s="131">
        <v>400950</v>
      </c>
      <c r="D13" s="131" t="s">
        <v>97</v>
      </c>
      <c r="E13" s="129" t="s">
        <v>96</v>
      </c>
      <c r="F13" s="129" t="s">
        <v>93</v>
      </c>
    </row>
    <row r="14" spans="1:6">
      <c r="A14" s="129"/>
      <c r="B14" s="129">
        <v>8</v>
      </c>
      <c r="C14" s="131">
        <v>401010</v>
      </c>
      <c r="D14" s="131" t="s">
        <v>98</v>
      </c>
      <c r="E14" s="129" t="s">
        <v>99</v>
      </c>
      <c r="F14" s="129" t="s">
        <v>93</v>
      </c>
    </row>
    <row r="15" spans="1:6">
      <c r="A15" s="129"/>
      <c r="B15" s="129">
        <v>9</v>
      </c>
      <c r="C15" s="131">
        <v>401110</v>
      </c>
      <c r="D15" s="131" t="s">
        <v>100</v>
      </c>
      <c r="E15" s="129" t="s">
        <v>101</v>
      </c>
      <c r="F15" s="129" t="s">
        <v>93</v>
      </c>
    </row>
    <row r="16" spans="1:6">
      <c r="A16" s="129"/>
      <c r="B16" s="129">
        <v>10</v>
      </c>
      <c r="C16" s="131">
        <v>401120</v>
      </c>
      <c r="D16" s="131" t="s">
        <v>102</v>
      </c>
      <c r="E16" s="129" t="s">
        <v>101</v>
      </c>
      <c r="F16" s="129" t="s">
        <v>93</v>
      </c>
    </row>
    <row r="17" spans="1:6">
      <c r="A17" s="129"/>
      <c r="B17" s="129">
        <v>11</v>
      </c>
      <c r="C17" s="131">
        <v>401210</v>
      </c>
      <c r="D17" s="131" t="s">
        <v>103</v>
      </c>
      <c r="E17" s="129" t="s">
        <v>101</v>
      </c>
      <c r="F17" s="129" t="s">
        <v>93</v>
      </c>
    </row>
    <row r="18" spans="1:6">
      <c r="A18" s="129"/>
      <c r="B18" s="129">
        <v>12</v>
      </c>
      <c r="C18" s="131">
        <v>401211</v>
      </c>
      <c r="D18" s="131" t="s">
        <v>104</v>
      </c>
      <c r="E18" s="129" t="s">
        <v>101</v>
      </c>
      <c r="F18" s="129" t="s">
        <v>93</v>
      </c>
    </row>
    <row r="19" spans="1:6">
      <c r="A19" s="129"/>
      <c r="B19" s="129">
        <v>13</v>
      </c>
      <c r="C19" s="131">
        <v>401212</v>
      </c>
      <c r="D19" s="131" t="s">
        <v>105</v>
      </c>
      <c r="E19" s="129" t="s">
        <v>101</v>
      </c>
      <c r="F19" s="129" t="s">
        <v>93</v>
      </c>
    </row>
    <row r="20" spans="1:6">
      <c r="A20" s="129"/>
      <c r="B20" s="129">
        <v>14</v>
      </c>
      <c r="C20" s="131">
        <v>401219</v>
      </c>
      <c r="D20" s="131" t="s">
        <v>106</v>
      </c>
      <c r="E20" s="129" t="s">
        <v>101</v>
      </c>
      <c r="F20" s="129" t="s">
        <v>93</v>
      </c>
    </row>
    <row r="21" spans="1:6">
      <c r="A21" s="129"/>
      <c r="B21" s="129">
        <v>15</v>
      </c>
      <c r="C21" s="131">
        <v>401220</v>
      </c>
      <c r="D21" s="131" t="s">
        <v>107</v>
      </c>
      <c r="E21" s="129" t="s">
        <v>101</v>
      </c>
      <c r="F21" s="129" t="s">
        <v>93</v>
      </c>
    </row>
    <row r="22" spans="1:6">
      <c r="A22" s="129"/>
      <c r="B22" s="129">
        <v>16</v>
      </c>
      <c r="C22" s="131">
        <v>401310</v>
      </c>
      <c r="D22" s="131" t="s">
        <v>100</v>
      </c>
      <c r="E22" s="129" t="s">
        <v>101</v>
      </c>
      <c r="F22" s="129" t="s">
        <v>93</v>
      </c>
    </row>
    <row r="23" spans="1:6">
      <c r="A23" s="129"/>
      <c r="B23" s="129">
        <v>17</v>
      </c>
      <c r="C23" s="131">
        <v>401693</v>
      </c>
      <c r="D23" s="131" t="s">
        <v>108</v>
      </c>
      <c r="E23" s="129" t="s">
        <v>99</v>
      </c>
      <c r="F23" s="129" t="s">
        <v>93</v>
      </c>
    </row>
    <row r="24" spans="1:6">
      <c r="A24" s="129"/>
      <c r="B24" s="129">
        <v>18</v>
      </c>
      <c r="C24" s="131">
        <v>401699</v>
      </c>
      <c r="D24" s="131" t="s">
        <v>109</v>
      </c>
      <c r="E24" s="129" t="s">
        <v>92</v>
      </c>
      <c r="F24" s="129" t="s">
        <v>93</v>
      </c>
    </row>
    <row r="25" spans="1:6">
      <c r="A25" s="129"/>
      <c r="B25" s="129">
        <v>19</v>
      </c>
      <c r="C25" s="131">
        <v>681310</v>
      </c>
      <c r="D25" s="131" t="s">
        <v>110</v>
      </c>
      <c r="E25" s="129" t="s">
        <v>96</v>
      </c>
      <c r="F25" s="129" t="s">
        <v>93</v>
      </c>
    </row>
    <row r="26" spans="1:6">
      <c r="A26" s="129"/>
      <c r="B26" s="129">
        <v>20</v>
      </c>
      <c r="C26" s="131">
        <v>681320</v>
      </c>
      <c r="D26" s="131">
        <v>0</v>
      </c>
      <c r="E26" s="129" t="s">
        <v>96</v>
      </c>
      <c r="F26" s="129" t="s">
        <v>93</v>
      </c>
    </row>
    <row r="27" spans="1:6">
      <c r="A27" s="129"/>
      <c r="B27" s="129">
        <v>21</v>
      </c>
      <c r="C27" s="131">
        <v>681381</v>
      </c>
      <c r="D27" s="131">
        <v>0</v>
      </c>
      <c r="E27" s="129" t="s">
        <v>96</v>
      </c>
      <c r="F27" s="129" t="s">
        <v>93</v>
      </c>
    </row>
    <row r="28" spans="1:6">
      <c r="A28" s="129"/>
      <c r="B28" s="129">
        <v>22</v>
      </c>
      <c r="C28" s="131">
        <v>681389</v>
      </c>
      <c r="D28" s="131">
        <v>0</v>
      </c>
      <c r="E28" s="129" t="s">
        <v>96</v>
      </c>
      <c r="F28" s="129" t="s">
        <v>93</v>
      </c>
    </row>
    <row r="29" spans="1:6">
      <c r="A29" s="129"/>
      <c r="B29" s="129">
        <v>23</v>
      </c>
      <c r="C29" s="131">
        <v>681390</v>
      </c>
      <c r="D29" s="131" t="s">
        <v>109</v>
      </c>
      <c r="E29" s="129" t="s">
        <v>96</v>
      </c>
      <c r="F29" s="129" t="s">
        <v>93</v>
      </c>
    </row>
    <row r="30" spans="1:6">
      <c r="A30" s="129"/>
      <c r="B30" s="129">
        <v>24</v>
      </c>
      <c r="C30" s="131">
        <v>700711</v>
      </c>
      <c r="D30" s="131" t="s">
        <v>111</v>
      </c>
      <c r="E30" s="129" t="s">
        <v>112</v>
      </c>
      <c r="F30" s="129" t="s">
        <v>93</v>
      </c>
    </row>
    <row r="31" spans="1:6">
      <c r="A31" s="129"/>
      <c r="B31" s="129">
        <v>25</v>
      </c>
      <c r="C31" s="131">
        <v>700721</v>
      </c>
      <c r="D31" s="131" t="s">
        <v>111</v>
      </c>
      <c r="E31" s="129" t="s">
        <v>112</v>
      </c>
      <c r="F31" s="129" t="s">
        <v>93</v>
      </c>
    </row>
    <row r="32" spans="1:6">
      <c r="A32" s="129"/>
      <c r="B32" s="129">
        <v>26</v>
      </c>
      <c r="C32" s="131">
        <v>700910</v>
      </c>
      <c r="D32" s="131" t="s">
        <v>113</v>
      </c>
      <c r="E32" s="129" t="s">
        <v>112</v>
      </c>
      <c r="F32" s="129" t="s">
        <v>93</v>
      </c>
    </row>
    <row r="33" spans="1:6">
      <c r="A33" s="129"/>
      <c r="B33" s="129">
        <v>27</v>
      </c>
      <c r="C33" s="131">
        <v>731511</v>
      </c>
      <c r="D33" s="131" t="e">
        <v>#N/A</v>
      </c>
      <c r="E33" s="129" t="s">
        <v>92</v>
      </c>
      <c r="F33" s="129" t="s">
        <v>93</v>
      </c>
    </row>
    <row r="34" spans="1:6">
      <c r="A34" s="129"/>
      <c r="B34" s="129">
        <v>28</v>
      </c>
      <c r="C34" s="131">
        <v>731816</v>
      </c>
      <c r="D34" s="131" t="s">
        <v>114</v>
      </c>
      <c r="E34" s="129" t="s">
        <v>96</v>
      </c>
      <c r="F34" s="129" t="s">
        <v>93</v>
      </c>
    </row>
    <row r="35" spans="1:6">
      <c r="A35" s="129"/>
      <c r="B35" s="129">
        <v>29</v>
      </c>
      <c r="C35" s="131">
        <v>732010</v>
      </c>
      <c r="D35" s="131" t="s">
        <v>115</v>
      </c>
      <c r="E35" s="129" t="s">
        <v>96</v>
      </c>
      <c r="F35" s="129" t="s">
        <v>93</v>
      </c>
    </row>
    <row r="36" spans="1:6">
      <c r="A36" s="129"/>
      <c r="B36" s="129">
        <v>30</v>
      </c>
      <c r="C36" s="131">
        <v>732020</v>
      </c>
      <c r="D36" s="131" t="s">
        <v>116</v>
      </c>
      <c r="E36" s="129" t="s">
        <v>96</v>
      </c>
      <c r="F36" s="129" t="s">
        <v>93</v>
      </c>
    </row>
    <row r="37" spans="1:6">
      <c r="A37" s="129"/>
      <c r="B37" s="129">
        <v>31</v>
      </c>
      <c r="C37" s="131">
        <v>830120</v>
      </c>
      <c r="D37" s="131" t="s">
        <v>117</v>
      </c>
      <c r="E37" s="129" t="s">
        <v>112</v>
      </c>
      <c r="F37" s="129" t="s">
        <v>93</v>
      </c>
    </row>
    <row r="38" spans="1:6">
      <c r="A38" s="129"/>
      <c r="B38" s="129">
        <v>32</v>
      </c>
      <c r="C38" s="131">
        <v>830210</v>
      </c>
      <c r="D38" s="131" t="s">
        <v>118</v>
      </c>
      <c r="E38" s="129" t="s">
        <v>112</v>
      </c>
      <c r="F38" s="129" t="s">
        <v>93</v>
      </c>
    </row>
    <row r="39" spans="1:6">
      <c r="A39" s="129"/>
      <c r="B39" s="129">
        <v>33</v>
      </c>
      <c r="C39" s="131">
        <v>830230</v>
      </c>
      <c r="D39" s="131" t="s">
        <v>119</v>
      </c>
      <c r="E39" s="129" t="s">
        <v>112</v>
      </c>
      <c r="F39" s="129" t="s">
        <v>93</v>
      </c>
    </row>
    <row r="40" spans="1:6">
      <c r="A40" s="129"/>
      <c r="B40" s="129">
        <v>34</v>
      </c>
      <c r="C40" s="131">
        <v>840734</v>
      </c>
      <c r="D40" s="131" t="s">
        <v>120</v>
      </c>
      <c r="E40" s="129" t="s">
        <v>99</v>
      </c>
      <c r="F40" s="129" t="s">
        <v>93</v>
      </c>
    </row>
    <row r="41" spans="1:6">
      <c r="A41" s="129"/>
      <c r="B41" s="129">
        <v>35</v>
      </c>
      <c r="C41" s="131">
        <v>840820</v>
      </c>
      <c r="D41" s="131" t="s">
        <v>121</v>
      </c>
      <c r="E41" s="129" t="s">
        <v>99</v>
      </c>
      <c r="F41" s="129" t="s">
        <v>93</v>
      </c>
    </row>
    <row r="42" spans="1:6">
      <c r="A42" s="129"/>
      <c r="B42" s="129">
        <v>36</v>
      </c>
      <c r="C42" s="131">
        <v>840991</v>
      </c>
      <c r="D42" s="131" t="s">
        <v>122</v>
      </c>
      <c r="E42" s="129" t="s">
        <v>99</v>
      </c>
      <c r="F42" s="129" t="s">
        <v>93</v>
      </c>
    </row>
    <row r="43" spans="1:6">
      <c r="A43" s="129"/>
      <c r="B43" s="129">
        <v>37</v>
      </c>
      <c r="C43" s="131">
        <v>840999</v>
      </c>
      <c r="D43" s="131" t="s">
        <v>109</v>
      </c>
      <c r="E43" s="129" t="s">
        <v>99</v>
      </c>
      <c r="F43" s="129" t="s">
        <v>93</v>
      </c>
    </row>
    <row r="44" spans="1:6">
      <c r="A44" s="129"/>
      <c r="B44" s="129">
        <v>38</v>
      </c>
      <c r="C44" s="131">
        <v>841330</v>
      </c>
      <c r="D44" s="131" t="s">
        <v>123</v>
      </c>
      <c r="E44" s="129" t="s">
        <v>99</v>
      </c>
      <c r="F44" s="129" t="s">
        <v>93</v>
      </c>
    </row>
    <row r="45" spans="1:6">
      <c r="A45" s="129"/>
      <c r="B45" s="129">
        <v>39</v>
      </c>
      <c r="C45" s="131">
        <v>841391</v>
      </c>
      <c r="D45" s="131" t="s">
        <v>124</v>
      </c>
      <c r="E45" s="129" t="s">
        <v>99</v>
      </c>
      <c r="F45" s="129" t="s">
        <v>93</v>
      </c>
    </row>
    <row r="46" spans="1:6">
      <c r="A46" s="129"/>
      <c r="B46" s="129">
        <v>40</v>
      </c>
      <c r="C46" s="131">
        <v>841430</v>
      </c>
      <c r="D46" s="131" t="s">
        <v>125</v>
      </c>
      <c r="E46" s="129" t="s">
        <v>126</v>
      </c>
      <c r="F46" s="129" t="s">
        <v>93</v>
      </c>
    </row>
    <row r="47" spans="1:6">
      <c r="A47" s="129"/>
      <c r="B47" s="129">
        <v>41</v>
      </c>
      <c r="C47" s="131">
        <v>841459</v>
      </c>
      <c r="D47" s="131" t="s">
        <v>106</v>
      </c>
      <c r="E47" s="129" t="s">
        <v>99</v>
      </c>
      <c r="F47" s="129" t="s">
        <v>93</v>
      </c>
    </row>
    <row r="48" spans="1:6">
      <c r="A48" s="129"/>
      <c r="B48" s="129">
        <v>42</v>
      </c>
      <c r="C48" s="131">
        <v>841520</v>
      </c>
      <c r="D48" s="131" t="s">
        <v>127</v>
      </c>
      <c r="E48" s="129" t="s">
        <v>126</v>
      </c>
      <c r="F48" s="129" t="s">
        <v>93</v>
      </c>
    </row>
    <row r="49" spans="1:6">
      <c r="A49" s="129"/>
      <c r="B49" s="129">
        <v>43</v>
      </c>
      <c r="C49" s="131">
        <v>841583</v>
      </c>
      <c r="D49" s="131" t="s">
        <v>128</v>
      </c>
      <c r="E49" s="129" t="s">
        <v>126</v>
      </c>
      <c r="F49" s="129" t="s">
        <v>93</v>
      </c>
    </row>
    <row r="50" spans="1:6">
      <c r="A50" s="129"/>
      <c r="B50" s="129">
        <v>44</v>
      </c>
      <c r="C50" s="131">
        <v>841590</v>
      </c>
      <c r="D50" s="131" t="s">
        <v>129</v>
      </c>
      <c r="E50" s="129" t="s">
        <v>126</v>
      </c>
      <c r="F50" s="129" t="s">
        <v>93</v>
      </c>
    </row>
    <row r="51" spans="1:6">
      <c r="A51" s="129"/>
      <c r="B51" s="129">
        <v>45</v>
      </c>
      <c r="C51" s="131">
        <v>842123</v>
      </c>
      <c r="D51" s="131" t="s">
        <v>130</v>
      </c>
      <c r="E51" s="129" t="s">
        <v>99</v>
      </c>
      <c r="F51" s="129" t="s">
        <v>93</v>
      </c>
    </row>
    <row r="52" spans="1:6">
      <c r="A52" s="129"/>
      <c r="B52" s="129">
        <v>46</v>
      </c>
      <c r="C52" s="131">
        <v>842131</v>
      </c>
      <c r="D52" s="131" t="s">
        <v>131</v>
      </c>
      <c r="E52" s="129" t="s">
        <v>99</v>
      </c>
      <c r="F52" s="129" t="s">
        <v>93</v>
      </c>
    </row>
    <row r="53" spans="1:6">
      <c r="A53" s="129"/>
      <c r="B53" s="129">
        <v>47</v>
      </c>
      <c r="C53" s="131">
        <v>842139</v>
      </c>
      <c r="D53" s="131" t="s">
        <v>106</v>
      </c>
      <c r="E53" s="129" t="s">
        <v>96</v>
      </c>
      <c r="F53" s="129" t="s">
        <v>93</v>
      </c>
    </row>
    <row r="54" spans="1:6">
      <c r="A54" s="129"/>
      <c r="B54" s="129">
        <v>48</v>
      </c>
      <c r="C54" s="131">
        <v>842549</v>
      </c>
      <c r="D54" s="131" t="s">
        <v>106</v>
      </c>
      <c r="E54" s="129" t="s">
        <v>92</v>
      </c>
      <c r="F54" s="129" t="s">
        <v>93</v>
      </c>
    </row>
    <row r="55" spans="1:6">
      <c r="A55" s="129"/>
      <c r="B55" s="129">
        <v>49</v>
      </c>
      <c r="C55" s="131">
        <v>842691</v>
      </c>
      <c r="D55" s="131" t="s">
        <v>132</v>
      </c>
      <c r="E55" s="129" t="s">
        <v>92</v>
      </c>
      <c r="F55" s="129" t="s">
        <v>93</v>
      </c>
    </row>
    <row r="56" spans="1:6">
      <c r="A56" s="129"/>
      <c r="B56" s="129">
        <v>50</v>
      </c>
      <c r="C56" s="131">
        <v>843110</v>
      </c>
      <c r="D56" s="131" t="s">
        <v>133</v>
      </c>
      <c r="E56" s="129" t="s">
        <v>92</v>
      </c>
      <c r="F56" s="129" t="s">
        <v>93</v>
      </c>
    </row>
    <row r="57" spans="1:6">
      <c r="A57" s="129"/>
      <c r="B57" s="129">
        <v>51</v>
      </c>
      <c r="C57" s="131">
        <v>848210</v>
      </c>
      <c r="D57" s="131" t="s">
        <v>134</v>
      </c>
      <c r="E57" s="129" t="s">
        <v>96</v>
      </c>
      <c r="F57" s="129" t="s">
        <v>93</v>
      </c>
    </row>
    <row r="58" spans="1:6">
      <c r="A58" s="129"/>
      <c r="B58" s="129">
        <v>52</v>
      </c>
      <c r="C58" s="131">
        <v>848220</v>
      </c>
      <c r="D58" s="131" t="s">
        <v>135</v>
      </c>
      <c r="E58" s="129" t="s">
        <v>96</v>
      </c>
      <c r="F58" s="129" t="s">
        <v>93</v>
      </c>
    </row>
    <row r="59" spans="1:6">
      <c r="A59" s="129"/>
      <c r="B59" s="129">
        <v>53</v>
      </c>
      <c r="C59" s="131">
        <v>848240</v>
      </c>
      <c r="D59" s="131" t="s">
        <v>136</v>
      </c>
      <c r="E59" s="129" t="s">
        <v>96</v>
      </c>
      <c r="F59" s="129" t="s">
        <v>93</v>
      </c>
    </row>
    <row r="60" spans="1:6">
      <c r="A60" s="129"/>
      <c r="B60" s="129">
        <v>54</v>
      </c>
      <c r="C60" s="131">
        <v>848250</v>
      </c>
      <c r="D60" s="131" t="s">
        <v>137</v>
      </c>
      <c r="E60" s="129" t="s">
        <v>96</v>
      </c>
      <c r="F60" s="129" t="s">
        <v>93</v>
      </c>
    </row>
    <row r="61" spans="1:6">
      <c r="A61" s="129"/>
      <c r="B61" s="129">
        <v>55</v>
      </c>
      <c r="C61" s="131">
        <v>848310</v>
      </c>
      <c r="D61" s="131" t="s">
        <v>138</v>
      </c>
      <c r="E61" s="129" t="s">
        <v>99</v>
      </c>
      <c r="F61" s="129" t="s">
        <v>93</v>
      </c>
    </row>
    <row r="62" spans="1:6">
      <c r="A62" s="129"/>
      <c r="B62" s="129">
        <v>56</v>
      </c>
      <c r="C62" s="131">
        <v>850132</v>
      </c>
      <c r="D62" s="131" t="s">
        <v>139</v>
      </c>
      <c r="E62" s="129" t="s">
        <v>126</v>
      </c>
      <c r="F62" s="129" t="s">
        <v>93</v>
      </c>
    </row>
    <row r="63" spans="1:6">
      <c r="A63" s="129"/>
      <c r="B63" s="129">
        <v>57</v>
      </c>
      <c r="C63" s="131">
        <v>850710</v>
      </c>
      <c r="D63" s="131" t="s">
        <v>140</v>
      </c>
      <c r="E63" s="129" t="s">
        <v>126</v>
      </c>
      <c r="F63" s="129" t="s">
        <v>93</v>
      </c>
    </row>
    <row r="64" spans="1:6">
      <c r="A64" s="129"/>
      <c r="B64" s="129">
        <v>58</v>
      </c>
      <c r="C64" s="131">
        <v>850730</v>
      </c>
      <c r="D64" s="131" t="s">
        <v>245</v>
      </c>
      <c r="E64" s="129" t="s">
        <v>126</v>
      </c>
      <c r="F64" s="129" t="s">
        <v>93</v>
      </c>
    </row>
    <row r="65" spans="1:6">
      <c r="A65" s="129"/>
      <c r="B65" s="129">
        <v>59</v>
      </c>
      <c r="C65" s="131">
        <v>850740</v>
      </c>
      <c r="D65" s="131" t="s">
        <v>247</v>
      </c>
      <c r="E65" s="129" t="s">
        <v>126</v>
      </c>
      <c r="F65" s="129" t="s">
        <v>93</v>
      </c>
    </row>
    <row r="66" spans="1:6">
      <c r="A66" s="129"/>
      <c r="B66" s="129">
        <v>60</v>
      </c>
      <c r="C66" s="131">
        <v>850760</v>
      </c>
      <c r="D66" s="131" t="e">
        <v>#N/A</v>
      </c>
      <c r="E66" s="129" t="s">
        <v>126</v>
      </c>
      <c r="F66" s="129" t="s">
        <v>93</v>
      </c>
    </row>
    <row r="67" spans="1:6">
      <c r="A67" s="129"/>
      <c r="B67" s="129">
        <v>61</v>
      </c>
      <c r="C67" s="131">
        <v>850790</v>
      </c>
      <c r="D67" s="131" t="s">
        <v>129</v>
      </c>
      <c r="E67" s="129" t="s">
        <v>126</v>
      </c>
      <c r="F67" s="129" t="s">
        <v>93</v>
      </c>
    </row>
    <row r="68" spans="1:6">
      <c r="A68" s="129"/>
      <c r="B68" s="129">
        <v>62</v>
      </c>
      <c r="C68" s="131">
        <v>851110</v>
      </c>
      <c r="D68" s="131" t="s">
        <v>246</v>
      </c>
      <c r="E68" s="129" t="s">
        <v>126</v>
      </c>
      <c r="F68" s="129" t="s">
        <v>93</v>
      </c>
    </row>
    <row r="69" spans="1:6">
      <c r="A69" s="129"/>
      <c r="B69" s="129">
        <v>63</v>
      </c>
      <c r="C69" s="131">
        <v>851120</v>
      </c>
      <c r="D69" s="131" t="s">
        <v>143</v>
      </c>
      <c r="E69" s="129" t="s">
        <v>126</v>
      </c>
      <c r="F69" s="129" t="s">
        <v>93</v>
      </c>
    </row>
    <row r="70" spans="1:6">
      <c r="A70" s="129"/>
      <c r="B70" s="129">
        <v>64</v>
      </c>
      <c r="C70" s="131">
        <v>851130</v>
      </c>
      <c r="D70" s="131" t="s">
        <v>144</v>
      </c>
      <c r="E70" s="129" t="s">
        <v>126</v>
      </c>
      <c r="F70" s="129" t="s">
        <v>93</v>
      </c>
    </row>
    <row r="71" spans="1:6">
      <c r="A71" s="129"/>
      <c r="B71" s="129">
        <v>65</v>
      </c>
      <c r="C71" s="131">
        <v>851140</v>
      </c>
      <c r="D71" s="131" t="s">
        <v>145</v>
      </c>
      <c r="E71" s="129" t="s">
        <v>126</v>
      </c>
      <c r="F71" s="129" t="s">
        <v>93</v>
      </c>
    </row>
    <row r="72" spans="1:6">
      <c r="A72" s="129"/>
      <c r="B72" s="129">
        <v>66</v>
      </c>
      <c r="C72" s="131">
        <v>851150</v>
      </c>
      <c r="D72" s="131" t="s">
        <v>146</v>
      </c>
      <c r="E72" s="129" t="s">
        <v>126</v>
      </c>
      <c r="F72" s="129" t="s">
        <v>93</v>
      </c>
    </row>
    <row r="73" spans="1:6">
      <c r="A73" s="129"/>
      <c r="B73" s="129">
        <v>67</v>
      </c>
      <c r="C73" s="131">
        <v>851180</v>
      </c>
      <c r="D73" s="131" t="s">
        <v>147</v>
      </c>
      <c r="E73" s="129" t="s">
        <v>126</v>
      </c>
      <c r="F73" s="129" t="s">
        <v>93</v>
      </c>
    </row>
    <row r="74" spans="1:6">
      <c r="A74" s="129"/>
      <c r="B74" s="129">
        <v>68</v>
      </c>
      <c r="C74" s="131">
        <v>851190</v>
      </c>
      <c r="D74" s="131" t="s">
        <v>129</v>
      </c>
      <c r="E74" s="129" t="s">
        <v>126</v>
      </c>
      <c r="F74" s="129" t="s">
        <v>93</v>
      </c>
    </row>
    <row r="75" spans="1:6">
      <c r="A75" s="129"/>
      <c r="B75" s="129">
        <v>69</v>
      </c>
      <c r="C75" s="131">
        <v>851220</v>
      </c>
      <c r="D75" s="131" t="s">
        <v>148</v>
      </c>
      <c r="E75" s="129" t="s">
        <v>126</v>
      </c>
      <c r="F75" s="129" t="s">
        <v>93</v>
      </c>
    </row>
    <row r="76" spans="1:6">
      <c r="A76" s="129"/>
      <c r="B76" s="129">
        <v>70</v>
      </c>
      <c r="C76" s="131">
        <v>851230</v>
      </c>
      <c r="D76" s="131" t="s">
        <v>149</v>
      </c>
      <c r="E76" s="129" t="s">
        <v>126</v>
      </c>
      <c r="F76" s="129" t="s">
        <v>93</v>
      </c>
    </row>
    <row r="77" spans="1:6">
      <c r="A77" s="129"/>
      <c r="B77" s="129">
        <v>71</v>
      </c>
      <c r="C77" s="131">
        <v>851240</v>
      </c>
      <c r="D77" s="131" t="s">
        <v>150</v>
      </c>
      <c r="E77" s="129" t="s">
        <v>126</v>
      </c>
      <c r="F77" s="129" t="s">
        <v>93</v>
      </c>
    </row>
    <row r="78" spans="1:6">
      <c r="A78" s="129"/>
      <c r="B78" s="129">
        <v>72</v>
      </c>
      <c r="C78" s="131">
        <v>851290</v>
      </c>
      <c r="D78" s="131" t="s">
        <v>129</v>
      </c>
      <c r="E78" s="129" t="s">
        <v>126</v>
      </c>
      <c r="F78" s="129" t="s">
        <v>93</v>
      </c>
    </row>
    <row r="79" spans="1:6">
      <c r="A79" s="129"/>
      <c r="B79" s="129">
        <v>73</v>
      </c>
      <c r="C79" s="131">
        <v>851712</v>
      </c>
      <c r="D79" s="131">
        <v>0</v>
      </c>
      <c r="E79" s="129" t="s">
        <v>126</v>
      </c>
      <c r="F79" s="129" t="s">
        <v>93</v>
      </c>
    </row>
    <row r="80" spans="1:6">
      <c r="A80" s="129"/>
      <c r="B80" s="129">
        <v>74</v>
      </c>
      <c r="C80" s="131">
        <v>851981</v>
      </c>
      <c r="D80" s="131">
        <v>0</v>
      </c>
      <c r="E80" s="129" t="s">
        <v>126</v>
      </c>
      <c r="F80" s="129" t="s">
        <v>93</v>
      </c>
    </row>
    <row r="81" spans="1:6">
      <c r="A81" s="129"/>
      <c r="B81" s="129">
        <v>75</v>
      </c>
      <c r="C81" s="131">
        <v>851991</v>
      </c>
      <c r="D81" s="131" t="s">
        <v>151</v>
      </c>
      <c r="E81" s="129" t="s">
        <v>126</v>
      </c>
      <c r="F81" s="129" t="s">
        <v>93</v>
      </c>
    </row>
    <row r="82" spans="1:6">
      <c r="A82" s="129"/>
      <c r="B82" s="129">
        <v>76</v>
      </c>
      <c r="C82" s="131">
        <v>851993</v>
      </c>
      <c r="D82" s="131" t="s">
        <v>152</v>
      </c>
      <c r="E82" s="129" t="s">
        <v>126</v>
      </c>
      <c r="F82" s="129" t="s">
        <v>93</v>
      </c>
    </row>
    <row r="83" spans="1:6">
      <c r="A83" s="129"/>
      <c r="B83" s="129">
        <v>77</v>
      </c>
      <c r="C83" s="131">
        <v>852520</v>
      </c>
      <c r="D83" s="131" t="s">
        <v>153</v>
      </c>
      <c r="E83" s="129" t="s">
        <v>126</v>
      </c>
      <c r="F83" s="129" t="s">
        <v>93</v>
      </c>
    </row>
    <row r="84" spans="1:6">
      <c r="A84" s="129"/>
      <c r="B84" s="129">
        <v>78</v>
      </c>
      <c r="C84" s="131">
        <v>852560</v>
      </c>
      <c r="D84" s="131">
        <v>0</v>
      </c>
      <c r="E84" s="129" t="s">
        <v>126</v>
      </c>
      <c r="F84" s="129" t="s">
        <v>93</v>
      </c>
    </row>
    <row r="85" spans="1:6">
      <c r="A85" s="129"/>
      <c r="B85" s="129">
        <v>79</v>
      </c>
      <c r="C85" s="131">
        <v>852721</v>
      </c>
      <c r="D85" s="131" t="s">
        <v>154</v>
      </c>
      <c r="E85" s="129" t="s">
        <v>126</v>
      </c>
      <c r="F85" s="129" t="s">
        <v>93</v>
      </c>
    </row>
    <row r="86" spans="1:6">
      <c r="A86" s="129"/>
      <c r="B86" s="129">
        <v>80</v>
      </c>
      <c r="C86" s="131">
        <v>852729</v>
      </c>
      <c r="D86" s="131" t="s">
        <v>106</v>
      </c>
      <c r="E86" s="129" t="s">
        <v>126</v>
      </c>
      <c r="F86" s="129" t="s">
        <v>93</v>
      </c>
    </row>
    <row r="87" spans="1:6">
      <c r="A87" s="129"/>
      <c r="B87" s="129">
        <v>81</v>
      </c>
      <c r="C87" s="131">
        <v>853180</v>
      </c>
      <c r="D87" s="131" t="s">
        <v>155</v>
      </c>
      <c r="E87" s="129" t="s">
        <v>126</v>
      </c>
      <c r="F87" s="129" t="s">
        <v>93</v>
      </c>
    </row>
    <row r="88" spans="1:6">
      <c r="A88" s="129"/>
      <c r="B88" s="129">
        <v>82</v>
      </c>
      <c r="C88" s="131">
        <v>853641</v>
      </c>
      <c r="D88" s="131" t="s">
        <v>156</v>
      </c>
      <c r="E88" s="129" t="s">
        <v>126</v>
      </c>
      <c r="F88" s="129" t="s">
        <v>93</v>
      </c>
    </row>
    <row r="89" spans="1:6">
      <c r="A89" s="129"/>
      <c r="B89" s="129">
        <v>83</v>
      </c>
      <c r="C89" s="131">
        <v>853690</v>
      </c>
      <c r="D89" s="131" t="s">
        <v>248</v>
      </c>
      <c r="E89" s="129" t="s">
        <v>126</v>
      </c>
      <c r="F89" s="129" t="s">
        <v>93</v>
      </c>
    </row>
    <row r="90" spans="1:6">
      <c r="A90" s="129"/>
      <c r="B90" s="129">
        <v>84</v>
      </c>
      <c r="C90" s="131">
        <v>853910</v>
      </c>
      <c r="D90" s="131" t="s">
        <v>157</v>
      </c>
      <c r="E90" s="129" t="s">
        <v>126</v>
      </c>
      <c r="F90" s="129" t="s">
        <v>93</v>
      </c>
    </row>
    <row r="91" spans="1:6">
      <c r="A91" s="129"/>
      <c r="B91" s="129">
        <v>85</v>
      </c>
      <c r="C91" s="131">
        <v>853921</v>
      </c>
      <c r="D91" s="131" t="s">
        <v>158</v>
      </c>
      <c r="E91" s="129" t="s">
        <v>126</v>
      </c>
      <c r="F91" s="129" t="s">
        <v>93</v>
      </c>
    </row>
    <row r="92" spans="1:6">
      <c r="A92" s="129"/>
      <c r="B92" s="129">
        <v>86</v>
      </c>
      <c r="C92" s="131">
        <v>854430</v>
      </c>
      <c r="D92" s="131" t="s">
        <v>159</v>
      </c>
      <c r="E92" s="129" t="s">
        <v>126</v>
      </c>
      <c r="F92" s="129" t="s">
        <v>93</v>
      </c>
    </row>
    <row r="93" spans="1:6">
      <c r="A93" s="129"/>
      <c r="B93" s="129">
        <v>87</v>
      </c>
      <c r="C93" s="131">
        <v>870710</v>
      </c>
      <c r="D93" s="131" t="s">
        <v>160</v>
      </c>
      <c r="E93" s="129" t="s">
        <v>112</v>
      </c>
      <c r="F93" s="129" t="s">
        <v>93</v>
      </c>
    </row>
    <row r="94" spans="1:6">
      <c r="A94" s="129"/>
      <c r="B94" s="129">
        <v>88</v>
      </c>
      <c r="C94" s="131">
        <v>870790</v>
      </c>
      <c r="D94" s="131" t="s">
        <v>109</v>
      </c>
      <c r="E94" s="129" t="s">
        <v>112</v>
      </c>
      <c r="F94" s="129" t="s">
        <v>93</v>
      </c>
    </row>
    <row r="95" spans="1:6">
      <c r="A95" s="129"/>
      <c r="B95" s="129">
        <v>89</v>
      </c>
      <c r="C95" s="131">
        <v>870810</v>
      </c>
      <c r="D95" s="131" t="s">
        <v>161</v>
      </c>
      <c r="E95" s="129" t="s">
        <v>112</v>
      </c>
      <c r="F95" s="129" t="s">
        <v>93</v>
      </c>
    </row>
    <row r="96" spans="1:6">
      <c r="A96" s="129"/>
      <c r="B96" s="129">
        <v>90</v>
      </c>
      <c r="C96" s="131">
        <v>870821</v>
      </c>
      <c r="D96" s="131" t="s">
        <v>162</v>
      </c>
      <c r="E96" s="129" t="s">
        <v>112</v>
      </c>
      <c r="F96" s="129" t="s">
        <v>93</v>
      </c>
    </row>
    <row r="97" spans="1:6">
      <c r="A97" s="129"/>
      <c r="B97" s="129">
        <v>91</v>
      </c>
      <c r="C97" s="131">
        <v>870829</v>
      </c>
      <c r="D97" s="131" t="s">
        <v>106</v>
      </c>
      <c r="E97" s="129" t="s">
        <v>112</v>
      </c>
      <c r="F97" s="129" t="s">
        <v>93</v>
      </c>
    </row>
    <row r="98" spans="1:6">
      <c r="A98" s="129"/>
      <c r="B98" s="129">
        <v>92</v>
      </c>
      <c r="C98" s="131">
        <v>870830</v>
      </c>
      <c r="D98" s="131">
        <v>0</v>
      </c>
      <c r="E98" s="129" t="s">
        <v>96</v>
      </c>
      <c r="F98" s="129" t="s">
        <v>93</v>
      </c>
    </row>
    <row r="99" spans="1:6">
      <c r="A99" s="129"/>
      <c r="B99" s="129">
        <v>93</v>
      </c>
      <c r="C99" s="131">
        <v>870831</v>
      </c>
      <c r="D99" s="131" t="s">
        <v>163</v>
      </c>
      <c r="E99" s="129" t="s">
        <v>96</v>
      </c>
      <c r="F99" s="129" t="s">
        <v>93</v>
      </c>
    </row>
    <row r="100" spans="1:6">
      <c r="A100" s="129"/>
      <c r="B100" s="129">
        <v>94</v>
      </c>
      <c r="C100" s="131">
        <v>870839</v>
      </c>
      <c r="D100" s="131" t="s">
        <v>106</v>
      </c>
      <c r="E100" s="129" t="s">
        <v>96</v>
      </c>
      <c r="F100" s="129" t="s">
        <v>93</v>
      </c>
    </row>
    <row r="101" spans="1:6">
      <c r="A101" s="129"/>
      <c r="B101" s="129">
        <v>95</v>
      </c>
      <c r="C101" s="131">
        <v>870840</v>
      </c>
      <c r="D101" s="131" t="s">
        <v>164</v>
      </c>
      <c r="E101" s="129" t="s">
        <v>96</v>
      </c>
      <c r="F101" s="129" t="s">
        <v>93</v>
      </c>
    </row>
    <row r="102" spans="1:6">
      <c r="A102" s="129"/>
      <c r="B102" s="129">
        <v>96</v>
      </c>
      <c r="C102" s="131">
        <v>870850</v>
      </c>
      <c r="D102" s="131" t="s">
        <v>165</v>
      </c>
      <c r="E102" s="129" t="s">
        <v>96</v>
      </c>
      <c r="F102" s="129" t="s">
        <v>93</v>
      </c>
    </row>
    <row r="103" spans="1:6">
      <c r="A103" s="129"/>
      <c r="B103" s="129">
        <v>97</v>
      </c>
      <c r="C103" s="131">
        <v>870860</v>
      </c>
      <c r="D103" s="131" t="s">
        <v>166</v>
      </c>
      <c r="E103" s="129" t="s">
        <v>96</v>
      </c>
      <c r="F103" s="129" t="s">
        <v>93</v>
      </c>
    </row>
    <row r="104" spans="1:6">
      <c r="A104" s="129"/>
      <c r="B104" s="129">
        <v>98</v>
      </c>
      <c r="C104" s="131">
        <v>870870</v>
      </c>
      <c r="D104" s="131" t="s">
        <v>167</v>
      </c>
      <c r="E104" s="129" t="s">
        <v>96</v>
      </c>
      <c r="F104" s="129" t="s">
        <v>93</v>
      </c>
    </row>
    <row r="105" spans="1:6">
      <c r="A105" s="129"/>
      <c r="B105" s="129">
        <v>99</v>
      </c>
      <c r="C105" s="131">
        <v>870880</v>
      </c>
      <c r="D105" s="131" t="s">
        <v>168</v>
      </c>
      <c r="E105" s="129" t="s">
        <v>96</v>
      </c>
      <c r="F105" s="129" t="s">
        <v>93</v>
      </c>
    </row>
    <row r="106" spans="1:6">
      <c r="A106" s="129"/>
      <c r="B106" s="129">
        <v>100</v>
      </c>
      <c r="C106" s="131">
        <v>870891</v>
      </c>
      <c r="D106" s="131" t="s">
        <v>169</v>
      </c>
      <c r="E106" s="129" t="s">
        <v>92</v>
      </c>
      <c r="F106" s="129" t="s">
        <v>93</v>
      </c>
    </row>
    <row r="107" spans="1:6">
      <c r="A107" s="129"/>
      <c r="B107" s="129">
        <v>101</v>
      </c>
      <c r="C107" s="131">
        <v>870892</v>
      </c>
      <c r="D107" s="131" t="s">
        <v>170</v>
      </c>
      <c r="E107" s="129" t="s">
        <v>96</v>
      </c>
      <c r="F107" s="129" t="s">
        <v>93</v>
      </c>
    </row>
    <row r="108" spans="1:6">
      <c r="A108" s="129"/>
      <c r="B108" s="129">
        <v>102</v>
      </c>
      <c r="C108" s="131">
        <v>870893</v>
      </c>
      <c r="D108" s="131" t="s">
        <v>171</v>
      </c>
      <c r="E108" s="129" t="s">
        <v>96</v>
      </c>
      <c r="F108" s="129" t="s">
        <v>93</v>
      </c>
    </row>
    <row r="109" spans="1:6">
      <c r="A109" s="129"/>
      <c r="B109" s="129">
        <v>103</v>
      </c>
      <c r="C109" s="131">
        <v>870894</v>
      </c>
      <c r="D109" s="131" t="s">
        <v>172</v>
      </c>
      <c r="E109" s="129" t="s">
        <v>96</v>
      </c>
      <c r="F109" s="129" t="s">
        <v>93</v>
      </c>
    </row>
    <row r="110" spans="1:6">
      <c r="A110" s="129"/>
      <c r="B110" s="129">
        <v>104</v>
      </c>
      <c r="C110" s="131">
        <v>870895</v>
      </c>
      <c r="D110" s="131" t="s">
        <v>106</v>
      </c>
      <c r="E110" s="129" t="s">
        <v>112</v>
      </c>
      <c r="F110" s="129" t="s">
        <v>93</v>
      </c>
    </row>
    <row r="111" spans="1:6">
      <c r="A111" s="129"/>
      <c r="B111" s="129">
        <v>105</v>
      </c>
      <c r="C111" s="131">
        <v>870899</v>
      </c>
      <c r="D111" s="131" t="s">
        <v>129</v>
      </c>
      <c r="E111" s="129" t="s">
        <v>92</v>
      </c>
      <c r="F111" s="129" t="s">
        <v>93</v>
      </c>
    </row>
    <row r="112" spans="1:6">
      <c r="A112" s="129"/>
      <c r="B112" s="129">
        <v>106</v>
      </c>
      <c r="C112" s="131">
        <v>871690</v>
      </c>
      <c r="D112" s="131" t="s">
        <v>173</v>
      </c>
      <c r="E112" s="129" t="s">
        <v>96</v>
      </c>
      <c r="F112" s="129" t="s">
        <v>93</v>
      </c>
    </row>
    <row r="113" spans="1:6">
      <c r="A113" s="129"/>
      <c r="B113" s="129">
        <v>107</v>
      </c>
      <c r="C113" s="131">
        <v>871899</v>
      </c>
      <c r="D113" s="131" t="e">
        <v>#N/A</v>
      </c>
      <c r="E113" s="129" t="s">
        <v>96</v>
      </c>
      <c r="F113" s="129" t="s">
        <v>93</v>
      </c>
    </row>
    <row r="114" spans="1:6">
      <c r="A114" s="129"/>
      <c r="B114" s="129">
        <v>108</v>
      </c>
      <c r="C114" s="131">
        <v>902910</v>
      </c>
      <c r="D114" s="131" t="s">
        <v>174</v>
      </c>
      <c r="E114" s="129" t="s">
        <v>126</v>
      </c>
      <c r="F114" s="129" t="s">
        <v>93</v>
      </c>
    </row>
    <row r="115" spans="1:6">
      <c r="A115" s="129"/>
      <c r="B115" s="129">
        <v>109</v>
      </c>
      <c r="C115" s="131">
        <v>902920</v>
      </c>
      <c r="D115" s="131" t="s">
        <v>175</v>
      </c>
      <c r="E115" s="129" t="s">
        <v>126</v>
      </c>
      <c r="F115" s="129" t="s">
        <v>93</v>
      </c>
    </row>
    <row r="116" spans="1:6">
      <c r="A116" s="129"/>
      <c r="B116" s="129">
        <v>110</v>
      </c>
      <c r="C116" s="131">
        <v>902990</v>
      </c>
      <c r="D116" s="131" t="s">
        <v>176</v>
      </c>
      <c r="E116" s="129" t="s">
        <v>126</v>
      </c>
      <c r="F116" s="129" t="s">
        <v>93</v>
      </c>
    </row>
    <row r="117" spans="1:6">
      <c r="A117" s="129"/>
      <c r="B117" s="129">
        <v>111</v>
      </c>
      <c r="C117" s="131">
        <v>910400</v>
      </c>
      <c r="D117" s="131" t="s">
        <v>177</v>
      </c>
      <c r="E117" s="129" t="s">
        <v>126</v>
      </c>
      <c r="F117" s="129" t="s">
        <v>93</v>
      </c>
    </row>
    <row r="118" spans="1:6">
      <c r="A118" s="129"/>
      <c r="B118" s="129">
        <v>112</v>
      </c>
      <c r="C118" s="131">
        <v>940120</v>
      </c>
      <c r="D118" s="131" t="s">
        <v>178</v>
      </c>
      <c r="E118" s="129" t="s">
        <v>112</v>
      </c>
      <c r="F118" s="129" t="s">
        <v>93</v>
      </c>
    </row>
    <row r="119" spans="1:6">
      <c r="A119" s="129"/>
      <c r="B119" s="129">
        <v>113</v>
      </c>
      <c r="C119" s="131">
        <v>940190</v>
      </c>
      <c r="D119" s="131" t="s">
        <v>129</v>
      </c>
      <c r="E119" s="129" t="s">
        <v>112</v>
      </c>
      <c r="F119" s="129" t="s">
        <v>93</v>
      </c>
    </row>
    <row r="120" spans="1:6">
      <c r="A120" s="129"/>
      <c r="B120" s="129">
        <v>114</v>
      </c>
      <c r="C120" s="131">
        <v>940340</v>
      </c>
      <c r="D120" s="131" t="s">
        <v>179</v>
      </c>
      <c r="E120" s="129" t="s">
        <v>112</v>
      </c>
      <c r="F120" s="129" t="s">
        <v>93</v>
      </c>
    </row>
    <row r="121" spans="1:6">
      <c r="A121" s="129"/>
      <c r="B121" s="129">
        <v>115</v>
      </c>
      <c r="C121" s="131">
        <v>940350</v>
      </c>
      <c r="D121" s="131" t="s">
        <v>180</v>
      </c>
      <c r="E121" s="129" t="s">
        <v>112</v>
      </c>
      <c r="F121" s="129" t="s">
        <v>93</v>
      </c>
    </row>
    <row r="122" spans="1:6">
      <c r="A122" s="129"/>
      <c r="B122" s="129">
        <v>116</v>
      </c>
      <c r="C122" s="131">
        <v>940390</v>
      </c>
      <c r="D122" s="131" t="s">
        <v>129</v>
      </c>
      <c r="E122" s="129" t="s">
        <v>112</v>
      </c>
      <c r="F122" s="129" t="s">
        <v>93</v>
      </c>
    </row>
    <row r="123" spans="1:6">
      <c r="A123" s="129"/>
      <c r="B123" s="129">
        <v>117</v>
      </c>
      <c r="C123" s="131">
        <v>980200</v>
      </c>
      <c r="D123" s="131" t="s">
        <v>181</v>
      </c>
      <c r="E123" s="129" t="s">
        <v>99</v>
      </c>
      <c r="F123" s="129" t="s">
        <v>93</v>
      </c>
    </row>
    <row r="124" spans="1:6">
      <c r="A124" s="129"/>
      <c r="B124" s="129">
        <v>118</v>
      </c>
      <c r="C124" s="131">
        <v>870120</v>
      </c>
      <c r="D124" s="131" t="s">
        <v>182</v>
      </c>
      <c r="E124" s="129" t="s">
        <v>183</v>
      </c>
      <c r="F124" s="129" t="s">
        <v>206</v>
      </c>
    </row>
    <row r="125" spans="1:6">
      <c r="A125" s="129"/>
      <c r="B125" s="129">
        <v>119</v>
      </c>
      <c r="C125" s="131">
        <v>870210</v>
      </c>
      <c r="D125" s="131" t="s">
        <v>185</v>
      </c>
      <c r="E125" s="129" t="s">
        <v>186</v>
      </c>
      <c r="F125" s="129" t="s">
        <v>206</v>
      </c>
    </row>
    <row r="126" spans="1:6">
      <c r="A126" s="129"/>
      <c r="B126" s="129">
        <v>120</v>
      </c>
      <c r="C126" s="131">
        <v>870290</v>
      </c>
      <c r="D126" s="131" t="s">
        <v>106</v>
      </c>
      <c r="E126" s="129" t="s">
        <v>186</v>
      </c>
      <c r="F126" s="129" t="s">
        <v>206</v>
      </c>
    </row>
    <row r="127" spans="1:6">
      <c r="A127" s="129"/>
      <c r="B127" s="129">
        <v>121</v>
      </c>
      <c r="C127" s="131">
        <v>870322</v>
      </c>
      <c r="D127" s="131" t="s">
        <v>187</v>
      </c>
      <c r="E127" s="129" t="s">
        <v>188</v>
      </c>
      <c r="F127" s="129" t="s">
        <v>206</v>
      </c>
    </row>
    <row r="128" spans="1:6">
      <c r="A128" s="129"/>
      <c r="B128" s="129">
        <v>122</v>
      </c>
      <c r="C128" s="131">
        <v>870323</v>
      </c>
      <c r="D128" s="131" t="s">
        <v>189</v>
      </c>
      <c r="E128" s="129" t="s">
        <v>190</v>
      </c>
      <c r="F128" s="129" t="s">
        <v>206</v>
      </c>
    </row>
    <row r="129" spans="1:6">
      <c r="A129" s="129"/>
      <c r="B129" s="129">
        <v>123</v>
      </c>
      <c r="C129" s="131">
        <v>870324</v>
      </c>
      <c r="D129" s="131" t="s">
        <v>191</v>
      </c>
      <c r="E129" s="129" t="s">
        <v>192</v>
      </c>
      <c r="F129" s="129" t="s">
        <v>206</v>
      </c>
    </row>
    <row r="130" spans="1:6">
      <c r="A130" s="129"/>
      <c r="B130" s="129">
        <v>124</v>
      </c>
      <c r="C130" s="131">
        <v>870331</v>
      </c>
      <c r="D130" s="131" t="s">
        <v>193</v>
      </c>
      <c r="E130" s="129" t="s">
        <v>188</v>
      </c>
      <c r="F130" s="129" t="s">
        <v>206</v>
      </c>
    </row>
    <row r="131" spans="1:6">
      <c r="A131" s="129"/>
      <c r="B131" s="129">
        <v>125</v>
      </c>
      <c r="C131" s="131">
        <v>870332</v>
      </c>
      <c r="D131" s="131" t="s">
        <v>189</v>
      </c>
      <c r="E131" s="129" t="s">
        <v>188</v>
      </c>
      <c r="F131" s="129" t="s">
        <v>206</v>
      </c>
    </row>
    <row r="132" spans="1:6">
      <c r="A132" s="129"/>
      <c r="B132" s="129">
        <v>126</v>
      </c>
      <c r="C132" s="131">
        <v>870333</v>
      </c>
      <c r="D132" s="131" t="s">
        <v>194</v>
      </c>
      <c r="E132" s="129" t="s">
        <v>192</v>
      </c>
      <c r="F132" s="129" t="s">
        <v>206</v>
      </c>
    </row>
    <row r="133" spans="1:6">
      <c r="A133" s="129"/>
      <c r="B133" s="129">
        <v>127</v>
      </c>
      <c r="C133" s="131">
        <v>870390</v>
      </c>
      <c r="D133" s="131" t="s">
        <v>106</v>
      </c>
      <c r="E133" s="129" t="s">
        <v>188</v>
      </c>
      <c r="F133" s="129" t="s">
        <v>206</v>
      </c>
    </row>
    <row r="134" spans="1:6">
      <c r="A134" s="129"/>
      <c r="B134" s="129">
        <v>128</v>
      </c>
      <c r="C134" s="131">
        <v>870421</v>
      </c>
      <c r="D134" s="131" t="s">
        <v>195</v>
      </c>
      <c r="E134" s="129" t="s">
        <v>188</v>
      </c>
      <c r="F134" s="129" t="s">
        <v>206</v>
      </c>
    </row>
    <row r="135" spans="1:6">
      <c r="A135" s="129"/>
      <c r="B135" s="129">
        <v>129</v>
      </c>
      <c r="C135" s="131">
        <v>870422</v>
      </c>
      <c r="D135" s="131" t="s">
        <v>196</v>
      </c>
      <c r="E135" s="129" t="s">
        <v>197</v>
      </c>
      <c r="F135" s="129" t="s">
        <v>206</v>
      </c>
    </row>
    <row r="136" spans="1:6">
      <c r="A136" s="129"/>
      <c r="B136" s="129">
        <v>130</v>
      </c>
      <c r="C136" s="131">
        <v>870423</v>
      </c>
      <c r="D136" s="131" t="s">
        <v>198</v>
      </c>
      <c r="E136" s="129" t="s">
        <v>197</v>
      </c>
      <c r="F136" s="129" t="s">
        <v>206</v>
      </c>
    </row>
    <row r="137" spans="1:6">
      <c r="A137" s="129"/>
      <c r="B137" s="129">
        <v>131</v>
      </c>
      <c r="C137" s="131">
        <v>870431</v>
      </c>
      <c r="D137" s="131" t="s">
        <v>195</v>
      </c>
      <c r="E137" s="129" t="s">
        <v>188</v>
      </c>
      <c r="F137" s="129" t="s">
        <v>206</v>
      </c>
    </row>
    <row r="138" spans="1:6">
      <c r="A138" s="129"/>
      <c r="B138" s="129">
        <v>132</v>
      </c>
      <c r="C138" s="131">
        <v>870432</v>
      </c>
      <c r="D138" s="131" t="s">
        <v>199</v>
      </c>
      <c r="E138" s="129" t="s">
        <v>197</v>
      </c>
      <c r="F138" s="129" t="s">
        <v>206</v>
      </c>
    </row>
    <row r="139" spans="1:6">
      <c r="A139" s="129"/>
      <c r="B139" s="129">
        <v>133</v>
      </c>
      <c r="C139" s="131">
        <v>870490</v>
      </c>
      <c r="D139" s="131" t="s">
        <v>106</v>
      </c>
      <c r="E139" s="129" t="s">
        <v>197</v>
      </c>
      <c r="F139" s="129" t="s">
        <v>206</v>
      </c>
    </row>
    <row r="140" spans="1:6">
      <c r="A140" s="129"/>
      <c r="B140" s="129">
        <v>134</v>
      </c>
      <c r="C140" s="131">
        <v>870600</v>
      </c>
      <c r="D140" s="131" t="s">
        <v>200</v>
      </c>
      <c r="E140" s="129" t="s">
        <v>201</v>
      </c>
      <c r="F140" s="129" t="s">
        <v>206</v>
      </c>
    </row>
  </sheetData>
  <hyperlinks>
    <hyperlink ref="A1" location="ÍNDICE!A1" display="ÍNDICE" xr:uid="{00000000-0004-0000-0200-000000000000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D14"/>
  <sheetViews>
    <sheetView zoomScaleNormal="100" zoomScalePageLayoutView="75" workbookViewId="0"/>
  </sheetViews>
  <sheetFormatPr baseColWidth="10" defaultColWidth="11.5" defaultRowHeight="13"/>
  <cols>
    <col min="1" max="1" width="12.5" style="12" customWidth="1"/>
    <col min="2" max="2" width="16.5" style="12" customWidth="1"/>
    <col min="3" max="5" width="13.33203125" style="12" customWidth="1"/>
    <col min="6" max="6" width="13.5" style="12" customWidth="1"/>
    <col min="7" max="8" width="13.33203125" style="12" customWidth="1"/>
    <col min="9" max="9" width="13.1640625" style="12" customWidth="1"/>
    <col min="10" max="10" width="13.5" style="12" customWidth="1"/>
    <col min="11" max="16384" width="11.5" style="12"/>
  </cols>
  <sheetData>
    <row r="1" spans="1:30">
      <c r="A1" s="83" t="s">
        <v>0</v>
      </c>
    </row>
    <row r="2" spans="1:30">
      <c r="A2" s="136" t="s">
        <v>258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</row>
    <row r="3" spans="1:30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2"/>
    </row>
    <row r="4" spans="1:30">
      <c r="A4" s="136" t="s">
        <v>312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</row>
    <row r="5" spans="1:30" ht="14" thickBo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14" thickTop="1">
      <c r="A6" s="13"/>
      <c r="B6" s="6">
        <v>1995</v>
      </c>
      <c r="C6" s="6">
        <v>1996</v>
      </c>
      <c r="D6" s="6">
        <v>1997</v>
      </c>
      <c r="E6" s="6">
        <v>1998</v>
      </c>
      <c r="F6" s="6">
        <v>1999</v>
      </c>
      <c r="G6" s="6">
        <v>2000</v>
      </c>
      <c r="H6" s="6">
        <v>2001</v>
      </c>
      <c r="I6" s="6">
        <v>2002</v>
      </c>
      <c r="J6" s="6">
        <v>2003</v>
      </c>
      <c r="K6" s="6">
        <v>2004</v>
      </c>
      <c r="L6" s="6">
        <v>2005</v>
      </c>
      <c r="M6" s="6">
        <v>2006</v>
      </c>
      <c r="N6" s="6">
        <v>2007</v>
      </c>
      <c r="O6" s="6">
        <v>2008</v>
      </c>
      <c r="P6" s="6">
        <v>2009</v>
      </c>
      <c r="Q6" s="6">
        <v>2010</v>
      </c>
      <c r="R6" s="6">
        <v>2011</v>
      </c>
      <c r="S6" s="6">
        <v>2012</v>
      </c>
      <c r="T6" s="6">
        <v>2013</v>
      </c>
      <c r="U6" s="6">
        <v>2014</v>
      </c>
      <c r="V6" s="6">
        <v>2015</v>
      </c>
      <c r="W6" s="6">
        <v>2016</v>
      </c>
      <c r="X6" s="6">
        <v>2017</v>
      </c>
      <c r="Y6" s="6">
        <v>2018</v>
      </c>
      <c r="Z6" s="6">
        <v>2019</v>
      </c>
      <c r="AA6" s="6">
        <v>2020</v>
      </c>
      <c r="AB6" s="6">
        <v>2021</v>
      </c>
      <c r="AC6" s="6">
        <v>2022</v>
      </c>
      <c r="AD6" s="6" t="s">
        <v>280</v>
      </c>
    </row>
    <row r="7" spans="1:30" ht="14" thickBot="1">
      <c r="A7" s="13"/>
      <c r="B7" s="134" t="s">
        <v>205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</row>
    <row r="8" spans="1:30" ht="14" thickTop="1">
      <c r="A8" s="13"/>
      <c r="B8" s="65"/>
      <c r="C8" s="65"/>
      <c r="D8" s="65"/>
      <c r="E8" s="65"/>
      <c r="F8" s="65"/>
      <c r="G8" s="65"/>
      <c r="H8" s="65"/>
      <c r="I8" s="65"/>
      <c r="J8" s="6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>
      <c r="A9" s="7" t="s">
        <v>93</v>
      </c>
      <c r="B9" s="8">
        <f>'A23'!B9-'A24'!B9</f>
        <v>15.891999999999989</v>
      </c>
      <c r="C9" s="8">
        <f>'A23'!C9-'A24'!C9</f>
        <v>15.798165000000003</v>
      </c>
      <c r="D9" s="8">
        <f>'A23'!D9-'A24'!D9</f>
        <v>23.166425000000004</v>
      </c>
      <c r="E9" s="8">
        <f>'A23'!E9-'A24'!E9</f>
        <v>22.152238000000001</v>
      </c>
      <c r="F9" s="8">
        <f>'A23'!F9-'A24'!F9</f>
        <v>28.950229999999998</v>
      </c>
      <c r="G9" s="8">
        <f>'A23'!G9-'A24'!G9</f>
        <v>21.864636999999995</v>
      </c>
      <c r="H9" s="8">
        <f>'A23'!H9-'A24'!H9</f>
        <v>6.9005070000000011</v>
      </c>
      <c r="I9" s="8">
        <f>'A23'!I9-'A24'!I9</f>
        <v>13.471918999999993</v>
      </c>
      <c r="J9" s="8">
        <f>'A23'!J9-'A24'!J9</f>
        <v>15.407936999999986</v>
      </c>
      <c r="K9" s="8">
        <f>'A23'!K9-'A24'!K9</f>
        <v>-2.0010000000000048</v>
      </c>
      <c r="L9" s="8">
        <f>'A23'!L9-'A24'!L9</f>
        <v>-34.092392000000046</v>
      </c>
      <c r="M9" s="8">
        <f>'A23'!M9-'A24'!M9</f>
        <v>115.36665200000002</v>
      </c>
      <c r="N9" s="8">
        <f>'A23'!N9-'A24'!N9</f>
        <v>106.38187000000001</v>
      </c>
      <c r="O9" s="8">
        <f>'A23'!O9-'A24'!O9</f>
        <v>193.67727899999997</v>
      </c>
      <c r="P9" s="8">
        <f>'A23'!P9-'A24'!P9</f>
        <v>128.17205399999997</v>
      </c>
      <c r="Q9" s="8">
        <f>'A23'!Q9-'A24'!Q9</f>
        <v>111.42716700000001</v>
      </c>
      <c r="R9" s="8">
        <f>'A23'!R9-'A24'!R9</f>
        <v>100.88931299999999</v>
      </c>
      <c r="S9" s="8">
        <f>'A23'!S9-'A24'!S9</f>
        <v>130.60461699999999</v>
      </c>
      <c r="T9" s="8">
        <f>'A23'!T9-'A24'!T9</f>
        <v>-359.34883000000002</v>
      </c>
      <c r="U9" s="8">
        <f>'A23'!U9-'A24'!U9</f>
        <v>-332.27293899999989</v>
      </c>
      <c r="V9" s="8">
        <f>'A23'!V9-'A24'!V9</f>
        <v>-249.34274499999995</v>
      </c>
      <c r="W9" s="8">
        <f>'A23'!W9-'A24'!W9</f>
        <v>-351.76686700000016</v>
      </c>
      <c r="X9" s="8">
        <f>'A23'!X9-'A24'!X9</f>
        <v>-41.104322000000025</v>
      </c>
      <c r="Y9" s="8">
        <f>'A23'!Y9-'A24'!Y9</f>
        <v>-83.187358999999987</v>
      </c>
      <c r="Z9" s="8">
        <f>'A23'!Z9-'A24'!Z9</f>
        <v>-117.99190499999997</v>
      </c>
      <c r="AA9" s="8">
        <f>'A23'!AA9-'A24'!AA9</f>
        <v>-224.69289999999995</v>
      </c>
      <c r="AB9" s="8">
        <f>'A23'!AB9-'A24'!AB9</f>
        <v>-113.333302</v>
      </c>
      <c r="AC9" s="8">
        <f>'A23'!AC9-'A24'!AC9</f>
        <v>-206.60583500000007</v>
      </c>
      <c r="AD9" s="8">
        <f>'A23'!AD9-'A24'!AD9</f>
        <v>-1065.6173860000008</v>
      </c>
    </row>
    <row r="10" spans="1:30">
      <c r="A10" s="7" t="s">
        <v>206</v>
      </c>
      <c r="B10" s="8">
        <f>'A23'!B10-'A24'!B10</f>
        <v>53.978999999999999</v>
      </c>
      <c r="C10" s="8">
        <f>'A23'!C10-'A24'!C10</f>
        <v>90.937561000000002</v>
      </c>
      <c r="D10" s="8">
        <f>'A23'!D10-'A24'!D10</f>
        <v>138.079184</v>
      </c>
      <c r="E10" s="8">
        <f>'A23'!E10-'A24'!E10</f>
        <v>164.33412900000002</v>
      </c>
      <c r="F10" s="8">
        <f>'A23'!F10-'A24'!F10</f>
        <v>96.867760000000004</v>
      </c>
      <c r="G10" s="8">
        <f>'A23'!G10-'A24'!G10</f>
        <v>66.678361999999993</v>
      </c>
      <c r="H10" s="8">
        <f>'A23'!H10-'A24'!H10</f>
        <v>39.013883000000007</v>
      </c>
      <c r="I10" s="8">
        <f>'A23'!I10-'A24'!I10</f>
        <v>19.578036999999998</v>
      </c>
      <c r="J10" s="8">
        <f>'A23'!J10-'A24'!J10</f>
        <v>27.337726</v>
      </c>
      <c r="K10" s="8">
        <f>'A23'!K10-'A24'!K10</f>
        <v>21.589493000000001</v>
      </c>
      <c r="L10" s="8">
        <f>'A23'!L10-'A24'!L10</f>
        <v>40.353167000000006</v>
      </c>
      <c r="M10" s="8">
        <f>'A23'!M10-'A24'!M10</f>
        <v>44.181831000000003</v>
      </c>
      <c r="N10" s="8">
        <f>'A23'!N10-'A24'!N10</f>
        <v>87.607141999999996</v>
      </c>
      <c r="O10" s="8">
        <f>'A23'!O10-'A24'!O10</f>
        <v>113.127949</v>
      </c>
      <c r="P10" s="8">
        <f>'A23'!P10-'A24'!P10</f>
        <v>35.299661999999998</v>
      </c>
      <c r="Q10" s="8">
        <f>'A23'!Q10-'A24'!Q10</f>
        <v>92.824736000000016</v>
      </c>
      <c r="R10" s="8">
        <f>'A23'!R10-'A24'!R10</f>
        <v>178.74944600000003</v>
      </c>
      <c r="S10" s="8">
        <f>'A23'!S10-'A24'!S10</f>
        <v>220.75669199999999</v>
      </c>
      <c r="T10" s="8">
        <f>'A23'!T10-'A24'!T10</f>
        <v>180.70725000000002</v>
      </c>
      <c r="U10" s="8">
        <f>'A23'!U10-'A24'!U10</f>
        <v>140.36218600000001</v>
      </c>
      <c r="V10" s="8">
        <f>'A23'!V10-'A24'!V10</f>
        <v>125.274765</v>
      </c>
      <c r="W10" s="8">
        <f>'A23'!W10-'A24'!W10</f>
        <v>129.03906599999999</v>
      </c>
      <c r="X10" s="8">
        <f>'A23'!X10-'A24'!X10</f>
        <v>195.61600599999997</v>
      </c>
      <c r="Y10" s="8">
        <f>'A23'!Y10-'A24'!Y10</f>
        <v>193.53203600000001</v>
      </c>
      <c r="Z10" s="8">
        <f>'A23'!Z10-'A24'!Z10</f>
        <v>172.12419899999998</v>
      </c>
      <c r="AA10" s="8">
        <f>'A23'!AA10-'A24'!AA10</f>
        <v>99.722712999999999</v>
      </c>
      <c r="AB10" s="8">
        <f>'A23'!AB10-'A24'!AB10</f>
        <v>51.998476999999994</v>
      </c>
      <c r="AC10" s="8">
        <f>'A23'!AC10-'A24'!AC10</f>
        <v>49.221879999999999</v>
      </c>
      <c r="AD10" s="8">
        <f>'A23'!AD10-'A24'!AD10</f>
        <v>2868.8943380000001</v>
      </c>
    </row>
    <row r="11" spans="1:30">
      <c r="A11" s="7" t="s">
        <v>221</v>
      </c>
      <c r="B11" s="8">
        <f>'A23'!B11-'A24'!B11</f>
        <v>69.870999999999995</v>
      </c>
      <c r="C11" s="8">
        <f>'A23'!C11-'A24'!C11</f>
        <v>106.735726</v>
      </c>
      <c r="D11" s="8">
        <f>'A23'!D11-'A24'!D11</f>
        <v>161.245609</v>
      </c>
      <c r="E11" s="8">
        <f>'A23'!E11-'A24'!E11</f>
        <v>186.48636700000003</v>
      </c>
      <c r="F11" s="8">
        <f>'A23'!F11-'A24'!F11</f>
        <v>125.81798999999999</v>
      </c>
      <c r="G11" s="8">
        <f>'A23'!G11-'A24'!G11</f>
        <v>88.54299899999998</v>
      </c>
      <c r="H11" s="8">
        <f>'A23'!H11-'A24'!H11</f>
        <v>45.914390000000012</v>
      </c>
      <c r="I11" s="8">
        <f>'A23'!I11-'A24'!I11</f>
        <v>33.049955999999995</v>
      </c>
      <c r="J11" s="8">
        <f>'A23'!J11-'A24'!J11</f>
        <v>42.745662999999979</v>
      </c>
      <c r="K11" s="8">
        <f>'A23'!K11-'A24'!K11</f>
        <v>19.588492999999993</v>
      </c>
      <c r="L11" s="8">
        <f>'A23'!L11-'A24'!L11</f>
        <v>6.2607749999999669</v>
      </c>
      <c r="M11" s="8">
        <f>'A23'!M11-'A24'!M11</f>
        <v>159.548483</v>
      </c>
      <c r="N11" s="8">
        <f>'A23'!N11-'A24'!N11</f>
        <v>193.989012</v>
      </c>
      <c r="O11" s="8">
        <f>'A23'!O11-'A24'!O11</f>
        <v>306.80522799999994</v>
      </c>
      <c r="P11" s="8">
        <f>'A23'!P11-'A24'!P11</f>
        <v>163.47171599999996</v>
      </c>
      <c r="Q11" s="8">
        <f>'A23'!Q11-'A24'!Q11</f>
        <v>204.25190300000006</v>
      </c>
      <c r="R11" s="8">
        <f>'A23'!R11-'A24'!R11</f>
        <v>279.63875900000005</v>
      </c>
      <c r="S11" s="8">
        <f>'A23'!S11-'A24'!S11</f>
        <v>351.36130900000001</v>
      </c>
      <c r="T11" s="8">
        <f>'A23'!T11-'A24'!T11</f>
        <v>-178.64157999999998</v>
      </c>
      <c r="U11" s="8">
        <f>'A23'!U11-'A24'!U11</f>
        <v>-191.91075299999989</v>
      </c>
      <c r="V11" s="8">
        <f>'A23'!V11-'A24'!V11</f>
        <v>-124.06797999999998</v>
      </c>
      <c r="W11" s="8">
        <f>'A23'!W11-'A24'!W11</f>
        <v>-222.72780100000011</v>
      </c>
      <c r="X11" s="8">
        <f>'A23'!X11-'A24'!X11</f>
        <v>154.51168399999995</v>
      </c>
      <c r="Y11" s="8">
        <f>'A23'!Y11-'A24'!Y11</f>
        <v>110.34467699999999</v>
      </c>
      <c r="Z11" s="8">
        <f>'A23'!Z11-'A24'!Z11</f>
        <v>54.132294000000002</v>
      </c>
      <c r="AA11" s="8">
        <f>'A23'!AA11-'A24'!AA11</f>
        <v>-124.97018699999995</v>
      </c>
      <c r="AB11" s="8">
        <f>'A23'!AB11-'A24'!AB11</f>
        <v>-61.334825000000023</v>
      </c>
      <c r="AC11" s="8">
        <f>'A23'!AC11-'A24'!AC11</f>
        <v>-157.38395500000007</v>
      </c>
      <c r="AD11" s="8">
        <f>'A23'!AD11-'A24'!AD11</f>
        <v>1803.2769519999993</v>
      </c>
    </row>
    <row r="12" spans="1:30">
      <c r="A12" s="7" t="s">
        <v>207</v>
      </c>
      <c r="B12" s="8">
        <f>'A23'!B12-'A24'!B12</f>
        <v>10870.012095999999</v>
      </c>
      <c r="C12" s="8">
        <f>'A23'!C12-'A24'!C12</f>
        <v>11110.813079999994</v>
      </c>
      <c r="D12" s="8">
        <f>'A23'!D12-'A24'!D12</f>
        <v>10617.194731000003</v>
      </c>
      <c r="E12" s="8">
        <f>'A23'!E12-'A24'!E12</f>
        <v>11815.112119999998</v>
      </c>
      <c r="F12" s="8">
        <f>'A23'!F12-'A24'!F12</f>
        <v>15151.679432000019</v>
      </c>
      <c r="G12" s="8">
        <f>'A23'!G12-'A24'!G12</f>
        <v>14440.901837999991</v>
      </c>
      <c r="H12" s="8">
        <f>'A23'!H12-'A24'!H12</f>
        <v>15601.267132000015</v>
      </c>
      <c r="I12" s="8">
        <f>'A23'!I12-'A24'!I12</f>
        <v>14961.531360000008</v>
      </c>
      <c r="J12" s="8">
        <f>'A23'!J12-'A24'!J12</f>
        <v>15972.204842000025</v>
      </c>
      <c r="K12" s="8">
        <f>'A23'!K12-'A24'!K12</f>
        <v>16867.406587999998</v>
      </c>
      <c r="L12" s="8">
        <f>'A23'!L12-'A24'!L12</f>
        <v>17639.981429000014</v>
      </c>
      <c r="M12" s="8">
        <f>'A23'!M12-'A24'!M12</f>
        <v>22586.788115000018</v>
      </c>
      <c r="N12" s="8">
        <f>'A23'!N12-'A24'!N12</f>
        <v>23600.84734200003</v>
      </c>
      <c r="O12" s="8">
        <f>'A23'!O12-'A24'!O12</f>
        <v>23564.235914999983</v>
      </c>
      <c r="P12" s="8">
        <f>'A23'!P12-'A24'!P12</f>
        <v>22769.536994000002</v>
      </c>
      <c r="Q12" s="8">
        <f>'A23'!Q12-'A24'!Q12</f>
        <v>33877.091254999992</v>
      </c>
      <c r="R12" s="8">
        <f>'A23'!R12-'A24'!R12</f>
        <v>38756.461475999997</v>
      </c>
      <c r="S12" s="8">
        <f>'A23'!S12-'A24'!S12</f>
        <v>38293.346973000007</v>
      </c>
      <c r="T12" s="8">
        <f>'A23'!T12-'A24'!T12</f>
        <v>45004.815338000044</v>
      </c>
      <c r="U12" s="8">
        <f>'A23'!U12-'A24'!U12</f>
        <v>47973.306121000001</v>
      </c>
      <c r="V12" s="8">
        <f>'A23'!V12-'A24'!V12</f>
        <v>52865.657335000011</v>
      </c>
      <c r="W12" s="8">
        <f>'A23'!W12-'A24'!W12</f>
        <v>53312.396644000008</v>
      </c>
      <c r="X12" s="8">
        <f>'A23'!X12-'A24'!X12</f>
        <v>56638.511711000014</v>
      </c>
      <c r="Y12" s="8">
        <f>'A23'!Y12-'A24'!Y12</f>
        <v>69850.113327999992</v>
      </c>
      <c r="Z12" s="8">
        <f>'A23'!Z12-'A24'!Z12</f>
        <v>76520.43122699995</v>
      </c>
      <c r="AA12" s="8">
        <f>'A23'!AA12-'A24'!AA12</f>
        <v>69963.397417999993</v>
      </c>
      <c r="AB12" s="8">
        <f>'A23'!AB12-'A24'!AB12</f>
        <v>70365.286846999996</v>
      </c>
      <c r="AC12" s="8">
        <f>'A23'!AC12-'A24'!AC12</f>
        <v>71390.632291000016</v>
      </c>
      <c r="AD12" s="8">
        <f>'A23'!AD12-'A24'!AD12</f>
        <v>972380.96097800019</v>
      </c>
    </row>
    <row r="13" spans="1:30" ht="14" thickBot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</row>
    <row r="14" spans="1:30">
      <c r="A14" s="11" t="s">
        <v>278</v>
      </c>
    </row>
  </sheetData>
  <mergeCells count="3">
    <mergeCell ref="A2:AD2"/>
    <mergeCell ref="A4:AD4"/>
    <mergeCell ref="B7:AD7"/>
  </mergeCells>
  <hyperlinks>
    <hyperlink ref="A1" location="ÍNDICE!A1" display="ÍNDICE" xr:uid="{00000000-0004-0000-1D00-000000000000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4"/>
  <sheetViews>
    <sheetView workbookViewId="0"/>
  </sheetViews>
  <sheetFormatPr baseColWidth="10" defaultColWidth="13.1640625" defaultRowHeight="14"/>
  <cols>
    <col min="1" max="1" width="12.5" style="129" customWidth="1"/>
    <col min="2" max="2" width="7.33203125" style="129" customWidth="1"/>
    <col min="3" max="3" width="10.1640625" style="129" customWidth="1"/>
    <col min="4" max="4" width="57" style="129" customWidth="1"/>
    <col min="5" max="5" width="47.83203125" style="129" customWidth="1"/>
    <col min="6" max="6" width="12.5" style="129" bestFit="1" customWidth="1"/>
    <col min="7" max="16384" width="13.1640625" style="129"/>
  </cols>
  <sheetData>
    <row r="1" spans="1:6" ht="16">
      <c r="A1" s="128" t="s">
        <v>0</v>
      </c>
      <c r="B1" s="129" t="s">
        <v>271</v>
      </c>
    </row>
    <row r="2" spans="1:6">
      <c r="B2" s="129" t="s">
        <v>272</v>
      </c>
    </row>
    <row r="3" spans="1:6">
      <c r="B3" s="129" t="s">
        <v>273</v>
      </c>
    </row>
    <row r="4" spans="1:6">
      <c r="B4" s="129" t="s">
        <v>344</v>
      </c>
    </row>
    <row r="5" spans="1:6">
      <c r="B5" s="130" t="s">
        <v>202</v>
      </c>
    </row>
    <row r="6" spans="1:6">
      <c r="B6" s="129" t="s">
        <v>86</v>
      </c>
      <c r="C6" s="129" t="s">
        <v>87</v>
      </c>
      <c r="D6" s="129" t="s">
        <v>88</v>
      </c>
      <c r="E6" s="129" t="s">
        <v>89</v>
      </c>
      <c r="F6" s="129" t="s">
        <v>90</v>
      </c>
    </row>
    <row r="7" spans="1:6">
      <c r="B7" s="129">
        <v>1</v>
      </c>
      <c r="C7" s="131">
        <v>381900</v>
      </c>
      <c r="D7" s="131" t="s">
        <v>91</v>
      </c>
      <c r="E7" s="129" t="s">
        <v>92</v>
      </c>
      <c r="F7" s="129" t="s">
        <v>93</v>
      </c>
    </row>
    <row r="8" spans="1:6">
      <c r="B8" s="129">
        <v>2</v>
      </c>
      <c r="C8" s="131">
        <v>382000</v>
      </c>
      <c r="D8" s="131" t="s">
        <v>94</v>
      </c>
      <c r="E8" s="129" t="s">
        <v>92</v>
      </c>
      <c r="F8" s="129" t="s">
        <v>93</v>
      </c>
    </row>
    <row r="9" spans="1:6">
      <c r="B9" s="129">
        <v>3</v>
      </c>
      <c r="C9" s="131">
        <v>400912</v>
      </c>
      <c r="D9" s="131" t="s">
        <v>95</v>
      </c>
      <c r="E9" s="129" t="s">
        <v>96</v>
      </c>
      <c r="F9" s="129" t="s">
        <v>93</v>
      </c>
    </row>
    <row r="10" spans="1:6">
      <c r="B10" s="129">
        <v>4</v>
      </c>
      <c r="C10" s="131">
        <v>400922</v>
      </c>
      <c r="D10" s="131" t="s">
        <v>95</v>
      </c>
      <c r="E10" s="129" t="s">
        <v>96</v>
      </c>
      <c r="F10" s="129" t="s">
        <v>93</v>
      </c>
    </row>
    <row r="11" spans="1:6">
      <c r="B11" s="129">
        <v>5</v>
      </c>
      <c r="C11" s="131">
        <v>400932</v>
      </c>
      <c r="D11" s="131" t="s">
        <v>95</v>
      </c>
      <c r="E11" s="129" t="s">
        <v>96</v>
      </c>
      <c r="F11" s="129" t="s">
        <v>93</v>
      </c>
    </row>
    <row r="12" spans="1:6">
      <c r="B12" s="129">
        <v>6</v>
      </c>
      <c r="C12" s="131">
        <v>400942</v>
      </c>
      <c r="D12" s="131" t="s">
        <v>95</v>
      </c>
      <c r="E12" s="129" t="s">
        <v>96</v>
      </c>
      <c r="F12" s="129" t="s">
        <v>93</v>
      </c>
    </row>
    <row r="13" spans="1:6">
      <c r="B13" s="129">
        <v>7</v>
      </c>
      <c r="C13" s="131">
        <v>400950</v>
      </c>
      <c r="D13" s="131" t="s">
        <v>97</v>
      </c>
      <c r="E13" s="129" t="s">
        <v>96</v>
      </c>
      <c r="F13" s="129" t="s">
        <v>93</v>
      </c>
    </row>
    <row r="14" spans="1:6">
      <c r="B14" s="129">
        <v>8</v>
      </c>
      <c r="C14" s="131">
        <v>401010</v>
      </c>
      <c r="D14" s="131" t="s">
        <v>98</v>
      </c>
      <c r="E14" s="129" t="s">
        <v>99</v>
      </c>
      <c r="F14" s="129" t="s">
        <v>93</v>
      </c>
    </row>
    <row r="15" spans="1:6">
      <c r="B15" s="129">
        <v>9</v>
      </c>
      <c r="C15" s="131">
        <v>401110</v>
      </c>
      <c r="D15" s="131" t="s">
        <v>100</v>
      </c>
      <c r="E15" s="129" t="s">
        <v>101</v>
      </c>
      <c r="F15" s="129" t="s">
        <v>93</v>
      </c>
    </row>
    <row r="16" spans="1:6">
      <c r="B16" s="129">
        <v>10</v>
      </c>
      <c r="C16" s="131">
        <v>401120</v>
      </c>
      <c r="D16" s="131" t="s">
        <v>102</v>
      </c>
      <c r="E16" s="129" t="s">
        <v>101</v>
      </c>
      <c r="F16" s="129" t="s">
        <v>93</v>
      </c>
    </row>
    <row r="17" spans="2:6">
      <c r="B17" s="129">
        <v>11</v>
      </c>
      <c r="C17" s="131">
        <v>401210</v>
      </c>
      <c r="D17" s="131" t="s">
        <v>103</v>
      </c>
      <c r="E17" s="129" t="s">
        <v>101</v>
      </c>
      <c r="F17" s="129" t="s">
        <v>93</v>
      </c>
    </row>
    <row r="18" spans="2:6">
      <c r="B18" s="129">
        <v>12</v>
      </c>
      <c r="C18" s="131">
        <v>401211</v>
      </c>
      <c r="D18" s="131" t="s">
        <v>104</v>
      </c>
      <c r="E18" s="129" t="s">
        <v>101</v>
      </c>
      <c r="F18" s="129" t="s">
        <v>93</v>
      </c>
    </row>
    <row r="19" spans="2:6">
      <c r="B19" s="129">
        <v>13</v>
      </c>
      <c r="C19" s="131">
        <v>401212</v>
      </c>
      <c r="D19" s="131" t="s">
        <v>105</v>
      </c>
      <c r="E19" s="129" t="s">
        <v>101</v>
      </c>
      <c r="F19" s="129" t="s">
        <v>93</v>
      </c>
    </row>
    <row r="20" spans="2:6">
      <c r="B20" s="129">
        <v>14</v>
      </c>
      <c r="C20" s="131">
        <v>401219</v>
      </c>
      <c r="D20" s="131" t="s">
        <v>106</v>
      </c>
      <c r="E20" s="129" t="s">
        <v>101</v>
      </c>
      <c r="F20" s="129" t="s">
        <v>93</v>
      </c>
    </row>
    <row r="21" spans="2:6">
      <c r="B21" s="129">
        <v>15</v>
      </c>
      <c r="C21" s="131">
        <v>401220</v>
      </c>
      <c r="D21" s="131" t="s">
        <v>107</v>
      </c>
      <c r="E21" s="129" t="s">
        <v>101</v>
      </c>
      <c r="F21" s="129" t="s">
        <v>93</v>
      </c>
    </row>
    <row r="22" spans="2:6">
      <c r="B22" s="129">
        <v>16</v>
      </c>
      <c r="C22" s="131">
        <v>401310</v>
      </c>
      <c r="D22" s="131" t="s">
        <v>100</v>
      </c>
      <c r="E22" s="129" t="s">
        <v>101</v>
      </c>
      <c r="F22" s="129" t="s">
        <v>93</v>
      </c>
    </row>
    <row r="23" spans="2:6">
      <c r="B23" s="129">
        <v>17</v>
      </c>
      <c r="C23" s="131">
        <v>401693</v>
      </c>
      <c r="D23" s="131" t="s">
        <v>108</v>
      </c>
      <c r="E23" s="129" t="s">
        <v>99</v>
      </c>
      <c r="F23" s="129" t="s">
        <v>93</v>
      </c>
    </row>
    <row r="24" spans="2:6">
      <c r="B24" s="129">
        <v>18</v>
      </c>
      <c r="C24" s="131">
        <v>401699</v>
      </c>
      <c r="D24" s="131" t="s">
        <v>109</v>
      </c>
      <c r="E24" s="129" t="s">
        <v>92</v>
      </c>
      <c r="F24" s="129" t="s">
        <v>93</v>
      </c>
    </row>
    <row r="25" spans="2:6">
      <c r="B25" s="129">
        <v>19</v>
      </c>
      <c r="C25" s="131">
        <v>681310</v>
      </c>
      <c r="D25" s="131" t="s">
        <v>110</v>
      </c>
      <c r="E25" s="129" t="s">
        <v>96</v>
      </c>
      <c r="F25" s="129" t="s">
        <v>93</v>
      </c>
    </row>
    <row r="26" spans="2:6">
      <c r="B26" s="129">
        <v>20</v>
      </c>
      <c r="C26" s="131">
        <v>681320</v>
      </c>
      <c r="D26" s="131">
        <v>0</v>
      </c>
      <c r="E26" s="129" t="s">
        <v>96</v>
      </c>
      <c r="F26" s="129" t="s">
        <v>93</v>
      </c>
    </row>
    <row r="27" spans="2:6">
      <c r="B27" s="129">
        <v>21</v>
      </c>
      <c r="C27" s="131">
        <v>681381</v>
      </c>
      <c r="D27" s="131">
        <v>0</v>
      </c>
      <c r="E27" s="129" t="s">
        <v>96</v>
      </c>
      <c r="F27" s="129" t="s">
        <v>93</v>
      </c>
    </row>
    <row r="28" spans="2:6">
      <c r="B28" s="129">
        <v>22</v>
      </c>
      <c r="C28" s="131">
        <v>681389</v>
      </c>
      <c r="D28" s="131">
        <v>0</v>
      </c>
      <c r="E28" s="129" t="s">
        <v>96</v>
      </c>
      <c r="F28" s="129" t="s">
        <v>93</v>
      </c>
    </row>
    <row r="29" spans="2:6">
      <c r="B29" s="129">
        <v>23</v>
      </c>
      <c r="C29" s="131">
        <v>681390</v>
      </c>
      <c r="D29" s="131" t="s">
        <v>109</v>
      </c>
      <c r="E29" s="129" t="s">
        <v>96</v>
      </c>
      <c r="F29" s="129" t="s">
        <v>93</v>
      </c>
    </row>
    <row r="30" spans="2:6">
      <c r="B30" s="129">
        <v>24</v>
      </c>
      <c r="C30" s="131">
        <v>700711</v>
      </c>
      <c r="D30" s="131" t="s">
        <v>111</v>
      </c>
      <c r="E30" s="129" t="s">
        <v>112</v>
      </c>
      <c r="F30" s="129" t="s">
        <v>93</v>
      </c>
    </row>
    <row r="31" spans="2:6">
      <c r="B31" s="129">
        <v>25</v>
      </c>
      <c r="C31" s="131">
        <v>700721</v>
      </c>
      <c r="D31" s="131" t="s">
        <v>111</v>
      </c>
      <c r="E31" s="129" t="s">
        <v>112</v>
      </c>
      <c r="F31" s="129" t="s">
        <v>93</v>
      </c>
    </row>
    <row r="32" spans="2:6">
      <c r="B32" s="129">
        <v>26</v>
      </c>
      <c r="C32" s="131">
        <v>700910</v>
      </c>
      <c r="D32" s="131" t="s">
        <v>113</v>
      </c>
      <c r="E32" s="129" t="s">
        <v>112</v>
      </c>
      <c r="F32" s="129" t="s">
        <v>93</v>
      </c>
    </row>
    <row r="33" spans="2:6">
      <c r="B33" s="129">
        <v>27</v>
      </c>
      <c r="C33" s="131">
        <v>731511</v>
      </c>
      <c r="D33" s="131" t="e">
        <v>#N/A</v>
      </c>
      <c r="E33" s="129" t="s">
        <v>92</v>
      </c>
      <c r="F33" s="129" t="s">
        <v>93</v>
      </c>
    </row>
    <row r="34" spans="2:6">
      <c r="B34" s="129">
        <v>28</v>
      </c>
      <c r="C34" s="131">
        <v>731816</v>
      </c>
      <c r="D34" s="131" t="s">
        <v>114</v>
      </c>
      <c r="E34" s="129" t="s">
        <v>96</v>
      </c>
      <c r="F34" s="129" t="s">
        <v>93</v>
      </c>
    </row>
    <row r="35" spans="2:6">
      <c r="B35" s="129">
        <v>29</v>
      </c>
      <c r="C35" s="131">
        <v>732010</v>
      </c>
      <c r="D35" s="131" t="s">
        <v>115</v>
      </c>
      <c r="E35" s="129" t="s">
        <v>96</v>
      </c>
      <c r="F35" s="129" t="s">
        <v>93</v>
      </c>
    </row>
    <row r="36" spans="2:6">
      <c r="B36" s="129">
        <v>30</v>
      </c>
      <c r="C36" s="131">
        <v>732020</v>
      </c>
      <c r="D36" s="131" t="s">
        <v>116</v>
      </c>
      <c r="E36" s="129" t="s">
        <v>96</v>
      </c>
      <c r="F36" s="129" t="s">
        <v>93</v>
      </c>
    </row>
    <row r="37" spans="2:6">
      <c r="B37" s="129">
        <v>31</v>
      </c>
      <c r="C37" s="131">
        <v>830120</v>
      </c>
      <c r="D37" s="131" t="s">
        <v>117</v>
      </c>
      <c r="E37" s="129" t="s">
        <v>112</v>
      </c>
      <c r="F37" s="129" t="s">
        <v>93</v>
      </c>
    </row>
    <row r="38" spans="2:6">
      <c r="B38" s="129">
        <v>32</v>
      </c>
      <c r="C38" s="131">
        <v>830210</v>
      </c>
      <c r="D38" s="131" t="s">
        <v>118</v>
      </c>
      <c r="E38" s="129" t="s">
        <v>112</v>
      </c>
      <c r="F38" s="129" t="s">
        <v>93</v>
      </c>
    </row>
    <row r="39" spans="2:6">
      <c r="B39" s="129">
        <v>33</v>
      </c>
      <c r="C39" s="131">
        <v>830230</v>
      </c>
      <c r="D39" s="131" t="s">
        <v>119</v>
      </c>
      <c r="E39" s="129" t="s">
        <v>112</v>
      </c>
      <c r="F39" s="129" t="s">
        <v>93</v>
      </c>
    </row>
    <row r="40" spans="2:6">
      <c r="B40" s="129">
        <v>34</v>
      </c>
      <c r="C40" s="131">
        <v>840734</v>
      </c>
      <c r="D40" s="131" t="s">
        <v>120</v>
      </c>
      <c r="E40" s="129" t="s">
        <v>99</v>
      </c>
      <c r="F40" s="129" t="s">
        <v>93</v>
      </c>
    </row>
    <row r="41" spans="2:6">
      <c r="B41" s="129">
        <v>35</v>
      </c>
      <c r="C41" s="131">
        <v>840820</v>
      </c>
      <c r="D41" s="131" t="s">
        <v>121</v>
      </c>
      <c r="E41" s="129" t="s">
        <v>99</v>
      </c>
      <c r="F41" s="129" t="s">
        <v>93</v>
      </c>
    </row>
    <row r="42" spans="2:6">
      <c r="B42" s="129">
        <v>36</v>
      </c>
      <c r="C42" s="131">
        <v>840991</v>
      </c>
      <c r="D42" s="131" t="s">
        <v>122</v>
      </c>
      <c r="E42" s="129" t="s">
        <v>99</v>
      </c>
      <c r="F42" s="129" t="s">
        <v>93</v>
      </c>
    </row>
    <row r="43" spans="2:6">
      <c r="B43" s="129">
        <v>37</v>
      </c>
      <c r="C43" s="131">
        <v>840999</v>
      </c>
      <c r="D43" s="131" t="s">
        <v>109</v>
      </c>
      <c r="E43" s="129" t="s">
        <v>99</v>
      </c>
      <c r="F43" s="129" t="s">
        <v>93</v>
      </c>
    </row>
    <row r="44" spans="2:6">
      <c r="B44" s="129">
        <v>38</v>
      </c>
      <c r="C44" s="131">
        <v>841330</v>
      </c>
      <c r="D44" s="131" t="s">
        <v>123</v>
      </c>
      <c r="E44" s="129" t="s">
        <v>99</v>
      </c>
      <c r="F44" s="129" t="s">
        <v>93</v>
      </c>
    </row>
    <row r="45" spans="2:6">
      <c r="B45" s="129">
        <v>39</v>
      </c>
      <c r="C45" s="131">
        <v>841391</v>
      </c>
      <c r="D45" s="131" t="s">
        <v>124</v>
      </c>
      <c r="E45" s="129" t="s">
        <v>99</v>
      </c>
      <c r="F45" s="129" t="s">
        <v>93</v>
      </c>
    </row>
    <row r="46" spans="2:6">
      <c r="B46" s="129">
        <v>40</v>
      </c>
      <c r="C46" s="131">
        <v>841430</v>
      </c>
      <c r="D46" s="131" t="s">
        <v>125</v>
      </c>
      <c r="E46" s="129" t="s">
        <v>126</v>
      </c>
      <c r="F46" s="129" t="s">
        <v>93</v>
      </c>
    </row>
    <row r="47" spans="2:6">
      <c r="B47" s="129">
        <v>41</v>
      </c>
      <c r="C47" s="131">
        <v>841459</v>
      </c>
      <c r="D47" s="131" t="s">
        <v>106</v>
      </c>
      <c r="E47" s="129" t="s">
        <v>99</v>
      </c>
      <c r="F47" s="129" t="s">
        <v>93</v>
      </c>
    </row>
    <row r="48" spans="2:6">
      <c r="B48" s="129">
        <v>42</v>
      </c>
      <c r="C48" s="131">
        <v>841520</v>
      </c>
      <c r="D48" s="131" t="s">
        <v>127</v>
      </c>
      <c r="E48" s="129" t="s">
        <v>126</v>
      </c>
      <c r="F48" s="129" t="s">
        <v>93</v>
      </c>
    </row>
    <row r="49" spans="2:6">
      <c r="B49" s="129">
        <v>43</v>
      </c>
      <c r="C49" s="131">
        <v>841583</v>
      </c>
      <c r="D49" s="131" t="s">
        <v>128</v>
      </c>
      <c r="E49" s="129" t="s">
        <v>126</v>
      </c>
      <c r="F49" s="129" t="s">
        <v>93</v>
      </c>
    </row>
    <row r="50" spans="2:6">
      <c r="B50" s="129">
        <v>44</v>
      </c>
      <c r="C50" s="131">
        <v>841590</v>
      </c>
      <c r="D50" s="131" t="s">
        <v>129</v>
      </c>
      <c r="E50" s="129" t="s">
        <v>126</v>
      </c>
      <c r="F50" s="129" t="s">
        <v>93</v>
      </c>
    </row>
    <row r="51" spans="2:6">
      <c r="B51" s="129">
        <v>45</v>
      </c>
      <c r="C51" s="131">
        <v>842123</v>
      </c>
      <c r="D51" s="131" t="s">
        <v>130</v>
      </c>
      <c r="E51" s="129" t="s">
        <v>99</v>
      </c>
      <c r="F51" s="129" t="s">
        <v>93</v>
      </c>
    </row>
    <row r="52" spans="2:6">
      <c r="B52" s="129">
        <v>46</v>
      </c>
      <c r="C52" s="131">
        <v>842131</v>
      </c>
      <c r="D52" s="131" t="s">
        <v>131</v>
      </c>
      <c r="E52" s="129" t="s">
        <v>99</v>
      </c>
      <c r="F52" s="129" t="s">
        <v>93</v>
      </c>
    </row>
    <row r="53" spans="2:6">
      <c r="B53" s="129">
        <v>47</v>
      </c>
      <c r="C53" s="131">
        <v>842139</v>
      </c>
      <c r="D53" s="131" t="s">
        <v>106</v>
      </c>
      <c r="E53" s="129" t="s">
        <v>96</v>
      </c>
      <c r="F53" s="129" t="s">
        <v>93</v>
      </c>
    </row>
    <row r="54" spans="2:6">
      <c r="B54" s="129">
        <v>48</v>
      </c>
      <c r="C54" s="131">
        <v>842549</v>
      </c>
      <c r="D54" s="131" t="s">
        <v>106</v>
      </c>
      <c r="E54" s="129" t="s">
        <v>92</v>
      </c>
      <c r="F54" s="129" t="s">
        <v>93</v>
      </c>
    </row>
    <row r="55" spans="2:6">
      <c r="B55" s="129">
        <v>49</v>
      </c>
      <c r="C55" s="131">
        <v>842691</v>
      </c>
      <c r="D55" s="131" t="s">
        <v>132</v>
      </c>
      <c r="E55" s="129" t="s">
        <v>92</v>
      </c>
      <c r="F55" s="129" t="s">
        <v>93</v>
      </c>
    </row>
    <row r="56" spans="2:6">
      <c r="B56" s="129">
        <v>50</v>
      </c>
      <c r="C56" s="131">
        <v>843110</v>
      </c>
      <c r="D56" s="131" t="s">
        <v>133</v>
      </c>
      <c r="E56" s="129" t="s">
        <v>92</v>
      </c>
      <c r="F56" s="129" t="s">
        <v>93</v>
      </c>
    </row>
    <row r="57" spans="2:6">
      <c r="B57" s="129">
        <v>51</v>
      </c>
      <c r="C57" s="131">
        <v>848210</v>
      </c>
      <c r="D57" s="131" t="s">
        <v>134</v>
      </c>
      <c r="E57" s="129" t="s">
        <v>96</v>
      </c>
      <c r="F57" s="129" t="s">
        <v>93</v>
      </c>
    </row>
    <row r="58" spans="2:6">
      <c r="B58" s="129">
        <v>52</v>
      </c>
      <c r="C58" s="131">
        <v>848220</v>
      </c>
      <c r="D58" s="131" t="s">
        <v>135</v>
      </c>
      <c r="E58" s="129" t="s">
        <v>96</v>
      </c>
      <c r="F58" s="129" t="s">
        <v>93</v>
      </c>
    </row>
    <row r="59" spans="2:6">
      <c r="B59" s="129">
        <v>53</v>
      </c>
      <c r="C59" s="131">
        <v>848240</v>
      </c>
      <c r="D59" s="131" t="s">
        <v>136</v>
      </c>
      <c r="E59" s="129" t="s">
        <v>96</v>
      </c>
      <c r="F59" s="129" t="s">
        <v>93</v>
      </c>
    </row>
    <row r="60" spans="2:6">
      <c r="B60" s="129">
        <v>54</v>
      </c>
      <c r="C60" s="131">
        <v>848250</v>
      </c>
      <c r="D60" s="131" t="s">
        <v>137</v>
      </c>
      <c r="E60" s="129" t="s">
        <v>96</v>
      </c>
      <c r="F60" s="129" t="s">
        <v>93</v>
      </c>
    </row>
    <row r="61" spans="2:6">
      <c r="B61" s="129">
        <v>55</v>
      </c>
      <c r="C61" s="131">
        <v>848310</v>
      </c>
      <c r="D61" s="131" t="s">
        <v>138</v>
      </c>
      <c r="E61" s="129" t="s">
        <v>99</v>
      </c>
      <c r="F61" s="129" t="s">
        <v>93</v>
      </c>
    </row>
    <row r="62" spans="2:6">
      <c r="B62" s="129">
        <v>56</v>
      </c>
      <c r="C62" s="131">
        <v>850132</v>
      </c>
      <c r="D62" s="131" t="s">
        <v>139</v>
      </c>
      <c r="E62" s="129" t="s">
        <v>126</v>
      </c>
      <c r="F62" s="129" t="s">
        <v>93</v>
      </c>
    </row>
    <row r="63" spans="2:6">
      <c r="B63" s="129">
        <v>57</v>
      </c>
      <c r="C63" s="131">
        <v>850710</v>
      </c>
      <c r="D63" s="131" t="s">
        <v>140</v>
      </c>
      <c r="E63" s="129" t="s">
        <v>126</v>
      </c>
      <c r="F63" s="129" t="s">
        <v>93</v>
      </c>
    </row>
    <row r="64" spans="2:6">
      <c r="B64" s="129">
        <v>58</v>
      </c>
      <c r="C64" s="131">
        <v>850730</v>
      </c>
      <c r="D64" s="131" t="s">
        <v>141</v>
      </c>
      <c r="E64" s="129" t="s">
        <v>126</v>
      </c>
      <c r="F64" s="129" t="s">
        <v>93</v>
      </c>
    </row>
    <row r="65" spans="2:6">
      <c r="B65" s="129">
        <v>59</v>
      </c>
      <c r="C65" s="131">
        <v>850740</v>
      </c>
      <c r="D65" s="131" t="s">
        <v>247</v>
      </c>
      <c r="E65" s="129" t="s">
        <v>126</v>
      </c>
      <c r="F65" s="129" t="s">
        <v>93</v>
      </c>
    </row>
    <row r="66" spans="2:6">
      <c r="B66" s="129">
        <v>60</v>
      </c>
      <c r="C66" s="131">
        <v>850760</v>
      </c>
      <c r="D66" s="131" t="e">
        <v>#N/A</v>
      </c>
      <c r="E66" s="129" t="s">
        <v>126</v>
      </c>
      <c r="F66" s="129" t="s">
        <v>93</v>
      </c>
    </row>
    <row r="67" spans="2:6">
      <c r="B67" s="129">
        <v>61</v>
      </c>
      <c r="C67" s="131">
        <v>850790</v>
      </c>
      <c r="D67" s="131" t="s">
        <v>129</v>
      </c>
      <c r="E67" s="129" t="s">
        <v>126</v>
      </c>
      <c r="F67" s="129" t="s">
        <v>93</v>
      </c>
    </row>
    <row r="68" spans="2:6">
      <c r="B68" s="129">
        <v>62</v>
      </c>
      <c r="C68" s="131">
        <v>851110</v>
      </c>
      <c r="D68" s="131" t="s">
        <v>142</v>
      </c>
      <c r="E68" s="129" t="s">
        <v>126</v>
      </c>
      <c r="F68" s="129" t="s">
        <v>93</v>
      </c>
    </row>
    <row r="69" spans="2:6">
      <c r="B69" s="129">
        <v>63</v>
      </c>
      <c r="C69" s="131">
        <v>851120</v>
      </c>
      <c r="D69" s="131" t="s">
        <v>143</v>
      </c>
      <c r="E69" s="129" t="s">
        <v>126</v>
      </c>
      <c r="F69" s="129" t="s">
        <v>93</v>
      </c>
    </row>
    <row r="70" spans="2:6">
      <c r="B70" s="129">
        <v>64</v>
      </c>
      <c r="C70" s="131">
        <v>851130</v>
      </c>
      <c r="D70" s="131" t="s">
        <v>144</v>
      </c>
      <c r="E70" s="129" t="s">
        <v>126</v>
      </c>
      <c r="F70" s="129" t="s">
        <v>93</v>
      </c>
    </row>
    <row r="71" spans="2:6">
      <c r="B71" s="129">
        <v>65</v>
      </c>
      <c r="C71" s="131">
        <v>851140</v>
      </c>
      <c r="D71" s="131" t="s">
        <v>145</v>
      </c>
      <c r="E71" s="129" t="s">
        <v>126</v>
      </c>
      <c r="F71" s="129" t="s">
        <v>93</v>
      </c>
    </row>
    <row r="72" spans="2:6">
      <c r="B72" s="129">
        <v>66</v>
      </c>
      <c r="C72" s="131">
        <v>851150</v>
      </c>
      <c r="D72" s="131" t="s">
        <v>146</v>
      </c>
      <c r="E72" s="129" t="s">
        <v>126</v>
      </c>
      <c r="F72" s="129" t="s">
        <v>93</v>
      </c>
    </row>
    <row r="73" spans="2:6">
      <c r="B73" s="129">
        <v>67</v>
      </c>
      <c r="C73" s="131">
        <v>851180</v>
      </c>
      <c r="D73" s="131" t="s">
        <v>147</v>
      </c>
      <c r="E73" s="129" t="s">
        <v>126</v>
      </c>
      <c r="F73" s="129" t="s">
        <v>93</v>
      </c>
    </row>
    <row r="74" spans="2:6">
      <c r="B74" s="129">
        <v>68</v>
      </c>
      <c r="C74" s="131">
        <v>851190</v>
      </c>
      <c r="D74" s="131" t="s">
        <v>129</v>
      </c>
      <c r="E74" s="129" t="s">
        <v>126</v>
      </c>
      <c r="F74" s="129" t="s">
        <v>93</v>
      </c>
    </row>
    <row r="75" spans="2:6">
      <c r="B75" s="129">
        <v>69</v>
      </c>
      <c r="C75" s="131">
        <v>851220</v>
      </c>
      <c r="D75" s="131" t="s">
        <v>148</v>
      </c>
      <c r="E75" s="129" t="s">
        <v>126</v>
      </c>
      <c r="F75" s="129" t="s">
        <v>93</v>
      </c>
    </row>
    <row r="76" spans="2:6">
      <c r="B76" s="129">
        <v>70</v>
      </c>
      <c r="C76" s="131">
        <v>851230</v>
      </c>
      <c r="D76" s="131" t="s">
        <v>149</v>
      </c>
      <c r="E76" s="129" t="s">
        <v>126</v>
      </c>
      <c r="F76" s="129" t="s">
        <v>93</v>
      </c>
    </row>
    <row r="77" spans="2:6">
      <c r="B77" s="129">
        <v>71</v>
      </c>
      <c r="C77" s="131">
        <v>851240</v>
      </c>
      <c r="D77" s="131" t="s">
        <v>150</v>
      </c>
      <c r="E77" s="129" t="s">
        <v>126</v>
      </c>
      <c r="F77" s="129" t="s">
        <v>93</v>
      </c>
    </row>
    <row r="78" spans="2:6">
      <c r="B78" s="129">
        <v>72</v>
      </c>
      <c r="C78" s="131">
        <v>851290</v>
      </c>
      <c r="D78" s="131" t="s">
        <v>129</v>
      </c>
      <c r="E78" s="129" t="s">
        <v>126</v>
      </c>
      <c r="F78" s="129" t="s">
        <v>93</v>
      </c>
    </row>
    <row r="79" spans="2:6">
      <c r="B79" s="129">
        <v>73</v>
      </c>
      <c r="C79" s="131">
        <v>851712</v>
      </c>
      <c r="D79" s="131">
        <v>0</v>
      </c>
      <c r="E79" s="129" t="s">
        <v>126</v>
      </c>
      <c r="F79" s="129" t="s">
        <v>93</v>
      </c>
    </row>
    <row r="80" spans="2:6">
      <c r="B80" s="129">
        <v>74</v>
      </c>
      <c r="C80" s="131">
        <v>851981</v>
      </c>
      <c r="D80" s="131">
        <v>0</v>
      </c>
      <c r="E80" s="129" t="s">
        <v>126</v>
      </c>
      <c r="F80" s="129" t="s">
        <v>93</v>
      </c>
    </row>
    <row r="81" spans="2:6">
      <c r="B81" s="129">
        <v>75</v>
      </c>
      <c r="C81" s="131">
        <v>851991</v>
      </c>
      <c r="D81" s="131" t="s">
        <v>151</v>
      </c>
      <c r="E81" s="129" t="s">
        <v>126</v>
      </c>
      <c r="F81" s="129" t="s">
        <v>93</v>
      </c>
    </row>
    <row r="82" spans="2:6">
      <c r="B82" s="129">
        <v>76</v>
      </c>
      <c r="C82" s="131">
        <v>851993</v>
      </c>
      <c r="D82" s="131" t="s">
        <v>152</v>
      </c>
      <c r="E82" s="129" t="s">
        <v>126</v>
      </c>
      <c r="F82" s="129" t="s">
        <v>93</v>
      </c>
    </row>
    <row r="83" spans="2:6">
      <c r="B83" s="129">
        <v>77</v>
      </c>
      <c r="C83" s="131">
        <v>852520</v>
      </c>
      <c r="D83" s="131" t="s">
        <v>153</v>
      </c>
      <c r="E83" s="129" t="s">
        <v>126</v>
      </c>
      <c r="F83" s="129" t="s">
        <v>93</v>
      </c>
    </row>
    <row r="84" spans="2:6">
      <c r="B84" s="129">
        <v>78</v>
      </c>
      <c r="C84" s="131">
        <v>852560</v>
      </c>
      <c r="D84" s="131">
        <v>0</v>
      </c>
      <c r="E84" s="129" t="s">
        <v>126</v>
      </c>
      <c r="F84" s="129" t="s">
        <v>93</v>
      </c>
    </row>
    <row r="85" spans="2:6">
      <c r="B85" s="129">
        <v>79</v>
      </c>
      <c r="C85" s="131">
        <v>852721</v>
      </c>
      <c r="D85" s="131" t="s">
        <v>154</v>
      </c>
      <c r="E85" s="129" t="s">
        <v>126</v>
      </c>
      <c r="F85" s="129" t="s">
        <v>93</v>
      </c>
    </row>
    <row r="86" spans="2:6">
      <c r="B86" s="129">
        <v>80</v>
      </c>
      <c r="C86" s="131">
        <v>852729</v>
      </c>
      <c r="D86" s="131" t="s">
        <v>106</v>
      </c>
      <c r="E86" s="129" t="s">
        <v>126</v>
      </c>
      <c r="F86" s="129" t="s">
        <v>93</v>
      </c>
    </row>
    <row r="87" spans="2:6">
      <c r="B87" s="129">
        <v>81</v>
      </c>
      <c r="C87" s="131">
        <v>853180</v>
      </c>
      <c r="D87" s="131" t="s">
        <v>155</v>
      </c>
      <c r="E87" s="129" t="s">
        <v>126</v>
      </c>
      <c r="F87" s="129" t="s">
        <v>93</v>
      </c>
    </row>
    <row r="88" spans="2:6">
      <c r="B88" s="129">
        <v>82</v>
      </c>
      <c r="C88" s="131">
        <v>853641</v>
      </c>
      <c r="D88" s="131" t="s">
        <v>156</v>
      </c>
      <c r="E88" s="129" t="s">
        <v>126</v>
      </c>
      <c r="F88" s="129" t="s">
        <v>93</v>
      </c>
    </row>
    <row r="89" spans="2:6">
      <c r="B89" s="129">
        <v>83</v>
      </c>
      <c r="C89" s="131">
        <v>853690</v>
      </c>
      <c r="D89" s="131" t="s">
        <v>248</v>
      </c>
      <c r="E89" s="129" t="s">
        <v>126</v>
      </c>
      <c r="F89" s="129" t="s">
        <v>93</v>
      </c>
    </row>
    <row r="90" spans="2:6">
      <c r="B90" s="129">
        <v>84</v>
      </c>
      <c r="C90" s="131">
        <v>853910</v>
      </c>
      <c r="D90" s="131" t="s">
        <v>157</v>
      </c>
      <c r="E90" s="129" t="s">
        <v>126</v>
      </c>
      <c r="F90" s="129" t="s">
        <v>93</v>
      </c>
    </row>
    <row r="91" spans="2:6">
      <c r="B91" s="129">
        <v>85</v>
      </c>
      <c r="C91" s="131">
        <v>853921</v>
      </c>
      <c r="D91" s="131" t="s">
        <v>158</v>
      </c>
      <c r="E91" s="129" t="s">
        <v>126</v>
      </c>
      <c r="F91" s="129" t="s">
        <v>93</v>
      </c>
    </row>
    <row r="92" spans="2:6">
      <c r="B92" s="129">
        <v>86</v>
      </c>
      <c r="C92" s="131">
        <v>854430</v>
      </c>
      <c r="D92" s="131" t="s">
        <v>159</v>
      </c>
      <c r="E92" s="129" t="s">
        <v>126</v>
      </c>
      <c r="F92" s="129" t="s">
        <v>93</v>
      </c>
    </row>
    <row r="93" spans="2:6">
      <c r="B93" s="129">
        <v>87</v>
      </c>
      <c r="C93" s="131">
        <v>870710</v>
      </c>
      <c r="D93" s="131" t="s">
        <v>160</v>
      </c>
      <c r="E93" s="129" t="s">
        <v>112</v>
      </c>
      <c r="F93" s="129" t="s">
        <v>93</v>
      </c>
    </row>
    <row r="94" spans="2:6">
      <c r="B94" s="129">
        <v>88</v>
      </c>
      <c r="C94" s="131">
        <v>870790</v>
      </c>
      <c r="D94" s="131" t="s">
        <v>109</v>
      </c>
      <c r="E94" s="129" t="s">
        <v>112</v>
      </c>
      <c r="F94" s="129" t="s">
        <v>93</v>
      </c>
    </row>
    <row r="95" spans="2:6">
      <c r="B95" s="129">
        <v>89</v>
      </c>
      <c r="C95" s="131">
        <v>870810</v>
      </c>
      <c r="D95" s="131" t="s">
        <v>161</v>
      </c>
      <c r="E95" s="129" t="s">
        <v>112</v>
      </c>
      <c r="F95" s="129" t="s">
        <v>93</v>
      </c>
    </row>
    <row r="96" spans="2:6">
      <c r="B96" s="129">
        <v>90</v>
      </c>
      <c r="C96" s="131">
        <v>870821</v>
      </c>
      <c r="D96" s="131" t="s">
        <v>162</v>
      </c>
      <c r="E96" s="129" t="s">
        <v>112</v>
      </c>
      <c r="F96" s="129" t="s">
        <v>93</v>
      </c>
    </row>
    <row r="97" spans="2:6">
      <c r="B97" s="129">
        <v>91</v>
      </c>
      <c r="C97" s="131">
        <v>870829</v>
      </c>
      <c r="D97" s="131" t="s">
        <v>106</v>
      </c>
      <c r="E97" s="129" t="s">
        <v>112</v>
      </c>
      <c r="F97" s="129" t="s">
        <v>93</v>
      </c>
    </row>
    <row r="98" spans="2:6">
      <c r="B98" s="129">
        <v>92</v>
      </c>
      <c r="C98" s="131">
        <v>870830</v>
      </c>
      <c r="D98" s="131">
        <v>0</v>
      </c>
      <c r="E98" s="129" t="s">
        <v>96</v>
      </c>
      <c r="F98" s="129" t="s">
        <v>93</v>
      </c>
    </row>
    <row r="99" spans="2:6">
      <c r="B99" s="129">
        <v>93</v>
      </c>
      <c r="C99" s="131">
        <v>870831</v>
      </c>
      <c r="D99" s="131" t="s">
        <v>163</v>
      </c>
      <c r="E99" s="129" t="s">
        <v>96</v>
      </c>
      <c r="F99" s="129" t="s">
        <v>93</v>
      </c>
    </row>
    <row r="100" spans="2:6">
      <c r="B100" s="129">
        <v>94</v>
      </c>
      <c r="C100" s="131">
        <v>870839</v>
      </c>
      <c r="D100" s="131" t="s">
        <v>106</v>
      </c>
      <c r="E100" s="129" t="s">
        <v>96</v>
      </c>
      <c r="F100" s="129" t="s">
        <v>93</v>
      </c>
    </row>
    <row r="101" spans="2:6">
      <c r="B101" s="129">
        <v>95</v>
      </c>
      <c r="C101" s="131">
        <v>870840</v>
      </c>
      <c r="D101" s="131" t="s">
        <v>164</v>
      </c>
      <c r="E101" s="129" t="s">
        <v>96</v>
      </c>
      <c r="F101" s="129" t="s">
        <v>93</v>
      </c>
    </row>
    <row r="102" spans="2:6">
      <c r="B102" s="129">
        <v>96</v>
      </c>
      <c r="C102" s="131">
        <v>870850</v>
      </c>
      <c r="D102" s="131" t="s">
        <v>165</v>
      </c>
      <c r="E102" s="129" t="s">
        <v>96</v>
      </c>
      <c r="F102" s="129" t="s">
        <v>93</v>
      </c>
    </row>
    <row r="103" spans="2:6">
      <c r="B103" s="129">
        <v>97</v>
      </c>
      <c r="C103" s="131">
        <v>870860</v>
      </c>
      <c r="D103" s="131" t="s">
        <v>166</v>
      </c>
      <c r="E103" s="129" t="s">
        <v>96</v>
      </c>
      <c r="F103" s="129" t="s">
        <v>93</v>
      </c>
    </row>
    <row r="104" spans="2:6">
      <c r="B104" s="129">
        <v>98</v>
      </c>
      <c r="C104" s="131">
        <v>870870</v>
      </c>
      <c r="D104" s="131" t="s">
        <v>167</v>
      </c>
      <c r="E104" s="129" t="s">
        <v>96</v>
      </c>
      <c r="F104" s="129" t="s">
        <v>93</v>
      </c>
    </row>
    <row r="105" spans="2:6">
      <c r="B105" s="129">
        <v>99</v>
      </c>
      <c r="C105" s="131">
        <v>870880</v>
      </c>
      <c r="D105" s="131" t="s">
        <v>168</v>
      </c>
      <c r="E105" s="129" t="s">
        <v>96</v>
      </c>
      <c r="F105" s="129" t="s">
        <v>93</v>
      </c>
    </row>
    <row r="106" spans="2:6">
      <c r="B106" s="129">
        <v>100</v>
      </c>
      <c r="C106" s="131">
        <v>870891</v>
      </c>
      <c r="D106" s="131" t="s">
        <v>169</v>
      </c>
      <c r="E106" s="129" t="s">
        <v>92</v>
      </c>
      <c r="F106" s="129" t="s">
        <v>93</v>
      </c>
    </row>
    <row r="107" spans="2:6">
      <c r="B107" s="129">
        <v>101</v>
      </c>
      <c r="C107" s="131">
        <v>870892</v>
      </c>
      <c r="D107" s="131" t="s">
        <v>170</v>
      </c>
      <c r="E107" s="129" t="s">
        <v>96</v>
      </c>
      <c r="F107" s="129" t="s">
        <v>93</v>
      </c>
    </row>
    <row r="108" spans="2:6">
      <c r="B108" s="129">
        <v>102</v>
      </c>
      <c r="C108" s="131">
        <v>870893</v>
      </c>
      <c r="D108" s="131" t="s">
        <v>171</v>
      </c>
      <c r="E108" s="129" t="s">
        <v>96</v>
      </c>
      <c r="F108" s="129" t="s">
        <v>93</v>
      </c>
    </row>
    <row r="109" spans="2:6">
      <c r="B109" s="129">
        <v>103</v>
      </c>
      <c r="C109" s="131">
        <v>870894</v>
      </c>
      <c r="D109" s="131" t="s">
        <v>172</v>
      </c>
      <c r="E109" s="129" t="s">
        <v>96</v>
      </c>
      <c r="F109" s="129" t="s">
        <v>93</v>
      </c>
    </row>
    <row r="110" spans="2:6">
      <c r="B110" s="129">
        <v>104</v>
      </c>
      <c r="C110" s="131">
        <v>870895</v>
      </c>
      <c r="D110" s="131" t="s">
        <v>106</v>
      </c>
      <c r="E110" s="129" t="s">
        <v>112</v>
      </c>
      <c r="F110" s="129" t="s">
        <v>93</v>
      </c>
    </row>
    <row r="111" spans="2:6">
      <c r="B111" s="129">
        <v>105</v>
      </c>
      <c r="C111" s="131">
        <v>870899</v>
      </c>
      <c r="D111" s="131" t="s">
        <v>129</v>
      </c>
      <c r="E111" s="129" t="s">
        <v>92</v>
      </c>
      <c r="F111" s="129" t="s">
        <v>93</v>
      </c>
    </row>
    <row r="112" spans="2:6">
      <c r="B112" s="129">
        <v>106</v>
      </c>
      <c r="C112" s="131">
        <v>871690</v>
      </c>
      <c r="D112" s="131" t="s">
        <v>173</v>
      </c>
      <c r="E112" s="129" t="s">
        <v>96</v>
      </c>
      <c r="F112" s="129" t="s">
        <v>93</v>
      </c>
    </row>
    <row r="113" spans="2:6">
      <c r="B113" s="129">
        <v>107</v>
      </c>
      <c r="C113" s="131">
        <v>871899</v>
      </c>
      <c r="D113" s="131" t="e">
        <v>#N/A</v>
      </c>
      <c r="E113" s="129" t="s">
        <v>96</v>
      </c>
      <c r="F113" s="129" t="s">
        <v>93</v>
      </c>
    </row>
    <row r="114" spans="2:6">
      <c r="B114" s="129">
        <v>108</v>
      </c>
      <c r="C114" s="131">
        <v>902910</v>
      </c>
      <c r="D114" s="131" t="s">
        <v>174</v>
      </c>
      <c r="E114" s="129" t="s">
        <v>126</v>
      </c>
      <c r="F114" s="129" t="s">
        <v>93</v>
      </c>
    </row>
    <row r="115" spans="2:6">
      <c r="B115" s="129">
        <v>109</v>
      </c>
      <c r="C115" s="131">
        <v>902920</v>
      </c>
      <c r="D115" s="131" t="s">
        <v>175</v>
      </c>
      <c r="E115" s="129" t="s">
        <v>126</v>
      </c>
      <c r="F115" s="129" t="s">
        <v>93</v>
      </c>
    </row>
    <row r="116" spans="2:6">
      <c r="B116" s="129">
        <v>110</v>
      </c>
      <c r="C116" s="131">
        <v>902990</v>
      </c>
      <c r="D116" s="131" t="s">
        <v>176</v>
      </c>
      <c r="E116" s="129" t="s">
        <v>126</v>
      </c>
      <c r="F116" s="129" t="s">
        <v>93</v>
      </c>
    </row>
    <row r="117" spans="2:6">
      <c r="B117" s="129">
        <v>111</v>
      </c>
      <c r="C117" s="131">
        <v>910400</v>
      </c>
      <c r="D117" s="131" t="s">
        <v>177</v>
      </c>
      <c r="E117" s="129" t="s">
        <v>126</v>
      </c>
      <c r="F117" s="129" t="s">
        <v>93</v>
      </c>
    </row>
    <row r="118" spans="2:6">
      <c r="B118" s="129">
        <v>112</v>
      </c>
      <c r="C118" s="131">
        <v>940120</v>
      </c>
      <c r="D118" s="131" t="s">
        <v>178</v>
      </c>
      <c r="E118" s="129" t="s">
        <v>112</v>
      </c>
      <c r="F118" s="129" t="s">
        <v>93</v>
      </c>
    </row>
    <row r="119" spans="2:6">
      <c r="B119" s="129">
        <v>113</v>
      </c>
      <c r="C119" s="131">
        <v>940190</v>
      </c>
      <c r="D119" s="131" t="s">
        <v>129</v>
      </c>
      <c r="E119" s="129" t="s">
        <v>112</v>
      </c>
      <c r="F119" s="129" t="s">
        <v>93</v>
      </c>
    </row>
    <row r="120" spans="2:6">
      <c r="B120" s="129">
        <v>114</v>
      </c>
      <c r="C120" s="131">
        <v>940340</v>
      </c>
      <c r="D120" s="131" t="s">
        <v>179</v>
      </c>
      <c r="E120" s="129" t="s">
        <v>112</v>
      </c>
      <c r="F120" s="129" t="s">
        <v>93</v>
      </c>
    </row>
    <row r="121" spans="2:6">
      <c r="B121" s="129">
        <v>115</v>
      </c>
      <c r="C121" s="131">
        <v>940350</v>
      </c>
      <c r="D121" s="131" t="s">
        <v>180</v>
      </c>
      <c r="E121" s="129" t="s">
        <v>112</v>
      </c>
      <c r="F121" s="129" t="s">
        <v>93</v>
      </c>
    </row>
    <row r="122" spans="2:6">
      <c r="B122" s="129">
        <v>116</v>
      </c>
      <c r="C122" s="131">
        <v>940390</v>
      </c>
      <c r="D122" s="131" t="s">
        <v>129</v>
      </c>
      <c r="E122" s="129" t="s">
        <v>112</v>
      </c>
      <c r="F122" s="129" t="s">
        <v>93</v>
      </c>
    </row>
    <row r="123" spans="2:6">
      <c r="B123" s="129">
        <v>117</v>
      </c>
      <c r="C123" s="131">
        <v>980200</v>
      </c>
      <c r="D123" s="131" t="s">
        <v>181</v>
      </c>
      <c r="E123" s="129" t="s">
        <v>99</v>
      </c>
      <c r="F123" s="129" t="s">
        <v>93</v>
      </c>
    </row>
    <row r="124" spans="2:6">
      <c r="C124" s="131"/>
      <c r="D124" s="131"/>
    </row>
  </sheetData>
  <hyperlinks>
    <hyperlink ref="A1" location="ÍNDICE!A1" display="ÍNDICE" xr:uid="{00000000-0004-0000-0300-000000000000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2"/>
  <sheetViews>
    <sheetView zoomScaleNormal="100" workbookViewId="0"/>
  </sheetViews>
  <sheetFormatPr baseColWidth="10" defaultColWidth="13.1640625" defaultRowHeight="14"/>
  <cols>
    <col min="1" max="1" width="12.5" style="129" customWidth="1"/>
    <col min="2" max="2" width="7.33203125" style="129" customWidth="1"/>
    <col min="3" max="3" width="10.1640625" style="129" customWidth="1"/>
    <col min="4" max="4" width="57" style="129" customWidth="1"/>
    <col min="5" max="5" width="47.83203125" style="129" customWidth="1"/>
    <col min="6" max="6" width="11.5" style="129" bestFit="1" customWidth="1"/>
    <col min="7" max="16384" width="13.1640625" style="129"/>
  </cols>
  <sheetData>
    <row r="1" spans="1:6" ht="16">
      <c r="A1" s="128" t="s">
        <v>0</v>
      </c>
      <c r="B1" s="129" t="s">
        <v>271</v>
      </c>
    </row>
    <row r="3" spans="1:6">
      <c r="B3" s="130" t="s">
        <v>203</v>
      </c>
    </row>
    <row r="4" spans="1:6">
      <c r="B4" s="129" t="s">
        <v>86</v>
      </c>
      <c r="C4" s="129" t="s">
        <v>87</v>
      </c>
      <c r="D4" s="129" t="s">
        <v>88</v>
      </c>
      <c r="E4" s="129" t="s">
        <v>89</v>
      </c>
      <c r="F4" s="129" t="s">
        <v>90</v>
      </c>
    </row>
    <row r="5" spans="1:6">
      <c r="B5" s="129">
        <v>1</v>
      </c>
      <c r="C5" s="131">
        <v>870120</v>
      </c>
      <c r="D5" s="131" t="s">
        <v>182</v>
      </c>
      <c r="E5" s="129" t="s">
        <v>183</v>
      </c>
      <c r="F5" s="129" t="s">
        <v>184</v>
      </c>
    </row>
    <row r="6" spans="1:6">
      <c r="B6" s="129">
        <v>2</v>
      </c>
      <c r="C6" s="131">
        <v>870210</v>
      </c>
      <c r="D6" s="131" t="s">
        <v>185</v>
      </c>
      <c r="E6" s="129" t="s">
        <v>186</v>
      </c>
      <c r="F6" s="129" t="s">
        <v>184</v>
      </c>
    </row>
    <row r="7" spans="1:6">
      <c r="B7" s="129">
        <v>3</v>
      </c>
      <c r="C7" s="131">
        <v>870290</v>
      </c>
      <c r="D7" s="131" t="s">
        <v>106</v>
      </c>
      <c r="E7" s="129" t="s">
        <v>186</v>
      </c>
      <c r="F7" s="129" t="s">
        <v>184</v>
      </c>
    </row>
    <row r="8" spans="1:6">
      <c r="B8" s="129">
        <v>4</v>
      </c>
      <c r="C8" s="131">
        <v>870322</v>
      </c>
      <c r="D8" s="131" t="s">
        <v>187</v>
      </c>
      <c r="E8" s="129" t="s">
        <v>188</v>
      </c>
      <c r="F8" s="129" t="s">
        <v>184</v>
      </c>
    </row>
    <row r="9" spans="1:6">
      <c r="B9" s="129">
        <v>5</v>
      </c>
      <c r="C9" s="131">
        <v>870323</v>
      </c>
      <c r="D9" s="131" t="s">
        <v>189</v>
      </c>
      <c r="E9" s="129" t="s">
        <v>190</v>
      </c>
      <c r="F9" s="129" t="s">
        <v>184</v>
      </c>
    </row>
    <row r="10" spans="1:6">
      <c r="B10" s="129">
        <v>6</v>
      </c>
      <c r="C10" s="131">
        <v>870324</v>
      </c>
      <c r="D10" s="131" t="s">
        <v>191</v>
      </c>
      <c r="E10" s="129" t="s">
        <v>192</v>
      </c>
      <c r="F10" s="129" t="s">
        <v>184</v>
      </c>
    </row>
    <row r="11" spans="1:6">
      <c r="B11" s="129">
        <v>7</v>
      </c>
      <c r="C11" s="131">
        <v>870331</v>
      </c>
      <c r="D11" s="131" t="s">
        <v>193</v>
      </c>
      <c r="E11" s="129" t="s">
        <v>188</v>
      </c>
      <c r="F11" s="129" t="s">
        <v>184</v>
      </c>
    </row>
    <row r="12" spans="1:6">
      <c r="B12" s="129">
        <v>8</v>
      </c>
      <c r="C12" s="131">
        <v>870332</v>
      </c>
      <c r="D12" s="131" t="s">
        <v>189</v>
      </c>
      <c r="E12" s="129" t="s">
        <v>188</v>
      </c>
      <c r="F12" s="129" t="s">
        <v>184</v>
      </c>
    </row>
    <row r="13" spans="1:6">
      <c r="B13" s="129">
        <v>9</v>
      </c>
      <c r="C13" s="131">
        <v>870333</v>
      </c>
      <c r="D13" s="131" t="s">
        <v>194</v>
      </c>
      <c r="E13" s="129" t="s">
        <v>192</v>
      </c>
      <c r="F13" s="129" t="s">
        <v>184</v>
      </c>
    </row>
    <row r="14" spans="1:6">
      <c r="B14" s="129">
        <v>10</v>
      </c>
      <c r="C14" s="131">
        <v>870390</v>
      </c>
      <c r="D14" s="131" t="s">
        <v>106</v>
      </c>
      <c r="E14" s="129" t="s">
        <v>188</v>
      </c>
      <c r="F14" s="129" t="s">
        <v>184</v>
      </c>
    </row>
    <row r="15" spans="1:6">
      <c r="B15" s="129">
        <v>11</v>
      </c>
      <c r="C15" s="131">
        <v>870421</v>
      </c>
      <c r="D15" s="131" t="s">
        <v>195</v>
      </c>
      <c r="E15" s="129" t="s">
        <v>188</v>
      </c>
      <c r="F15" s="129" t="s">
        <v>184</v>
      </c>
    </row>
    <row r="16" spans="1:6">
      <c r="B16" s="129">
        <v>12</v>
      </c>
      <c r="C16" s="131">
        <v>870422</v>
      </c>
      <c r="D16" s="131" t="s">
        <v>196</v>
      </c>
      <c r="E16" s="129" t="s">
        <v>197</v>
      </c>
      <c r="F16" s="129" t="s">
        <v>184</v>
      </c>
    </row>
    <row r="17" spans="2:6">
      <c r="B17" s="129">
        <v>13</v>
      </c>
      <c r="C17" s="131">
        <v>870423</v>
      </c>
      <c r="D17" s="131" t="s">
        <v>198</v>
      </c>
      <c r="E17" s="129" t="s">
        <v>197</v>
      </c>
      <c r="F17" s="129" t="s">
        <v>184</v>
      </c>
    </row>
    <row r="18" spans="2:6">
      <c r="B18" s="129">
        <v>14</v>
      </c>
      <c r="C18" s="131">
        <v>870431</v>
      </c>
      <c r="D18" s="131" t="s">
        <v>195</v>
      </c>
      <c r="E18" s="129" t="s">
        <v>188</v>
      </c>
      <c r="F18" s="129" t="s">
        <v>184</v>
      </c>
    </row>
    <row r="19" spans="2:6">
      <c r="B19" s="129">
        <v>15</v>
      </c>
      <c r="C19" s="131">
        <v>870432</v>
      </c>
      <c r="D19" s="131" t="s">
        <v>199</v>
      </c>
      <c r="E19" s="129" t="s">
        <v>197</v>
      </c>
      <c r="F19" s="129" t="s">
        <v>184</v>
      </c>
    </row>
    <row r="20" spans="2:6">
      <c r="B20" s="129">
        <v>16</v>
      </c>
      <c r="C20" s="131">
        <v>870490</v>
      </c>
      <c r="D20" s="131" t="s">
        <v>106</v>
      </c>
      <c r="E20" s="129" t="s">
        <v>197</v>
      </c>
      <c r="F20" s="129" t="s">
        <v>184</v>
      </c>
    </row>
    <row r="21" spans="2:6">
      <c r="B21" s="129">
        <v>17</v>
      </c>
      <c r="C21" s="131">
        <v>870600</v>
      </c>
      <c r="D21" s="131" t="s">
        <v>200</v>
      </c>
      <c r="E21" s="129" t="s">
        <v>201</v>
      </c>
      <c r="F21" s="129" t="s">
        <v>184</v>
      </c>
    </row>
    <row r="22" spans="2:6">
      <c r="C22" s="131"/>
      <c r="D22" s="131"/>
    </row>
  </sheetData>
  <hyperlinks>
    <hyperlink ref="A1" location="ÍNDICE!A1" display="ÍNDICE" xr:uid="{00000000-0004-0000-0400-000000000000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25"/>
  <sheetViews>
    <sheetView zoomScaleNormal="100" zoomScalePageLayoutView="80" workbookViewId="0"/>
  </sheetViews>
  <sheetFormatPr baseColWidth="10" defaultColWidth="11.5" defaultRowHeight="13"/>
  <cols>
    <col min="1" max="1" width="12.5" style="31" customWidth="1"/>
    <col min="2" max="2" width="11.5" style="31" customWidth="1"/>
    <col min="3" max="16384" width="11.5" style="31"/>
  </cols>
  <sheetData>
    <row r="1" spans="1:30">
      <c r="A1" s="83" t="s">
        <v>0</v>
      </c>
    </row>
    <row r="2" spans="1:30">
      <c r="A2" s="136" t="s">
        <v>204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</row>
    <row r="3" spans="1:30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</row>
    <row r="4" spans="1:30">
      <c r="A4" s="136" t="s">
        <v>279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</row>
    <row r="5" spans="1:30" ht="14" thickBot="1">
      <c r="A5" s="3" t="s">
        <v>173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4" thickTop="1">
      <c r="A6" s="25"/>
      <c r="B6" s="6">
        <v>1995</v>
      </c>
      <c r="C6" s="6">
        <v>1996</v>
      </c>
      <c r="D6" s="6">
        <v>1997</v>
      </c>
      <c r="E6" s="6">
        <v>1998</v>
      </c>
      <c r="F6" s="6">
        <v>1999</v>
      </c>
      <c r="G6" s="6">
        <v>2000</v>
      </c>
      <c r="H6" s="6">
        <v>2001</v>
      </c>
      <c r="I6" s="6">
        <v>2002</v>
      </c>
      <c r="J6" s="6">
        <v>2003</v>
      </c>
      <c r="K6" s="6">
        <v>2004</v>
      </c>
      <c r="L6" s="6">
        <v>2005</v>
      </c>
      <c r="M6" s="6">
        <v>2006</v>
      </c>
      <c r="N6" s="6">
        <v>2007</v>
      </c>
      <c r="O6" s="6">
        <v>2008</v>
      </c>
      <c r="P6" s="6">
        <v>2009</v>
      </c>
      <c r="Q6" s="6">
        <v>2010</v>
      </c>
      <c r="R6" s="6">
        <v>2011</v>
      </c>
      <c r="S6" s="6">
        <v>2012</v>
      </c>
      <c r="T6" s="6">
        <v>2013</v>
      </c>
      <c r="U6" s="6">
        <v>2014</v>
      </c>
      <c r="V6" s="6">
        <v>2015</v>
      </c>
      <c r="W6" s="6">
        <v>2016</v>
      </c>
      <c r="X6" s="6">
        <v>2017</v>
      </c>
      <c r="Y6" s="6">
        <v>2018</v>
      </c>
      <c r="Z6" s="6">
        <v>2019</v>
      </c>
      <c r="AA6" s="6">
        <v>2020</v>
      </c>
      <c r="AB6" s="6">
        <v>2021</v>
      </c>
      <c r="AC6" s="6">
        <v>2022</v>
      </c>
      <c r="AD6" s="6" t="s">
        <v>280</v>
      </c>
    </row>
    <row r="7" spans="1:30" ht="14" thickBot="1">
      <c r="A7" s="25"/>
      <c r="B7" s="134" t="s">
        <v>205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</row>
    <row r="8" spans="1:30" ht="14" thickTop="1">
      <c r="A8" s="2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</row>
    <row r="9" spans="1:30">
      <c r="A9" s="33" t="s">
        <v>93</v>
      </c>
      <c r="B9" s="14">
        <v>10284.205111999998</v>
      </c>
      <c r="C9" s="14">
        <v>12572.176522999998</v>
      </c>
      <c r="D9" s="14">
        <v>15102.496410999998</v>
      </c>
      <c r="E9" s="14">
        <v>17138.888391999997</v>
      </c>
      <c r="F9" s="14">
        <v>21426.472743000006</v>
      </c>
      <c r="G9" s="14">
        <v>26099.237845999993</v>
      </c>
      <c r="H9" s="14">
        <v>26415.194502000006</v>
      </c>
      <c r="I9" s="14">
        <v>27305.194660000001</v>
      </c>
      <c r="J9" s="14">
        <v>27551.927769000005</v>
      </c>
      <c r="K9" s="14">
        <v>32144.364484000009</v>
      </c>
      <c r="L9" s="14">
        <v>35870.091064000007</v>
      </c>
      <c r="M9" s="14">
        <v>41056.061337000014</v>
      </c>
      <c r="N9" s="14">
        <v>43428.022100000009</v>
      </c>
      <c r="O9" s="35">
        <v>43562.149291999987</v>
      </c>
      <c r="P9" s="35">
        <v>35164.167143000006</v>
      </c>
      <c r="Q9" s="35">
        <v>47097.604966999985</v>
      </c>
      <c r="R9" s="35">
        <v>51840.048916999986</v>
      </c>
      <c r="S9" s="35">
        <v>54700.622187000001</v>
      </c>
      <c r="T9" s="35">
        <v>60550.314738000008</v>
      </c>
      <c r="U9" s="35">
        <v>63668.726284000004</v>
      </c>
      <c r="V9" s="35">
        <v>65751.233674999996</v>
      </c>
      <c r="W9" s="35">
        <v>67742.141888000013</v>
      </c>
      <c r="X9" s="35">
        <v>69006.299912999995</v>
      </c>
      <c r="Y9" s="55">
        <v>74417.803266999996</v>
      </c>
      <c r="Z9" s="55">
        <v>76473.003585999977</v>
      </c>
      <c r="AA9" s="55">
        <v>65578.094056000002</v>
      </c>
      <c r="AB9" s="55">
        <v>84631.670823999972</v>
      </c>
      <c r="AC9" s="55">
        <v>94866.563112000018</v>
      </c>
      <c r="AD9" s="14">
        <f>SUM(B9:AC9)</f>
        <v>1291444.7767919998</v>
      </c>
    </row>
    <row r="10" spans="1:30">
      <c r="A10" s="33" t="s">
        <v>206</v>
      </c>
      <c r="B10" s="14">
        <v>9598.8349280000002</v>
      </c>
      <c r="C10" s="14">
        <v>13461.439400000001</v>
      </c>
      <c r="D10" s="14">
        <v>14035.532200000001</v>
      </c>
      <c r="E10" s="14">
        <v>15166.365261000003</v>
      </c>
      <c r="F10" s="14">
        <v>18057.402174000003</v>
      </c>
      <c r="G10" s="14">
        <v>21693.468471999993</v>
      </c>
      <c r="H10" s="14">
        <v>21920.829030000001</v>
      </c>
      <c r="I10" s="14">
        <v>20990.460802000005</v>
      </c>
      <c r="J10" s="14">
        <v>19854.182057000002</v>
      </c>
      <c r="K10" s="14">
        <v>19754.974724999996</v>
      </c>
      <c r="L10" s="14">
        <v>21638.671391000003</v>
      </c>
      <c r="M10" s="14">
        <v>27205.846895000006</v>
      </c>
      <c r="N10" s="14">
        <v>28766.492458000008</v>
      </c>
      <c r="O10" s="36">
        <v>30018.729089</v>
      </c>
      <c r="P10" s="36">
        <v>23730.377234</v>
      </c>
      <c r="Q10" s="36">
        <v>36669.445063000006</v>
      </c>
      <c r="R10" s="36">
        <v>44171.910013000001</v>
      </c>
      <c r="S10" s="36">
        <v>48782.524983999996</v>
      </c>
      <c r="T10" s="36">
        <v>54066.175530000015</v>
      </c>
      <c r="U10" s="36">
        <v>55655.988966999998</v>
      </c>
      <c r="V10" s="36">
        <v>59022.890352000009</v>
      </c>
      <c r="W10" s="36">
        <v>55697.542275</v>
      </c>
      <c r="X10" s="36">
        <v>64963.026079999996</v>
      </c>
      <c r="Y10" s="36">
        <v>78189.716945999986</v>
      </c>
      <c r="Z10" s="36">
        <v>82383.331445000003</v>
      </c>
      <c r="AA10" s="36">
        <v>68273.38644599999</v>
      </c>
      <c r="AB10" s="36">
        <v>68603.819102000009</v>
      </c>
      <c r="AC10" s="36">
        <v>68329.542669000002</v>
      </c>
      <c r="AD10" s="14">
        <f t="shared" ref="AD10:AD11" si="0">SUM(B10:AC10)</f>
        <v>1090702.9059880001</v>
      </c>
    </row>
    <row r="11" spans="1:30">
      <c r="A11" s="25" t="s">
        <v>207</v>
      </c>
      <c r="B11" s="14">
        <f>B9+B10</f>
        <v>19883.04004</v>
      </c>
      <c r="C11" s="14">
        <f t="shared" ref="C11:AC11" si="1">C9+C10</f>
        <v>26033.615922999998</v>
      </c>
      <c r="D11" s="14">
        <f t="shared" si="1"/>
        <v>29138.028611000002</v>
      </c>
      <c r="E11" s="14">
        <f t="shared" si="1"/>
        <v>32305.253653</v>
      </c>
      <c r="F11" s="14">
        <f t="shared" si="1"/>
        <v>39483.874917000008</v>
      </c>
      <c r="G11" s="14">
        <f t="shared" si="1"/>
        <v>47792.706317999982</v>
      </c>
      <c r="H11" s="14">
        <f t="shared" si="1"/>
        <v>48336.023532000007</v>
      </c>
      <c r="I11" s="14">
        <f t="shared" si="1"/>
        <v>48295.65546200001</v>
      </c>
      <c r="J11" s="14">
        <f t="shared" si="1"/>
        <v>47406.109826000007</v>
      </c>
      <c r="K11" s="14">
        <f t="shared" si="1"/>
        <v>51899.339209000005</v>
      </c>
      <c r="L11" s="14">
        <f t="shared" si="1"/>
        <v>57508.762455000011</v>
      </c>
      <c r="M11" s="14">
        <f t="shared" si="1"/>
        <v>68261.908232000016</v>
      </c>
      <c r="N11" s="14">
        <f t="shared" si="1"/>
        <v>72194.514558000024</v>
      </c>
      <c r="O11" s="14">
        <f t="shared" si="1"/>
        <v>73580.878380999988</v>
      </c>
      <c r="P11" s="14">
        <f t="shared" si="1"/>
        <v>58894.544377000006</v>
      </c>
      <c r="Q11" s="14">
        <f t="shared" si="1"/>
        <v>83767.050029999984</v>
      </c>
      <c r="R11" s="14">
        <f t="shared" si="1"/>
        <v>96011.958929999993</v>
      </c>
      <c r="S11" s="14">
        <f t="shared" si="1"/>
        <v>103483.14717099999</v>
      </c>
      <c r="T11" s="14">
        <f t="shared" si="1"/>
        <v>114616.49026800002</v>
      </c>
      <c r="U11" s="14">
        <f t="shared" si="1"/>
        <v>119324.715251</v>
      </c>
      <c r="V11" s="14">
        <f t="shared" si="1"/>
        <v>124774.12402700001</v>
      </c>
      <c r="W11" s="14">
        <f t="shared" si="1"/>
        <v>123439.68416300001</v>
      </c>
      <c r="X11" s="14">
        <f t="shared" si="1"/>
        <v>133969.32599300001</v>
      </c>
      <c r="Y11" s="14">
        <f t="shared" si="1"/>
        <v>152607.52021299998</v>
      </c>
      <c r="Z11" s="14">
        <f t="shared" si="1"/>
        <v>158856.33503099997</v>
      </c>
      <c r="AA11" s="14">
        <f t="shared" si="1"/>
        <v>133851.48050199999</v>
      </c>
      <c r="AB11" s="14">
        <f t="shared" si="1"/>
        <v>153235.48992599998</v>
      </c>
      <c r="AC11" s="14">
        <f t="shared" si="1"/>
        <v>163196.10578100002</v>
      </c>
      <c r="AD11" s="14">
        <f t="shared" si="0"/>
        <v>2382147.6827799999</v>
      </c>
    </row>
    <row r="12" spans="1:30">
      <c r="A12" s="25"/>
      <c r="B12" s="29"/>
      <c r="C12" s="29"/>
      <c r="D12" s="29"/>
      <c r="E12" s="29"/>
      <c r="F12" s="29"/>
      <c r="G12" s="29"/>
      <c r="H12" s="29"/>
      <c r="I12" s="29"/>
      <c r="J12" s="29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</row>
    <row r="13" spans="1:30">
      <c r="A13" s="25"/>
      <c r="B13" s="135" t="s">
        <v>208</v>
      </c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</row>
    <row r="14" spans="1:30">
      <c r="A14" s="37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30">
      <c r="A15" s="33" t="s">
        <v>93</v>
      </c>
      <c r="B15" s="29">
        <f>B9/B$11*100</f>
        <v>51.723504510932919</v>
      </c>
      <c r="C15" s="29">
        <f t="shared" ref="C15:Q15" si="2">C9/C$11*100</f>
        <v>48.292087277406672</v>
      </c>
      <c r="D15" s="29">
        <f t="shared" si="2"/>
        <v>51.83087920127376</v>
      </c>
      <c r="E15" s="29">
        <f t="shared" si="2"/>
        <v>53.05294481230117</v>
      </c>
      <c r="F15" s="29">
        <f t="shared" si="2"/>
        <v>54.266387957213169</v>
      </c>
      <c r="G15" s="29">
        <f t="shared" si="2"/>
        <v>54.609248683978237</v>
      </c>
      <c r="H15" s="29">
        <f t="shared" si="2"/>
        <v>54.649084826997182</v>
      </c>
      <c r="I15" s="29">
        <f t="shared" si="2"/>
        <v>56.537579620353796</v>
      </c>
      <c r="J15" s="29">
        <f t="shared" si="2"/>
        <v>58.118938402933615</v>
      </c>
      <c r="K15" s="29">
        <f t="shared" si="2"/>
        <v>61.935980253146973</v>
      </c>
      <c r="L15" s="29">
        <f t="shared" si="2"/>
        <v>62.373261973891317</v>
      </c>
      <c r="M15" s="29">
        <f t="shared" si="2"/>
        <v>60.144907167645854</v>
      </c>
      <c r="N15" s="29">
        <f t="shared" si="2"/>
        <v>60.15418535034344</v>
      </c>
      <c r="O15" s="29">
        <f t="shared" si="2"/>
        <v>59.20308407632244</v>
      </c>
      <c r="P15" s="29">
        <f t="shared" si="2"/>
        <v>59.707002600961822</v>
      </c>
      <c r="Q15" s="29">
        <f t="shared" si="2"/>
        <v>56.224499907938316</v>
      </c>
      <c r="R15" s="29">
        <f>R9/R$11*100</f>
        <v>53.993324888616542</v>
      </c>
      <c r="S15" s="29">
        <f t="shared" ref="S15:AD15" si="3">S9/S$11*100</f>
        <v>52.859449758143086</v>
      </c>
      <c r="T15" s="29">
        <f t="shared" si="3"/>
        <v>52.828624045649356</v>
      </c>
      <c r="U15" s="29">
        <f t="shared" si="3"/>
        <v>53.357534648268455</v>
      </c>
      <c r="V15" s="29">
        <f t="shared" si="3"/>
        <v>52.696209400574126</v>
      </c>
      <c r="W15" s="29">
        <f t="shared" si="3"/>
        <v>54.878738832924803</v>
      </c>
      <c r="X15" s="29">
        <f t="shared" si="3"/>
        <v>51.509029698787636</v>
      </c>
      <c r="Y15" s="29">
        <f t="shared" si="3"/>
        <v>48.764178307289377</v>
      </c>
      <c r="Z15" s="29">
        <f t="shared" si="3"/>
        <v>48.139725476529897</v>
      </c>
      <c r="AA15" s="29">
        <f t="shared" si="3"/>
        <v>48.993177968636772</v>
      </c>
      <c r="AB15" s="29">
        <f t="shared" si="3"/>
        <v>55.229810577738903</v>
      </c>
      <c r="AC15" s="29">
        <f t="shared" si="3"/>
        <v>58.130408601358177</v>
      </c>
      <c r="AD15" s="29">
        <f t="shared" si="3"/>
        <v>54.213464015164057</v>
      </c>
    </row>
    <row r="16" spans="1:30">
      <c r="A16" s="33" t="s">
        <v>206</v>
      </c>
      <c r="B16" s="29">
        <f t="shared" ref="B16:Q17" si="4">B10/B$11*100</f>
        <v>48.276495489067074</v>
      </c>
      <c r="C16" s="29">
        <f t="shared" si="4"/>
        <v>51.707912722593342</v>
      </c>
      <c r="D16" s="29">
        <f t="shared" si="4"/>
        <v>48.169120798726226</v>
      </c>
      <c r="E16" s="29">
        <f t="shared" si="4"/>
        <v>46.94705518769883</v>
      </c>
      <c r="F16" s="29">
        <f t="shared" si="4"/>
        <v>45.733612042786824</v>
      </c>
      <c r="G16" s="29">
        <f t="shared" si="4"/>
        <v>45.390751316021763</v>
      </c>
      <c r="H16" s="29">
        <f t="shared" si="4"/>
        <v>45.350915173002818</v>
      </c>
      <c r="I16" s="29">
        <f t="shared" si="4"/>
        <v>43.462420379646197</v>
      </c>
      <c r="J16" s="29">
        <f t="shared" si="4"/>
        <v>41.881061597066385</v>
      </c>
      <c r="K16" s="29">
        <f t="shared" si="4"/>
        <v>38.06401974685302</v>
      </c>
      <c r="L16" s="29">
        <f t="shared" si="4"/>
        <v>37.626738026108683</v>
      </c>
      <c r="M16" s="29">
        <f t="shared" si="4"/>
        <v>39.855092832354153</v>
      </c>
      <c r="N16" s="29">
        <f t="shared" si="4"/>
        <v>39.845814649656553</v>
      </c>
      <c r="O16" s="29">
        <f t="shared" si="4"/>
        <v>40.79691592367756</v>
      </c>
      <c r="P16" s="29">
        <f t="shared" si="4"/>
        <v>40.292997399038185</v>
      </c>
      <c r="Q16" s="29">
        <f t="shared" si="4"/>
        <v>43.775500092061691</v>
      </c>
      <c r="R16" s="29">
        <f t="shared" ref="R16:AD16" si="5">R10/R$11*100</f>
        <v>46.006675111383444</v>
      </c>
      <c r="S16" s="29">
        <f t="shared" si="5"/>
        <v>47.140550241856928</v>
      </c>
      <c r="T16" s="29">
        <f t="shared" si="5"/>
        <v>47.171375954350644</v>
      </c>
      <c r="U16" s="29">
        <f t="shared" si="5"/>
        <v>46.642465351731545</v>
      </c>
      <c r="V16" s="29">
        <f t="shared" si="5"/>
        <v>47.303790599425874</v>
      </c>
      <c r="W16" s="29">
        <f t="shared" si="5"/>
        <v>45.121261167075197</v>
      </c>
      <c r="X16" s="29">
        <f t="shared" si="5"/>
        <v>48.490970301212357</v>
      </c>
      <c r="Y16" s="29">
        <f t="shared" si="5"/>
        <v>51.235821692710616</v>
      </c>
      <c r="Z16" s="29">
        <f t="shared" si="5"/>
        <v>51.860274523470117</v>
      </c>
      <c r="AA16" s="29">
        <f t="shared" si="5"/>
        <v>51.006822031363228</v>
      </c>
      <c r="AB16" s="29">
        <f t="shared" si="5"/>
        <v>44.770189422261097</v>
      </c>
      <c r="AC16" s="29">
        <f t="shared" si="5"/>
        <v>41.869591398641823</v>
      </c>
      <c r="AD16" s="29">
        <f t="shared" si="5"/>
        <v>45.786535984835936</v>
      </c>
    </row>
    <row r="17" spans="1:30">
      <c r="A17" s="25" t="s">
        <v>207</v>
      </c>
      <c r="B17" s="29">
        <f t="shared" si="4"/>
        <v>100</v>
      </c>
      <c r="C17" s="29">
        <f t="shared" si="4"/>
        <v>100</v>
      </c>
      <c r="D17" s="29">
        <f t="shared" si="4"/>
        <v>100</v>
      </c>
      <c r="E17" s="29">
        <f t="shared" si="4"/>
        <v>100</v>
      </c>
      <c r="F17" s="29">
        <f t="shared" si="4"/>
        <v>100</v>
      </c>
      <c r="G17" s="29">
        <f t="shared" si="4"/>
        <v>100</v>
      </c>
      <c r="H17" s="29">
        <f t="shared" si="4"/>
        <v>100</v>
      </c>
      <c r="I17" s="29">
        <f t="shared" si="4"/>
        <v>100</v>
      </c>
      <c r="J17" s="29">
        <f t="shared" si="4"/>
        <v>100</v>
      </c>
      <c r="K17" s="29">
        <f t="shared" si="4"/>
        <v>100</v>
      </c>
      <c r="L17" s="29">
        <f t="shared" si="4"/>
        <v>100</v>
      </c>
      <c r="M17" s="29">
        <f t="shared" si="4"/>
        <v>100</v>
      </c>
      <c r="N17" s="29">
        <f t="shared" si="4"/>
        <v>100</v>
      </c>
      <c r="O17" s="29">
        <f t="shared" si="4"/>
        <v>100</v>
      </c>
      <c r="P17" s="29">
        <f t="shared" si="4"/>
        <v>100</v>
      </c>
      <c r="Q17" s="29">
        <f t="shared" si="4"/>
        <v>100</v>
      </c>
      <c r="R17" s="29">
        <f t="shared" ref="R17:AD17" si="6">R11/R$11*100</f>
        <v>100</v>
      </c>
      <c r="S17" s="29">
        <f t="shared" si="6"/>
        <v>100</v>
      </c>
      <c r="T17" s="29">
        <f t="shared" si="6"/>
        <v>100</v>
      </c>
      <c r="U17" s="29">
        <f t="shared" si="6"/>
        <v>100</v>
      </c>
      <c r="V17" s="29">
        <f t="shared" si="6"/>
        <v>100</v>
      </c>
      <c r="W17" s="29">
        <f t="shared" si="6"/>
        <v>100</v>
      </c>
      <c r="X17" s="29">
        <f t="shared" si="6"/>
        <v>100</v>
      </c>
      <c r="Y17" s="29">
        <f t="shared" si="6"/>
        <v>100</v>
      </c>
      <c r="Z17" s="29">
        <f t="shared" si="6"/>
        <v>100</v>
      </c>
      <c r="AA17" s="29">
        <f t="shared" si="6"/>
        <v>100</v>
      </c>
      <c r="AB17" s="29">
        <f t="shared" si="6"/>
        <v>100</v>
      </c>
      <c r="AC17" s="29">
        <f t="shared" si="6"/>
        <v>100</v>
      </c>
      <c r="AD17" s="29">
        <f t="shared" si="6"/>
        <v>100</v>
      </c>
    </row>
    <row r="18" spans="1:30">
      <c r="A18" s="25"/>
    </row>
    <row r="19" spans="1:30">
      <c r="A19" s="25"/>
      <c r="B19" s="135" t="s">
        <v>209</v>
      </c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</row>
    <row r="20" spans="1:30">
      <c r="A20" s="25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>
      <c r="A21" s="33" t="s">
        <v>93</v>
      </c>
      <c r="B21" s="38" t="s">
        <v>210</v>
      </c>
      <c r="C21" s="34">
        <f>C9/B9*100-100</f>
        <v>22.247430755054751</v>
      </c>
      <c r="D21" s="34">
        <f t="shared" ref="D21:AC23" si="7">D9/C9*100-100</f>
        <v>20.126347123514691</v>
      </c>
      <c r="E21" s="34">
        <f t="shared" si="7"/>
        <v>13.483810395192549</v>
      </c>
      <c r="F21" s="34">
        <f t="shared" si="7"/>
        <v>25.016700342137383</v>
      </c>
      <c r="G21" s="34">
        <f t="shared" si="7"/>
        <v>21.808373030164631</v>
      </c>
      <c r="H21" s="34">
        <f t="shared" si="7"/>
        <v>1.2105972513999603</v>
      </c>
      <c r="I21" s="34">
        <f t="shared" si="7"/>
        <v>3.36927353661018</v>
      </c>
      <c r="J21" s="34">
        <f t="shared" si="7"/>
        <v>0.90361234216524622</v>
      </c>
      <c r="K21" s="34">
        <f t="shared" si="7"/>
        <v>16.668295422025508</v>
      </c>
      <c r="L21" s="34">
        <f t="shared" si="7"/>
        <v>11.590605817870482</v>
      </c>
      <c r="M21" s="34">
        <f t="shared" si="7"/>
        <v>14.45764457008795</v>
      </c>
      <c r="N21" s="34">
        <f t="shared" si="7"/>
        <v>5.7773704679809725</v>
      </c>
      <c r="O21" s="34">
        <f t="shared" si="7"/>
        <v>0.30884941453498982</v>
      </c>
      <c r="P21" s="34">
        <f t="shared" si="7"/>
        <v>-19.278163005015543</v>
      </c>
      <c r="Q21" s="34">
        <f t="shared" si="7"/>
        <v>33.936358496622375</v>
      </c>
      <c r="R21" s="34">
        <f t="shared" si="7"/>
        <v>10.069395149334895</v>
      </c>
      <c r="S21" s="34">
        <f t="shared" si="7"/>
        <v>5.5180759466103524</v>
      </c>
      <c r="T21" s="34">
        <f t="shared" si="7"/>
        <v>10.694014651245112</v>
      </c>
      <c r="U21" s="34">
        <f t="shared" si="7"/>
        <v>5.1501161628858512</v>
      </c>
      <c r="V21" s="34">
        <f t="shared" si="7"/>
        <v>3.2708482053037926</v>
      </c>
      <c r="W21" s="34">
        <f t="shared" si="7"/>
        <v>3.0279404685253866</v>
      </c>
      <c r="X21" s="34">
        <f t="shared" si="7"/>
        <v>1.8661323509522987</v>
      </c>
      <c r="Y21" s="34">
        <f t="shared" si="7"/>
        <v>7.8420424813713652</v>
      </c>
      <c r="Z21" s="34">
        <f t="shared" si="7"/>
        <v>2.7617051683536289</v>
      </c>
      <c r="AA21" s="34">
        <f t="shared" si="7"/>
        <v>-14.246739397057667</v>
      </c>
      <c r="AB21" s="34">
        <f t="shared" si="7"/>
        <v>29.054788862465699</v>
      </c>
      <c r="AC21" s="34">
        <f t="shared" si="7"/>
        <v>12.093454126983417</v>
      </c>
      <c r="AD21" s="34">
        <f>(POWER(AC9/B9,1/28)-1)*100</f>
        <v>8.25855597887195</v>
      </c>
    </row>
    <row r="22" spans="1:30">
      <c r="A22" s="33" t="s">
        <v>206</v>
      </c>
      <c r="B22" s="38" t="s">
        <v>210</v>
      </c>
      <c r="C22" s="34">
        <f t="shared" ref="C22:R23" si="8">C10/B10*100-100</f>
        <v>40.240346885565287</v>
      </c>
      <c r="D22" s="34">
        <f t="shared" si="8"/>
        <v>4.264720754899372</v>
      </c>
      <c r="E22" s="34">
        <f t="shared" si="8"/>
        <v>8.0569304026818429</v>
      </c>
      <c r="F22" s="34">
        <f t="shared" si="8"/>
        <v>19.062160664389665</v>
      </c>
      <c r="G22" s="34">
        <f t="shared" si="8"/>
        <v>20.136153932681353</v>
      </c>
      <c r="H22" s="34">
        <f t="shared" si="8"/>
        <v>1.0480599646546409</v>
      </c>
      <c r="I22" s="34">
        <f t="shared" si="8"/>
        <v>-4.2442200827657217</v>
      </c>
      <c r="J22" s="34">
        <f t="shared" si="8"/>
        <v>-5.4133101493976596</v>
      </c>
      <c r="K22" s="34">
        <f t="shared" si="8"/>
        <v>-0.49967977383901996</v>
      </c>
      <c r="L22" s="34">
        <f t="shared" si="8"/>
        <v>9.5353028400293738</v>
      </c>
      <c r="M22" s="34">
        <f t="shared" si="8"/>
        <v>25.727898924124858</v>
      </c>
      <c r="N22" s="34">
        <f t="shared" si="8"/>
        <v>5.7364344106737803</v>
      </c>
      <c r="O22" s="34">
        <f t="shared" si="8"/>
        <v>4.3531085092431709</v>
      </c>
      <c r="P22" s="34">
        <f t="shared" si="8"/>
        <v>-20.948094892212779</v>
      </c>
      <c r="Q22" s="34">
        <f t="shared" si="8"/>
        <v>54.52533561270738</v>
      </c>
      <c r="R22" s="34">
        <f t="shared" si="8"/>
        <v>20.459717721690012</v>
      </c>
      <c r="S22" s="34">
        <f t="shared" si="7"/>
        <v>10.437889078473333</v>
      </c>
      <c r="T22" s="34">
        <f t="shared" si="7"/>
        <v>10.831031291908303</v>
      </c>
      <c r="U22" s="34">
        <f t="shared" si="7"/>
        <v>2.9404954602676412</v>
      </c>
      <c r="V22" s="34">
        <f t="shared" si="7"/>
        <v>6.0494862232999651</v>
      </c>
      <c r="W22" s="34">
        <f t="shared" si="7"/>
        <v>-5.6339973477549847</v>
      </c>
      <c r="X22" s="34">
        <f t="shared" si="7"/>
        <v>16.635354858662836</v>
      </c>
      <c r="Y22" s="34">
        <f t="shared" si="7"/>
        <v>20.360336739411935</v>
      </c>
      <c r="Z22" s="34">
        <f t="shared" si="7"/>
        <v>5.3633836555467411</v>
      </c>
      <c r="AA22" s="34">
        <f t="shared" si="7"/>
        <v>-17.12718428778274</v>
      </c>
      <c r="AB22" s="34">
        <f t="shared" si="7"/>
        <v>0.48398457027083452</v>
      </c>
      <c r="AC22" s="34">
        <f t="shared" si="7"/>
        <v>-0.39979761562867111</v>
      </c>
      <c r="AD22" s="34">
        <f t="shared" ref="AD22:AD23" si="9">(POWER(AC10/B10,1/28)-1)*100</f>
        <v>7.261162530347165</v>
      </c>
    </row>
    <row r="23" spans="1:30">
      <c r="A23" s="25" t="s">
        <v>207</v>
      </c>
      <c r="B23" s="38" t="s">
        <v>210</v>
      </c>
      <c r="C23" s="34">
        <f t="shared" si="8"/>
        <v>30.933780099152273</v>
      </c>
      <c r="D23" s="34">
        <f t="shared" si="7"/>
        <v>11.924631204447252</v>
      </c>
      <c r="E23" s="34">
        <f t="shared" si="7"/>
        <v>10.869730015998158</v>
      </c>
      <c r="F23" s="34">
        <f t="shared" si="7"/>
        <v>22.221219313451741</v>
      </c>
      <c r="G23" s="34">
        <f t="shared" si="7"/>
        <v>21.043606835616231</v>
      </c>
      <c r="H23" s="34">
        <f t="shared" si="7"/>
        <v>1.1368203557775729</v>
      </c>
      <c r="I23" s="34">
        <f t="shared" si="7"/>
        <v>-8.3515496414960921E-2</v>
      </c>
      <c r="J23" s="34">
        <f t="shared" si="7"/>
        <v>-1.8418750661742536</v>
      </c>
      <c r="K23" s="34">
        <f t="shared" si="7"/>
        <v>9.4781651552764146</v>
      </c>
      <c r="L23" s="34">
        <f t="shared" si="7"/>
        <v>10.808274886527386</v>
      </c>
      <c r="M23" s="34">
        <f t="shared" si="7"/>
        <v>18.698273650757528</v>
      </c>
      <c r="N23" s="34">
        <f t="shared" si="7"/>
        <v>5.7610553643393132</v>
      </c>
      <c r="O23" s="34">
        <f t="shared" si="7"/>
        <v>1.9203173973642862</v>
      </c>
      <c r="P23" s="34">
        <f t="shared" si="7"/>
        <v>-19.959443713018075</v>
      </c>
      <c r="Q23" s="34">
        <f t="shared" si="7"/>
        <v>42.232274510495074</v>
      </c>
      <c r="R23" s="34">
        <f t="shared" si="7"/>
        <v>14.617810816561729</v>
      </c>
      <c r="S23" s="34">
        <f t="shared" si="7"/>
        <v>7.7815183902737175</v>
      </c>
      <c r="T23" s="34">
        <f t="shared" si="7"/>
        <v>10.758605049576644</v>
      </c>
      <c r="U23" s="34">
        <f t="shared" si="7"/>
        <v>4.1078076740886473</v>
      </c>
      <c r="V23" s="34">
        <f t="shared" si="7"/>
        <v>4.5668734800976978</v>
      </c>
      <c r="W23" s="34">
        <f t="shared" si="7"/>
        <v>-1.0694844579403622</v>
      </c>
      <c r="X23" s="34">
        <f t="shared" si="7"/>
        <v>8.5301918110028225</v>
      </c>
      <c r="Y23" s="34">
        <f t="shared" si="7"/>
        <v>13.912284832256177</v>
      </c>
      <c r="Z23" s="34">
        <f t="shared" si="7"/>
        <v>4.0946965190694868</v>
      </c>
      <c r="AA23" s="34">
        <f t="shared" si="7"/>
        <v>-15.740546024884949</v>
      </c>
      <c r="AB23" s="34">
        <f t="shared" si="7"/>
        <v>14.481729564216778</v>
      </c>
      <c r="AC23" s="34">
        <f t="shared" si="7"/>
        <v>6.5002016568160457</v>
      </c>
      <c r="AD23" s="34">
        <f t="shared" si="9"/>
        <v>7.8079938277816563</v>
      </c>
    </row>
    <row r="24" spans="1:30" ht="14" thickBo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</row>
    <row r="25" spans="1:30" ht="14" thickTop="1">
      <c r="A25" s="11" t="s">
        <v>278</v>
      </c>
    </row>
  </sheetData>
  <mergeCells count="5">
    <mergeCell ref="B7:AD7"/>
    <mergeCell ref="B13:AD13"/>
    <mergeCell ref="B19:AD19"/>
    <mergeCell ref="A2:AD2"/>
    <mergeCell ref="A4:AD4"/>
  </mergeCells>
  <phoneticPr fontId="5" type="noConversion"/>
  <hyperlinks>
    <hyperlink ref="A1" location="ÍNDICE!A1" display="ÍNDICE" xr:uid="{00000000-0004-0000-0500-000000000000}"/>
  </hyperlinks>
  <pageMargins left="0.75" right="0.75" top="1" bottom="1" header="0" footer="0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W27"/>
  <sheetViews>
    <sheetView zoomScaleNormal="100" zoomScalePageLayoutView="80" workbookViewId="0"/>
  </sheetViews>
  <sheetFormatPr baseColWidth="10" defaultColWidth="11.5" defaultRowHeight="13"/>
  <cols>
    <col min="1" max="1" width="12.5" style="87" customWidth="1"/>
    <col min="2" max="2" width="11.5" style="87" customWidth="1"/>
    <col min="3" max="16384" width="11.5" style="87"/>
  </cols>
  <sheetData>
    <row r="1" spans="1:30">
      <c r="A1" s="83" t="s">
        <v>0</v>
      </c>
    </row>
    <row r="2" spans="1:30">
      <c r="A2" s="136" t="s">
        <v>259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65"/>
      <c r="AB2" s="65"/>
      <c r="AC2" s="65"/>
    </row>
    <row r="3" spans="1:30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</row>
    <row r="4" spans="1:30">
      <c r="A4" s="136" t="s">
        <v>281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65"/>
      <c r="AB4" s="65"/>
      <c r="AC4" s="65"/>
    </row>
    <row r="5" spans="1:30" ht="14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4" thickTop="1">
      <c r="A6" s="33"/>
      <c r="B6" s="6">
        <v>1995</v>
      </c>
      <c r="C6" s="6">
        <v>1996</v>
      </c>
      <c r="D6" s="6">
        <v>1997</v>
      </c>
      <c r="E6" s="6">
        <v>1998</v>
      </c>
      <c r="F6" s="6">
        <v>1999</v>
      </c>
      <c r="G6" s="6">
        <v>2000</v>
      </c>
      <c r="H6" s="6">
        <v>2001</v>
      </c>
      <c r="I6" s="6">
        <v>2002</v>
      </c>
      <c r="J6" s="6">
        <v>2003</v>
      </c>
      <c r="K6" s="6">
        <v>2004</v>
      </c>
      <c r="L6" s="6">
        <v>2005</v>
      </c>
      <c r="M6" s="6">
        <v>2006</v>
      </c>
      <c r="N6" s="6">
        <v>2007</v>
      </c>
      <c r="O6" s="6">
        <v>2008</v>
      </c>
      <c r="P6" s="6">
        <v>2009</v>
      </c>
      <c r="Q6" s="6">
        <v>2010</v>
      </c>
      <c r="R6" s="6">
        <v>2011</v>
      </c>
      <c r="S6" s="6">
        <v>2012</v>
      </c>
      <c r="T6" s="6">
        <v>2013</v>
      </c>
      <c r="U6" s="93">
        <v>2014</v>
      </c>
      <c r="V6" s="93">
        <v>2015</v>
      </c>
      <c r="W6" s="93">
        <v>2016</v>
      </c>
      <c r="X6" s="93">
        <v>2017</v>
      </c>
      <c r="Y6" s="93">
        <v>2018</v>
      </c>
      <c r="Z6" s="93">
        <v>2019</v>
      </c>
      <c r="AA6" s="93">
        <v>2020</v>
      </c>
      <c r="AB6" s="93">
        <v>2021</v>
      </c>
      <c r="AC6" s="93">
        <v>2022</v>
      </c>
      <c r="AD6" s="93" t="s">
        <v>280</v>
      </c>
    </row>
    <row r="7" spans="1:30" ht="14" thickBot="1">
      <c r="A7" s="33"/>
      <c r="B7" s="134" t="s">
        <v>205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</row>
    <row r="8" spans="1:30" ht="14" thickTop="1">
      <c r="A8" s="33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</row>
    <row r="9" spans="1:30">
      <c r="A9" s="33" t="s">
        <v>93</v>
      </c>
      <c r="B9" s="14">
        <v>8489.3119440000009</v>
      </c>
      <c r="C9" s="14">
        <v>13677.539822000002</v>
      </c>
      <c r="D9" s="14">
        <v>16134.972871999998</v>
      </c>
      <c r="E9" s="14">
        <v>17494.749421</v>
      </c>
      <c r="F9" s="14">
        <v>20826.160532999991</v>
      </c>
      <c r="G9" s="14">
        <v>27249.062251999989</v>
      </c>
      <c r="H9" s="14">
        <v>26390.670372999994</v>
      </c>
      <c r="I9" s="14">
        <v>25414.362005000003</v>
      </c>
      <c r="J9" s="14">
        <v>24049.055526999986</v>
      </c>
      <c r="K9" s="14">
        <v>26700.544616000006</v>
      </c>
      <c r="L9" s="14">
        <v>29626.126729999993</v>
      </c>
      <c r="M9" s="14">
        <v>33759.527268000005</v>
      </c>
      <c r="N9" s="14">
        <v>36050.034973999995</v>
      </c>
      <c r="O9" s="14">
        <v>38587.944323999996</v>
      </c>
      <c r="P9" s="14">
        <v>29598.864963000004</v>
      </c>
      <c r="Q9" s="14">
        <v>41284.336853999994</v>
      </c>
      <c r="R9" s="14">
        <v>48099.323882999997</v>
      </c>
      <c r="S9" s="14">
        <v>55533.179069999984</v>
      </c>
      <c r="T9" s="14">
        <v>58887.77382799999</v>
      </c>
      <c r="U9" s="14">
        <v>61836.411644999993</v>
      </c>
      <c r="V9" s="14">
        <v>61857.852621000005</v>
      </c>
      <c r="W9" s="14">
        <v>59849.891807</v>
      </c>
      <c r="X9" s="14">
        <v>65830.643287999992</v>
      </c>
      <c r="Y9" s="14">
        <v>71577.266765999986</v>
      </c>
      <c r="Z9" s="14">
        <v>71104.051259000014</v>
      </c>
      <c r="AA9" s="14">
        <v>57151.828194999995</v>
      </c>
      <c r="AB9" s="14">
        <v>75470.676618999991</v>
      </c>
      <c r="AC9" s="14">
        <v>80447.902399000013</v>
      </c>
      <c r="AD9" s="14">
        <f>SUM(B9:AC9)</f>
        <v>1182980.0658579997</v>
      </c>
    </row>
    <row r="10" spans="1:30">
      <c r="A10" s="33" t="s">
        <v>206</v>
      </c>
      <c r="B10" s="14">
        <v>523.71600000000012</v>
      </c>
      <c r="C10" s="14">
        <v>1245.263021</v>
      </c>
      <c r="D10" s="14">
        <v>2385.8610080000003</v>
      </c>
      <c r="E10" s="14">
        <v>2995.3921120000009</v>
      </c>
      <c r="F10" s="14">
        <v>3506.034952</v>
      </c>
      <c r="G10" s="14">
        <v>6102.742228000001</v>
      </c>
      <c r="H10" s="14">
        <v>6344.0860269999994</v>
      </c>
      <c r="I10" s="14">
        <v>7919.7620970000007</v>
      </c>
      <c r="J10" s="14">
        <v>7384.8494569999975</v>
      </c>
      <c r="K10" s="14">
        <v>8331.3880050000007</v>
      </c>
      <c r="L10" s="14">
        <v>10242.654296000001</v>
      </c>
      <c r="M10" s="14">
        <v>11915.592848999997</v>
      </c>
      <c r="N10" s="14">
        <v>12543.632242</v>
      </c>
      <c r="O10" s="14">
        <v>11428.698142000005</v>
      </c>
      <c r="P10" s="14">
        <v>6526.1424200000001</v>
      </c>
      <c r="Q10" s="14">
        <v>8605.6219209999999</v>
      </c>
      <c r="R10" s="14">
        <v>9156.1735709999994</v>
      </c>
      <c r="S10" s="14">
        <v>9656.6211279999989</v>
      </c>
      <c r="T10" s="14">
        <v>10723.901101999996</v>
      </c>
      <c r="U10" s="14">
        <v>9514.9974850000035</v>
      </c>
      <c r="V10" s="14">
        <v>10050.614070999996</v>
      </c>
      <c r="W10" s="14">
        <v>10277.395712000003</v>
      </c>
      <c r="X10" s="14">
        <v>11500.170994000004</v>
      </c>
      <c r="Y10" s="14">
        <v>11180.140119</v>
      </c>
      <c r="Z10" s="14">
        <v>11231.852545</v>
      </c>
      <c r="AA10" s="14">
        <v>6736.2548890000007</v>
      </c>
      <c r="AB10" s="14">
        <v>7399.52646</v>
      </c>
      <c r="AC10" s="14">
        <v>11357.571090999998</v>
      </c>
      <c r="AD10" s="14">
        <f t="shared" ref="AD10:AD11" si="0">SUM(B10:AC10)</f>
        <v>226786.65594399997</v>
      </c>
    </row>
    <row r="11" spans="1:30">
      <c r="A11" s="33" t="s">
        <v>207</v>
      </c>
      <c r="B11" s="14">
        <f>B9+B10</f>
        <v>9013.0279440000013</v>
      </c>
      <c r="C11" s="14">
        <f t="shared" ref="C11:AC11" si="1">C9+C10</f>
        <v>14922.802843000003</v>
      </c>
      <c r="D11" s="14">
        <f t="shared" si="1"/>
        <v>18520.833879999998</v>
      </c>
      <c r="E11" s="14">
        <f t="shared" si="1"/>
        <v>20490.141533000002</v>
      </c>
      <c r="F11" s="14">
        <f t="shared" si="1"/>
        <v>24332.195484999989</v>
      </c>
      <c r="G11" s="14">
        <f t="shared" si="1"/>
        <v>33351.804479999992</v>
      </c>
      <c r="H11" s="14">
        <f t="shared" si="1"/>
        <v>32734.756399999991</v>
      </c>
      <c r="I11" s="14">
        <f t="shared" si="1"/>
        <v>33334.124102000002</v>
      </c>
      <c r="J11" s="14">
        <f t="shared" si="1"/>
        <v>31433.904983999983</v>
      </c>
      <c r="K11" s="14">
        <f t="shared" si="1"/>
        <v>35031.932621000007</v>
      </c>
      <c r="L11" s="14">
        <f t="shared" si="1"/>
        <v>39868.781025999997</v>
      </c>
      <c r="M11" s="14">
        <f t="shared" si="1"/>
        <v>45675.120116999999</v>
      </c>
      <c r="N11" s="14">
        <f t="shared" si="1"/>
        <v>48593.667215999994</v>
      </c>
      <c r="O11" s="14">
        <f t="shared" si="1"/>
        <v>50016.642466000005</v>
      </c>
      <c r="P11" s="14">
        <f t="shared" si="1"/>
        <v>36125.007383000004</v>
      </c>
      <c r="Q11" s="14">
        <f t="shared" si="1"/>
        <v>49889.958774999992</v>
      </c>
      <c r="R11" s="14">
        <f t="shared" si="1"/>
        <v>57255.497453999997</v>
      </c>
      <c r="S11" s="14">
        <f t="shared" si="1"/>
        <v>65189.800197999983</v>
      </c>
      <c r="T11" s="14">
        <f t="shared" si="1"/>
        <v>69611.674929999979</v>
      </c>
      <c r="U11" s="14">
        <f t="shared" si="1"/>
        <v>71351.40913</v>
      </c>
      <c r="V11" s="14">
        <f t="shared" si="1"/>
        <v>71908.466692000002</v>
      </c>
      <c r="W11" s="14">
        <f t="shared" si="1"/>
        <v>70127.287519000005</v>
      </c>
      <c r="X11" s="14">
        <f t="shared" si="1"/>
        <v>77330.814281999992</v>
      </c>
      <c r="Y11" s="14">
        <f t="shared" si="1"/>
        <v>82757.406884999989</v>
      </c>
      <c r="Z11" s="14">
        <f t="shared" si="1"/>
        <v>82335.903804000016</v>
      </c>
      <c r="AA11" s="14">
        <f t="shared" si="1"/>
        <v>63888.083083999998</v>
      </c>
      <c r="AB11" s="14">
        <f t="shared" si="1"/>
        <v>82870.203078999984</v>
      </c>
      <c r="AC11" s="14">
        <f t="shared" si="1"/>
        <v>91805.473490000004</v>
      </c>
      <c r="AD11" s="14">
        <f t="shared" si="0"/>
        <v>1409766.7218019997</v>
      </c>
    </row>
    <row r="12" spans="1:30">
      <c r="A12" s="33"/>
      <c r="B12" s="29"/>
      <c r="C12" s="29"/>
      <c r="D12" s="29"/>
      <c r="E12" s="29"/>
      <c r="F12" s="29"/>
      <c r="G12" s="29"/>
      <c r="H12" s="29"/>
      <c r="I12" s="29"/>
      <c r="J12" s="29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30">
      <c r="A13" s="33"/>
      <c r="B13" s="135" t="s">
        <v>208</v>
      </c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</row>
    <row r="14" spans="1:30">
      <c r="A14" s="92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</row>
    <row r="15" spans="1:30">
      <c r="A15" s="33" t="s">
        <v>93</v>
      </c>
      <c r="B15" s="29">
        <f>B9/B$11*100</f>
        <v>94.18934454376523</v>
      </c>
      <c r="C15" s="29">
        <f t="shared" ref="C15:N15" si="2">C9/C$11*100</f>
        <v>91.655300722651248</v>
      </c>
      <c r="D15" s="29">
        <f t="shared" si="2"/>
        <v>87.117961191928799</v>
      </c>
      <c r="E15" s="29">
        <f t="shared" si="2"/>
        <v>85.381301016511628</v>
      </c>
      <c r="F15" s="29">
        <f t="shared" si="2"/>
        <v>85.590963404180471</v>
      </c>
      <c r="G15" s="29">
        <f t="shared" si="2"/>
        <v>81.701912915507705</v>
      </c>
      <c r="H15" s="29">
        <f t="shared" si="2"/>
        <v>80.619724339845718</v>
      </c>
      <c r="I15" s="29">
        <f t="shared" si="2"/>
        <v>76.241277338603226</v>
      </c>
      <c r="J15" s="29">
        <f t="shared" si="2"/>
        <v>76.506738629009277</v>
      </c>
      <c r="K15" s="29">
        <f t="shared" si="2"/>
        <v>76.217732275479079</v>
      </c>
      <c r="L15" s="29">
        <f t="shared" si="2"/>
        <v>74.309085875185474</v>
      </c>
      <c r="M15" s="29">
        <f t="shared" si="2"/>
        <v>73.912290064093156</v>
      </c>
      <c r="N15" s="29">
        <f t="shared" si="2"/>
        <v>74.186693533041534</v>
      </c>
      <c r="O15" s="29">
        <f t="shared" ref="O15:AD15" si="3">O9/O$11*100</f>
        <v>77.15020925331217</v>
      </c>
      <c r="P15" s="29">
        <f t="shared" si="3"/>
        <v>81.934557546772652</v>
      </c>
      <c r="Q15" s="29">
        <f t="shared" si="3"/>
        <v>82.75079368213008</v>
      </c>
      <c r="R15" s="29">
        <f t="shared" si="3"/>
        <v>84.008219335870379</v>
      </c>
      <c r="S15" s="29">
        <f t="shared" si="3"/>
        <v>85.186914059147142</v>
      </c>
      <c r="T15" s="29">
        <f t="shared" si="3"/>
        <v>84.59468025617295</v>
      </c>
      <c r="U15" s="29">
        <f t="shared" si="3"/>
        <v>86.664597656839575</v>
      </c>
      <c r="V15" s="29">
        <f t="shared" si="3"/>
        <v>86.023044943999409</v>
      </c>
      <c r="W15" s="29">
        <f t="shared" si="3"/>
        <v>85.34465530380669</v>
      </c>
      <c r="X15" s="29">
        <f t="shared" si="3"/>
        <v>85.128604811967108</v>
      </c>
      <c r="Y15" s="29">
        <f t="shared" si="3"/>
        <v>86.490465881155544</v>
      </c>
      <c r="Z15" s="29">
        <f t="shared" si="3"/>
        <v>86.358499723598896</v>
      </c>
      <c r="AA15" s="29">
        <f t="shared" si="3"/>
        <v>89.456163710306996</v>
      </c>
      <c r="AB15" s="29">
        <f t="shared" si="3"/>
        <v>91.070944458835172</v>
      </c>
      <c r="AC15" s="29">
        <f t="shared" si="3"/>
        <v>87.628655831466162</v>
      </c>
      <c r="AD15" s="29">
        <f t="shared" si="3"/>
        <v>83.913178511256419</v>
      </c>
    </row>
    <row r="16" spans="1:30">
      <c r="A16" s="33" t="s">
        <v>206</v>
      </c>
      <c r="B16" s="29">
        <f t="shared" ref="B16:M17" si="4">B10/B$11*100</f>
        <v>5.8106554562347643</v>
      </c>
      <c r="C16" s="29">
        <f t="shared" si="4"/>
        <v>8.3446992773487487</v>
      </c>
      <c r="D16" s="29">
        <f t="shared" si="4"/>
        <v>12.882038808071208</v>
      </c>
      <c r="E16" s="29">
        <f t="shared" si="4"/>
        <v>14.618698983488375</v>
      </c>
      <c r="F16" s="29">
        <f t="shared" si="4"/>
        <v>14.409036595819547</v>
      </c>
      <c r="G16" s="29">
        <f t="shared" si="4"/>
        <v>18.298087084492295</v>
      </c>
      <c r="H16" s="29">
        <f t="shared" si="4"/>
        <v>19.380275660154297</v>
      </c>
      <c r="I16" s="29">
        <f t="shared" si="4"/>
        <v>23.758722661396781</v>
      </c>
      <c r="J16" s="29">
        <f t="shared" si="4"/>
        <v>23.49326137099073</v>
      </c>
      <c r="K16" s="29">
        <f t="shared" si="4"/>
        <v>23.782267724520921</v>
      </c>
      <c r="L16" s="29">
        <f t="shared" si="4"/>
        <v>25.690914124814512</v>
      </c>
      <c r="M16" s="29">
        <f t="shared" si="4"/>
        <v>26.087709935906851</v>
      </c>
      <c r="N16" s="29">
        <f t="shared" ref="N16:AD16" si="5">N10/N$11*100</f>
        <v>25.813306466958458</v>
      </c>
      <c r="O16" s="29">
        <f t="shared" si="5"/>
        <v>22.84979074668783</v>
      </c>
      <c r="P16" s="29">
        <f t="shared" si="5"/>
        <v>18.065442453227359</v>
      </c>
      <c r="Q16" s="29">
        <f t="shared" si="5"/>
        <v>17.249206317869927</v>
      </c>
      <c r="R16" s="29">
        <f t="shared" si="5"/>
        <v>15.991780664129621</v>
      </c>
      <c r="S16" s="29">
        <f t="shared" si="5"/>
        <v>14.813085940852849</v>
      </c>
      <c r="T16" s="29">
        <f t="shared" si="5"/>
        <v>15.405319743827055</v>
      </c>
      <c r="U16" s="29">
        <f t="shared" si="5"/>
        <v>13.335402343160426</v>
      </c>
      <c r="V16" s="29">
        <f t="shared" si="5"/>
        <v>13.976955056000593</v>
      </c>
      <c r="W16" s="29">
        <f t="shared" si="5"/>
        <v>14.655344696193314</v>
      </c>
      <c r="X16" s="29">
        <f t="shared" si="5"/>
        <v>14.871395188032899</v>
      </c>
      <c r="Y16" s="29">
        <f t="shared" si="5"/>
        <v>13.509534118844449</v>
      </c>
      <c r="Z16" s="29">
        <f t="shared" si="5"/>
        <v>13.641500276401091</v>
      </c>
      <c r="AA16" s="29">
        <f t="shared" si="5"/>
        <v>10.543836289692992</v>
      </c>
      <c r="AB16" s="29">
        <f t="shared" si="5"/>
        <v>8.9290555411648356</v>
      </c>
      <c r="AC16" s="29">
        <f t="shared" si="5"/>
        <v>12.371344168533842</v>
      </c>
      <c r="AD16" s="29">
        <f t="shared" si="5"/>
        <v>16.086821488743578</v>
      </c>
    </row>
    <row r="17" spans="1:49">
      <c r="A17" s="33" t="s">
        <v>207</v>
      </c>
      <c r="B17" s="29">
        <f t="shared" si="4"/>
        <v>100</v>
      </c>
      <c r="C17" s="29">
        <f t="shared" si="4"/>
        <v>100</v>
      </c>
      <c r="D17" s="29">
        <f t="shared" si="4"/>
        <v>100</v>
      </c>
      <c r="E17" s="29">
        <f t="shared" si="4"/>
        <v>100</v>
      </c>
      <c r="F17" s="29">
        <f t="shared" si="4"/>
        <v>100</v>
      </c>
      <c r="G17" s="29">
        <f t="shared" si="4"/>
        <v>100</v>
      </c>
      <c r="H17" s="29">
        <f t="shared" si="4"/>
        <v>100</v>
      </c>
      <c r="I17" s="29">
        <f t="shared" si="4"/>
        <v>100</v>
      </c>
      <c r="J17" s="29">
        <f t="shared" si="4"/>
        <v>100</v>
      </c>
      <c r="K17" s="29">
        <f t="shared" si="4"/>
        <v>100</v>
      </c>
      <c r="L17" s="29">
        <f t="shared" si="4"/>
        <v>100</v>
      </c>
      <c r="M17" s="29">
        <f t="shared" si="4"/>
        <v>100</v>
      </c>
      <c r="N17" s="29">
        <f t="shared" ref="N17:AD17" si="6">N11/N$11*100</f>
        <v>100</v>
      </c>
      <c r="O17" s="29">
        <f t="shared" si="6"/>
        <v>100</v>
      </c>
      <c r="P17" s="29">
        <f t="shared" si="6"/>
        <v>100</v>
      </c>
      <c r="Q17" s="29">
        <f t="shared" si="6"/>
        <v>100</v>
      </c>
      <c r="R17" s="29">
        <f t="shared" si="6"/>
        <v>100</v>
      </c>
      <c r="S17" s="29">
        <f t="shared" si="6"/>
        <v>100</v>
      </c>
      <c r="T17" s="29">
        <f t="shared" si="6"/>
        <v>100</v>
      </c>
      <c r="U17" s="29">
        <f t="shared" si="6"/>
        <v>100</v>
      </c>
      <c r="V17" s="29">
        <f t="shared" si="6"/>
        <v>100</v>
      </c>
      <c r="W17" s="29">
        <f t="shared" si="6"/>
        <v>100</v>
      </c>
      <c r="X17" s="29">
        <f t="shared" si="6"/>
        <v>100</v>
      </c>
      <c r="Y17" s="29">
        <f t="shared" si="6"/>
        <v>100</v>
      </c>
      <c r="Z17" s="29">
        <f t="shared" si="6"/>
        <v>100</v>
      </c>
      <c r="AA17" s="29">
        <f t="shared" si="6"/>
        <v>100</v>
      </c>
      <c r="AB17" s="29">
        <f t="shared" si="6"/>
        <v>100</v>
      </c>
      <c r="AC17" s="29">
        <f t="shared" si="6"/>
        <v>100</v>
      </c>
      <c r="AD17" s="29">
        <f t="shared" si="6"/>
        <v>100</v>
      </c>
    </row>
    <row r="18" spans="1:49">
      <c r="A18" s="33"/>
      <c r="AD18" s="29"/>
    </row>
    <row r="19" spans="1:49">
      <c r="A19" s="33"/>
      <c r="B19" s="135" t="s">
        <v>209</v>
      </c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</row>
    <row r="20" spans="1:49">
      <c r="A20" s="33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</row>
    <row r="21" spans="1:49">
      <c r="A21" s="33" t="s">
        <v>93</v>
      </c>
      <c r="B21" s="91" t="s">
        <v>210</v>
      </c>
      <c r="C21" s="34">
        <f>C9/B9*100-100</f>
        <v>61.114821934030715</v>
      </c>
      <c r="D21" s="34">
        <f t="shared" ref="D21:AC23" si="7">D9/C9*100-100</f>
        <v>17.96692301379575</v>
      </c>
      <c r="E21" s="34">
        <f t="shared" si="7"/>
        <v>8.4275105994116899</v>
      </c>
      <c r="F21" s="34">
        <f t="shared" si="7"/>
        <v>19.042348260221999</v>
      </c>
      <c r="G21" s="34">
        <f t="shared" si="7"/>
        <v>30.840546479139164</v>
      </c>
      <c r="H21" s="34">
        <f t="shared" si="7"/>
        <v>-3.1501703473740434</v>
      </c>
      <c r="I21" s="34">
        <f t="shared" si="7"/>
        <v>-3.6994451228447787</v>
      </c>
      <c r="J21" s="34">
        <f t="shared" si="7"/>
        <v>-5.3721847423571205</v>
      </c>
      <c r="K21" s="34">
        <f t="shared" si="7"/>
        <v>11.025335635418941</v>
      </c>
      <c r="L21" s="34">
        <f t="shared" si="7"/>
        <v>10.957012885223548</v>
      </c>
      <c r="M21" s="34">
        <f t="shared" si="7"/>
        <v>13.951876246497164</v>
      </c>
      <c r="N21" s="34">
        <f t="shared" si="7"/>
        <v>6.7847742292621405</v>
      </c>
      <c r="O21" s="34">
        <f t="shared" si="7"/>
        <v>7.0399636278588815</v>
      </c>
      <c r="P21" s="34">
        <f t="shared" si="7"/>
        <v>-23.295045948869529</v>
      </c>
      <c r="Q21" s="34">
        <f t="shared" si="7"/>
        <v>39.47945945091945</v>
      </c>
      <c r="R21" s="34">
        <f t="shared" si="7"/>
        <v>16.50743974185869</v>
      </c>
      <c r="S21" s="34">
        <f t="shared" si="7"/>
        <v>15.4552176348312</v>
      </c>
      <c r="T21" s="34">
        <f t="shared" si="7"/>
        <v>6.0407036193111026</v>
      </c>
      <c r="U21" s="34">
        <f t="shared" si="7"/>
        <v>5.0072156329298707</v>
      </c>
      <c r="V21" s="34">
        <f t="shared" si="7"/>
        <v>3.4673706687755157E-2</v>
      </c>
      <c r="W21" s="34">
        <f t="shared" si="7"/>
        <v>-3.2460887808419159</v>
      </c>
      <c r="X21" s="34">
        <f t="shared" si="7"/>
        <v>9.9929194530314618</v>
      </c>
      <c r="Y21" s="34">
        <f t="shared" si="7"/>
        <v>8.7294050171427244</v>
      </c>
      <c r="Z21" s="34">
        <f t="shared" si="7"/>
        <v>-0.66112542205195268</v>
      </c>
      <c r="AA21" s="34">
        <f t="shared" si="7"/>
        <v>-19.622261765617765</v>
      </c>
      <c r="AB21" s="34">
        <f t="shared" si="7"/>
        <v>32.052952639584419</v>
      </c>
      <c r="AC21" s="34">
        <f t="shared" si="7"/>
        <v>6.5949134193226371</v>
      </c>
      <c r="AD21" s="29">
        <f>(POWER(AC9/B9,1/28)-1)*100</f>
        <v>8.3627654266537945</v>
      </c>
    </row>
    <row r="22" spans="1:49">
      <c r="A22" s="33" t="s">
        <v>206</v>
      </c>
      <c r="B22" s="91" t="s">
        <v>210</v>
      </c>
      <c r="C22" s="34">
        <f t="shared" ref="C22:R23" si="8">C10/B10*100-100</f>
        <v>137.77448483529233</v>
      </c>
      <c r="D22" s="34">
        <f t="shared" si="8"/>
        <v>91.594945627153606</v>
      </c>
      <c r="E22" s="34">
        <f t="shared" si="8"/>
        <v>25.547636763256094</v>
      </c>
      <c r="F22" s="34">
        <f t="shared" si="8"/>
        <v>17.047612496350155</v>
      </c>
      <c r="G22" s="34">
        <f t="shared" si="8"/>
        <v>74.063930096267939</v>
      </c>
      <c r="H22" s="34">
        <f t="shared" si="8"/>
        <v>3.9546779133598164</v>
      </c>
      <c r="I22" s="34">
        <f t="shared" si="8"/>
        <v>24.836927861539564</v>
      </c>
      <c r="J22" s="34">
        <f t="shared" si="8"/>
        <v>-6.7541503576556607</v>
      </c>
      <c r="K22" s="34">
        <f t="shared" si="8"/>
        <v>12.81730323023433</v>
      </c>
      <c r="L22" s="34">
        <f t="shared" si="8"/>
        <v>22.940550720395819</v>
      </c>
      <c r="M22" s="34">
        <f t="shared" si="8"/>
        <v>16.333056887933026</v>
      </c>
      <c r="N22" s="34">
        <f t="shared" si="8"/>
        <v>5.2707355895658168</v>
      </c>
      <c r="O22" s="34">
        <f t="shared" si="8"/>
        <v>-8.8884469704624109</v>
      </c>
      <c r="P22" s="34">
        <f t="shared" si="8"/>
        <v>-42.896886951483218</v>
      </c>
      <c r="Q22" s="34">
        <f t="shared" si="8"/>
        <v>31.86383880663152</v>
      </c>
      <c r="R22" s="34">
        <f t="shared" si="8"/>
        <v>6.3975811981294157</v>
      </c>
      <c r="S22" s="34">
        <f t="shared" si="7"/>
        <v>5.465684470913132</v>
      </c>
      <c r="T22" s="34">
        <f t="shared" si="7"/>
        <v>11.052312810589086</v>
      </c>
      <c r="U22" s="34">
        <f t="shared" si="7"/>
        <v>-11.272983641881339</v>
      </c>
      <c r="V22" s="34">
        <f t="shared" si="7"/>
        <v>5.6291826334622783</v>
      </c>
      <c r="W22" s="34">
        <f t="shared" si="7"/>
        <v>2.2563958719135542</v>
      </c>
      <c r="X22" s="34">
        <f t="shared" si="7"/>
        <v>11.897715299336724</v>
      </c>
      <c r="Y22" s="34">
        <f t="shared" si="7"/>
        <v>-2.7828357958066334</v>
      </c>
      <c r="Z22" s="34">
        <f t="shared" si="7"/>
        <v>0.46253826382836394</v>
      </c>
      <c r="AA22" s="34">
        <f t="shared" si="7"/>
        <v>-40.025433364518939</v>
      </c>
      <c r="AB22" s="34">
        <f t="shared" si="7"/>
        <v>9.8462956335439742</v>
      </c>
      <c r="AC22" s="34">
        <f t="shared" si="7"/>
        <v>53.490512567205514</v>
      </c>
      <c r="AD22" s="29">
        <f t="shared" ref="AD22:AD23" si="9">(POWER(AC10/B10,1/28)-1)*100</f>
        <v>11.614613037532195</v>
      </c>
    </row>
    <row r="23" spans="1:49">
      <c r="A23" s="33" t="s">
        <v>207</v>
      </c>
      <c r="B23" s="91" t="s">
        <v>210</v>
      </c>
      <c r="C23" s="34">
        <f t="shared" si="8"/>
        <v>65.569250819134055</v>
      </c>
      <c r="D23" s="34">
        <f t="shared" si="7"/>
        <v>24.110960084738792</v>
      </c>
      <c r="E23" s="34">
        <f t="shared" si="7"/>
        <v>10.632931895828904</v>
      </c>
      <c r="F23" s="34">
        <f t="shared" si="7"/>
        <v>18.750743843385578</v>
      </c>
      <c r="G23" s="34">
        <f t="shared" si="7"/>
        <v>37.06861964248273</v>
      </c>
      <c r="H23" s="34">
        <f t="shared" si="7"/>
        <v>-1.8501190254039273</v>
      </c>
      <c r="I23" s="34">
        <f t="shared" si="7"/>
        <v>1.8309826249386987</v>
      </c>
      <c r="J23" s="34">
        <f t="shared" si="7"/>
        <v>-5.7005221201717688</v>
      </c>
      <c r="K23" s="34">
        <f t="shared" si="7"/>
        <v>11.44632726615238</v>
      </c>
      <c r="L23" s="34">
        <f t="shared" si="7"/>
        <v>13.806969936053505</v>
      </c>
      <c r="M23" s="34">
        <f t="shared" si="7"/>
        <v>14.563623320245128</v>
      </c>
      <c r="N23" s="34">
        <f t="shared" si="7"/>
        <v>6.3897962206206103</v>
      </c>
      <c r="O23" s="34">
        <f t="shared" si="7"/>
        <v>2.9283141847987082</v>
      </c>
      <c r="P23" s="34">
        <f t="shared" si="7"/>
        <v>-27.774025600465222</v>
      </c>
      <c r="Q23" s="34">
        <f t="shared" si="7"/>
        <v>38.103663885969496</v>
      </c>
      <c r="R23" s="34">
        <f t="shared" si="7"/>
        <v>14.763569383206018</v>
      </c>
      <c r="S23" s="34">
        <f t="shared" si="7"/>
        <v>13.857713401886926</v>
      </c>
      <c r="T23" s="34">
        <f t="shared" si="7"/>
        <v>6.7830775958347829</v>
      </c>
      <c r="U23" s="34">
        <f t="shared" si="7"/>
        <v>2.4991988797130205</v>
      </c>
      <c r="V23" s="34">
        <f t="shared" si="7"/>
        <v>0.78072398119715558</v>
      </c>
      <c r="W23" s="34">
        <f t="shared" si="7"/>
        <v>-2.4770089739629526</v>
      </c>
      <c r="X23" s="34">
        <f t="shared" si="7"/>
        <v>10.272073850066278</v>
      </c>
      <c r="Y23" s="34">
        <f t="shared" si="7"/>
        <v>7.0173741908510294</v>
      </c>
      <c r="Z23" s="34">
        <f t="shared" si="7"/>
        <v>-0.50932369302690006</v>
      </c>
      <c r="AA23" s="34">
        <f t="shared" si="7"/>
        <v>-22.405560475676452</v>
      </c>
      <c r="AB23" s="34">
        <f t="shared" si="7"/>
        <v>29.711519079453836</v>
      </c>
      <c r="AC23" s="34">
        <f t="shared" si="7"/>
        <v>10.782247513599131</v>
      </c>
      <c r="AD23" s="29">
        <f t="shared" si="9"/>
        <v>8.6425432181324915</v>
      </c>
    </row>
    <row r="24" spans="1:49" ht="14" thickBot="1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</row>
    <row r="25" spans="1:49" ht="14" thickTop="1">
      <c r="A25" s="11" t="s">
        <v>278</v>
      </c>
    </row>
    <row r="26" spans="1:49">
      <c r="T26" s="63"/>
      <c r="U26" s="63"/>
    </row>
    <row r="27" spans="1:49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9"/>
      <c r="R27" s="89"/>
      <c r="S27" s="89"/>
      <c r="T27" s="89"/>
      <c r="U27" s="89"/>
      <c r="V27" s="89"/>
      <c r="W27" s="89"/>
      <c r="X27" s="89"/>
      <c r="Y27" s="89"/>
      <c r="Z27" s="88"/>
      <c r="AA27" s="88"/>
      <c r="AB27" s="88"/>
      <c r="AC27" s="88"/>
      <c r="AD27" s="31"/>
      <c r="AE27" s="31"/>
      <c r="AF27" s="31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31"/>
    </row>
  </sheetData>
  <mergeCells count="5">
    <mergeCell ref="A2:Z2"/>
    <mergeCell ref="A4:Z4"/>
    <mergeCell ref="B7:AD7"/>
    <mergeCell ref="B13:AD13"/>
    <mergeCell ref="B19:AD19"/>
  </mergeCells>
  <hyperlinks>
    <hyperlink ref="A1" location="ÍNDICE!A1" display="ÍNDICE" xr:uid="{00000000-0004-0000-0600-000000000000}"/>
  </hyperlinks>
  <pageMargins left="0.75" right="0.75" top="1" bottom="1" header="0" footer="0"/>
  <pageSetup orientation="portrait" horizontalDpi="4294967293" verticalDpi="4294967293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E13"/>
  <sheetViews>
    <sheetView zoomScaleNormal="100" zoomScalePageLayoutView="80" workbookViewId="0"/>
  </sheetViews>
  <sheetFormatPr baseColWidth="10" defaultColWidth="10.83203125" defaultRowHeight="13"/>
  <cols>
    <col min="1" max="1" width="12.5" style="31" customWidth="1"/>
    <col min="2" max="2" width="11.5" style="31" customWidth="1"/>
    <col min="3" max="16384" width="10.83203125" style="31"/>
  </cols>
  <sheetData>
    <row r="1" spans="1:31">
      <c r="A1" s="84" t="s">
        <v>0</v>
      </c>
    </row>
    <row r="2" spans="1:31">
      <c r="A2" s="136" t="s">
        <v>211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</row>
    <row r="3" spans="1:3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</row>
    <row r="4" spans="1:31">
      <c r="A4" s="136" t="s">
        <v>283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</row>
    <row r="5" spans="1:31" ht="14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1" ht="14" thickTop="1">
      <c r="A6" s="25"/>
      <c r="B6" s="6">
        <v>1995</v>
      </c>
      <c r="C6" s="6">
        <v>1996</v>
      </c>
      <c r="D6" s="6">
        <v>1997</v>
      </c>
      <c r="E6" s="6">
        <v>1998</v>
      </c>
      <c r="F6" s="6">
        <v>1999</v>
      </c>
      <c r="G6" s="6">
        <v>2000</v>
      </c>
      <c r="H6" s="6">
        <v>2001</v>
      </c>
      <c r="I6" s="6">
        <v>2002</v>
      </c>
      <c r="J6" s="6">
        <v>2003</v>
      </c>
      <c r="K6" s="6">
        <v>2004</v>
      </c>
      <c r="L6" s="6">
        <v>2005</v>
      </c>
      <c r="M6" s="6">
        <v>2006</v>
      </c>
      <c r="N6" s="6">
        <v>2007</v>
      </c>
      <c r="O6" s="6">
        <v>2008</v>
      </c>
      <c r="P6" s="6">
        <v>2009</v>
      </c>
      <c r="Q6" s="6">
        <v>2010</v>
      </c>
      <c r="R6" s="6">
        <v>2011</v>
      </c>
      <c r="S6" s="6">
        <v>2012</v>
      </c>
      <c r="T6" s="6">
        <v>2013</v>
      </c>
      <c r="U6" s="6">
        <v>2014</v>
      </c>
      <c r="V6" s="6">
        <v>2015</v>
      </c>
      <c r="W6" s="6">
        <v>2016</v>
      </c>
      <c r="X6" s="6">
        <v>2017</v>
      </c>
      <c r="Y6" s="6">
        <v>2018</v>
      </c>
      <c r="Z6" s="6">
        <v>2019</v>
      </c>
      <c r="AA6" s="6">
        <v>2020</v>
      </c>
      <c r="AB6" s="6">
        <v>2021</v>
      </c>
      <c r="AC6" s="6">
        <v>2022</v>
      </c>
      <c r="AD6" s="6" t="s">
        <v>280</v>
      </c>
    </row>
    <row r="7" spans="1:31" ht="14" thickBot="1">
      <c r="A7" s="25"/>
      <c r="B7" s="134" t="s">
        <v>205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</row>
    <row r="8" spans="1:31" ht="14" thickTop="1">
      <c r="A8" s="2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</row>
    <row r="9" spans="1:31">
      <c r="A9" s="25" t="s">
        <v>93</v>
      </c>
      <c r="B9" s="14">
        <f>'A1'!B9-'A2 '!B9</f>
        <v>1794.8931679999969</v>
      </c>
      <c r="C9" s="14">
        <f>'A1'!C9-'A2 '!C9</f>
        <v>-1105.3632990000042</v>
      </c>
      <c r="D9" s="14">
        <f>'A1'!D9-'A2 '!D9</f>
        <v>-1032.4764610000002</v>
      </c>
      <c r="E9" s="14">
        <f>'A1'!E9-'A2 '!E9</f>
        <v>-355.86102900000333</v>
      </c>
      <c r="F9" s="14">
        <f>'A1'!F9-'A2 '!F9</f>
        <v>600.3122100000146</v>
      </c>
      <c r="G9" s="14">
        <f>'A1'!G9-'A2 '!G9</f>
        <v>-1149.8244059999961</v>
      </c>
      <c r="H9" s="14">
        <f>'A1'!H9-'A2 '!H9</f>
        <v>24.524129000012181</v>
      </c>
      <c r="I9" s="14">
        <f>'A1'!I9-'A2 '!I9</f>
        <v>1890.8326549999983</v>
      </c>
      <c r="J9" s="14">
        <f>'A1'!J9-'A2 '!J9</f>
        <v>3502.8722420000195</v>
      </c>
      <c r="K9" s="14">
        <f>'A1'!K9-'A2 '!K9</f>
        <v>5443.8198680000023</v>
      </c>
      <c r="L9" s="14">
        <f>'A1'!L9-'A2 '!L9</f>
        <v>6243.9643340000148</v>
      </c>
      <c r="M9" s="14">
        <f>'A1'!M9-'A2 '!M9</f>
        <v>7296.5340690000085</v>
      </c>
      <c r="N9" s="14">
        <f>'A1'!N9-'A2 '!N9</f>
        <v>7377.9871260000145</v>
      </c>
      <c r="O9" s="14">
        <f>'A1'!O9-'A2 '!O9</f>
        <v>4974.2049679999909</v>
      </c>
      <c r="P9" s="14">
        <f>'A1'!P9-'A2 '!P9</f>
        <v>5565.3021800000024</v>
      </c>
      <c r="Q9" s="14">
        <f>'A1'!Q9-'A2 '!Q9</f>
        <v>5813.268112999991</v>
      </c>
      <c r="R9" s="14">
        <f>'A1'!R9-'A2 '!R9</f>
        <v>3740.7250339999882</v>
      </c>
      <c r="S9" s="14">
        <f>'A1'!S9-'A2 '!S9</f>
        <v>-832.55688299998292</v>
      </c>
      <c r="T9" s="14">
        <f>'A1'!T9-'A2 '!T9</f>
        <v>1662.5409100000179</v>
      </c>
      <c r="U9" s="14">
        <f>'A1'!U9-'A2 '!U9</f>
        <v>1832.3146390000111</v>
      </c>
      <c r="V9" s="14">
        <f>'A1'!V9-'A2 '!V9</f>
        <v>3893.3810539999904</v>
      </c>
      <c r="W9" s="14">
        <f>'A1'!W9-'A2 '!W9</f>
        <v>7892.2500810000129</v>
      </c>
      <c r="X9" s="14">
        <f>'A1'!X9-'A2 '!X9</f>
        <v>3175.6566250000033</v>
      </c>
      <c r="Y9" s="14">
        <f>'A1'!Y9-'A2 '!Y9</f>
        <v>2840.5365010000096</v>
      </c>
      <c r="Z9" s="14">
        <f>'A1'!Z9-'A2 '!Z9</f>
        <v>5368.9523269999627</v>
      </c>
      <c r="AA9" s="14">
        <f>'A1'!AA9-'A2 '!AA9</f>
        <v>8426.2658610000071</v>
      </c>
      <c r="AB9" s="14">
        <f>'A1'!AB9-'A2 '!AB9</f>
        <v>9160.9942049999809</v>
      </c>
      <c r="AC9" s="14">
        <f>'A1'!AC9-'A2 '!AC9</f>
        <v>14418.660713000005</v>
      </c>
      <c r="AD9" s="14">
        <f>'A1'!AD9-'A2 '!AD9</f>
        <v>108464.71093400009</v>
      </c>
      <c r="AE9" s="14"/>
    </row>
    <row r="10" spans="1:31">
      <c r="A10" s="25" t="s">
        <v>212</v>
      </c>
      <c r="B10" s="14">
        <f>'A1'!B10-'A2 '!B10</f>
        <v>9075.1189279999999</v>
      </c>
      <c r="C10" s="14">
        <f>'A1'!C10-'A2 '!C10</f>
        <v>12216.176379</v>
      </c>
      <c r="D10" s="14">
        <f>'A1'!D10-'A2 '!D10</f>
        <v>11649.671192000002</v>
      </c>
      <c r="E10" s="14">
        <f>'A1'!E10-'A2 '!E10</f>
        <v>12170.973149000001</v>
      </c>
      <c r="F10" s="14">
        <f>'A1'!F10-'A2 '!F10</f>
        <v>14551.367222000003</v>
      </c>
      <c r="G10" s="14">
        <f>'A1'!G10-'A2 '!G10</f>
        <v>15590.726243999992</v>
      </c>
      <c r="H10" s="14">
        <f>'A1'!H10-'A2 '!H10</f>
        <v>15576.743003000001</v>
      </c>
      <c r="I10" s="14">
        <f>'A1'!I10-'A2 '!I10</f>
        <v>13070.698705000004</v>
      </c>
      <c r="J10" s="14">
        <f>'A1'!J10-'A2 '!J10</f>
        <v>12469.332600000005</v>
      </c>
      <c r="K10" s="14">
        <f>'A1'!K10-'A2 '!K10</f>
        <v>11423.586719999996</v>
      </c>
      <c r="L10" s="14">
        <f>'A1'!L10-'A2 '!L10</f>
        <v>11396.017095000003</v>
      </c>
      <c r="M10" s="14">
        <f>'A1'!M10-'A2 '!M10</f>
        <v>15290.254046000009</v>
      </c>
      <c r="N10" s="14">
        <f>'A1'!N10-'A2 '!N10</f>
        <v>16222.860216000008</v>
      </c>
      <c r="O10" s="14">
        <f>'A1'!O10-'A2 '!O10</f>
        <v>18590.030946999996</v>
      </c>
      <c r="P10" s="14">
        <f>'A1'!P10-'A2 '!P10</f>
        <v>17204.234813999999</v>
      </c>
      <c r="Q10" s="14">
        <f>'A1'!Q10-'A2 '!Q10</f>
        <v>28063.823142000008</v>
      </c>
      <c r="R10" s="14">
        <f>'A1'!R10-'A2 '!R10</f>
        <v>35015.736442000001</v>
      </c>
      <c r="S10" s="14">
        <f>'A1'!S10-'A2 '!S10</f>
        <v>39125.903855999997</v>
      </c>
      <c r="T10" s="14">
        <f>'A1'!T10-'A2 '!T10</f>
        <v>43342.274428000019</v>
      </c>
      <c r="U10" s="14">
        <f>'A1'!U10-'A2 '!U10</f>
        <v>46140.991481999998</v>
      </c>
      <c r="V10" s="14">
        <f>'A1'!V10-'A2 '!V10</f>
        <v>48972.276281000013</v>
      </c>
      <c r="W10" s="14">
        <f>'A1'!W10-'A2 '!W10</f>
        <v>45420.146562999995</v>
      </c>
      <c r="X10" s="14">
        <f>'A1'!X10-'A2 '!X10</f>
        <v>53462.855085999996</v>
      </c>
      <c r="Y10" s="14">
        <f>'A1'!Y10-'A2 '!Y10</f>
        <v>67009.576826999983</v>
      </c>
      <c r="Z10" s="14">
        <f>'A1'!Z10-'A2 '!Z10</f>
        <v>71151.478900000002</v>
      </c>
      <c r="AA10" s="14">
        <f>'A1'!AA10-'A2 '!AA10</f>
        <v>61537.131556999986</v>
      </c>
      <c r="AB10" s="14">
        <f>'A1'!AB10-'A2 '!AB10</f>
        <v>61204.292642000008</v>
      </c>
      <c r="AC10" s="14">
        <f>'A1'!AC10-'A2 '!AC10</f>
        <v>56971.971578000004</v>
      </c>
      <c r="AD10" s="14">
        <f>'A1'!AD10-'A2 '!AD10</f>
        <v>863916.2500440001</v>
      </c>
    </row>
    <row r="11" spans="1:31">
      <c r="A11" s="25" t="s">
        <v>207</v>
      </c>
      <c r="B11" s="14">
        <f>'A1'!B11-'A2 '!B11</f>
        <v>10870.012095999999</v>
      </c>
      <c r="C11" s="14">
        <f>'A1'!C11-'A2 '!C11</f>
        <v>11110.813079999994</v>
      </c>
      <c r="D11" s="14">
        <f>'A1'!D11-'A2 '!D11</f>
        <v>10617.194731000003</v>
      </c>
      <c r="E11" s="14">
        <f>'A1'!E11-'A2 '!E11</f>
        <v>11815.112119999998</v>
      </c>
      <c r="F11" s="14">
        <f>'A1'!F11-'A2 '!F11</f>
        <v>15151.679432000019</v>
      </c>
      <c r="G11" s="14">
        <f>'A1'!G11-'A2 '!G11</f>
        <v>14440.901837999991</v>
      </c>
      <c r="H11" s="14">
        <f>'A1'!H11-'A2 '!H11</f>
        <v>15601.267132000015</v>
      </c>
      <c r="I11" s="14">
        <f>'A1'!I11-'A2 '!I11</f>
        <v>14961.531360000008</v>
      </c>
      <c r="J11" s="14">
        <f>'A1'!J11-'A2 '!J11</f>
        <v>15972.204842000025</v>
      </c>
      <c r="K11" s="14">
        <f>'A1'!K11-'A2 '!K11</f>
        <v>16867.406587999998</v>
      </c>
      <c r="L11" s="14">
        <f>'A1'!L11-'A2 '!L11</f>
        <v>17639.981429000014</v>
      </c>
      <c r="M11" s="14">
        <f>'A1'!M11-'A2 '!M11</f>
        <v>22586.788115000018</v>
      </c>
      <c r="N11" s="14">
        <f>'A1'!N11-'A2 '!N11</f>
        <v>23600.84734200003</v>
      </c>
      <c r="O11" s="14">
        <f>'A1'!O11-'A2 '!O11</f>
        <v>23564.235914999983</v>
      </c>
      <c r="P11" s="14">
        <f>'A1'!P11-'A2 '!P11</f>
        <v>22769.536994000002</v>
      </c>
      <c r="Q11" s="14">
        <f>'A1'!Q11-'A2 '!Q11</f>
        <v>33877.091254999992</v>
      </c>
      <c r="R11" s="14">
        <f>'A1'!R11-'A2 '!R11</f>
        <v>38756.461475999997</v>
      </c>
      <c r="S11" s="14">
        <f>'A1'!S11-'A2 '!S11</f>
        <v>38293.346973000007</v>
      </c>
      <c r="T11" s="14">
        <f>'A1'!T11-'A2 '!T11</f>
        <v>45004.815338000044</v>
      </c>
      <c r="U11" s="14">
        <f>'A1'!U11-'A2 '!U11</f>
        <v>47973.306121000001</v>
      </c>
      <c r="V11" s="14">
        <f>'A1'!V11-'A2 '!V11</f>
        <v>52865.657335000011</v>
      </c>
      <c r="W11" s="14">
        <f>'A1'!W11-'A2 '!W11</f>
        <v>53312.396644000008</v>
      </c>
      <c r="X11" s="14">
        <f>'A1'!X11-'A2 '!X11</f>
        <v>56638.511711000014</v>
      </c>
      <c r="Y11" s="14">
        <f>'A1'!Y11-'A2 '!Y11</f>
        <v>69850.113327999992</v>
      </c>
      <c r="Z11" s="14">
        <f>'A1'!Z11-'A2 '!Z11</f>
        <v>76520.43122699995</v>
      </c>
      <c r="AA11" s="14">
        <f>'A1'!AA11-'A2 '!AA11</f>
        <v>69963.397417999993</v>
      </c>
      <c r="AB11" s="14">
        <f>'A1'!AB11-'A2 '!AB11</f>
        <v>70365.286846999996</v>
      </c>
      <c r="AC11" s="14">
        <f>'A1'!AC11-'A2 '!AC11</f>
        <v>71390.632291000016</v>
      </c>
      <c r="AD11" s="14">
        <f>'A1'!AD11-'A2 '!AD11</f>
        <v>972380.96097800019</v>
      </c>
    </row>
    <row r="12" spans="1:31" ht="14" thickBo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</row>
    <row r="13" spans="1:31" ht="14" thickTop="1">
      <c r="A13" s="11" t="s">
        <v>278</v>
      </c>
    </row>
  </sheetData>
  <mergeCells count="3">
    <mergeCell ref="A2:AD2"/>
    <mergeCell ref="A4:AD4"/>
    <mergeCell ref="B7:AD7"/>
  </mergeCells>
  <phoneticPr fontId="5" type="noConversion"/>
  <hyperlinks>
    <hyperlink ref="A1" location="ÍNDICE!A1" display="ÍNDICE" xr:uid="{00000000-0004-0000-0700-000000000000}"/>
  </hyperlinks>
  <pageMargins left="0.75" right="0.75" top="1" bottom="1" header="0" footer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F67"/>
  <sheetViews>
    <sheetView zoomScaleNormal="100" zoomScalePageLayoutView="80" workbookViewId="0"/>
  </sheetViews>
  <sheetFormatPr baseColWidth="10" defaultColWidth="11.5" defaultRowHeight="13"/>
  <cols>
    <col min="1" max="1" width="12.5" style="1" customWidth="1"/>
    <col min="2" max="2" width="16.5" style="1" customWidth="1"/>
    <col min="3" max="11" width="13.1640625" style="1" customWidth="1"/>
    <col min="12" max="26" width="11.5" style="1" customWidth="1"/>
    <col min="27" max="16384" width="11.5" style="1"/>
  </cols>
  <sheetData>
    <row r="1" spans="1:31">
      <c r="A1" s="83" t="s">
        <v>0</v>
      </c>
    </row>
    <row r="2" spans="1:31">
      <c r="A2" s="136" t="s">
        <v>213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</row>
    <row r="3" spans="1:31">
      <c r="A3" s="65"/>
      <c r="B3" s="65"/>
      <c r="C3" s="65"/>
      <c r="D3" s="65"/>
      <c r="E3" s="65"/>
      <c r="F3" s="65"/>
      <c r="G3" s="65"/>
      <c r="H3" s="65"/>
      <c r="I3" s="65"/>
      <c r="J3" s="6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136" t="s">
        <v>288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</row>
    <row r="5" spans="1:31" ht="14" thickBo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4"/>
    </row>
    <row r="6" spans="1:31" ht="14" thickTop="1">
      <c r="A6" s="25"/>
      <c r="B6" s="5"/>
      <c r="C6" s="6">
        <v>1995</v>
      </c>
      <c r="D6" s="6">
        <v>1996</v>
      </c>
      <c r="E6" s="6">
        <v>1997</v>
      </c>
      <c r="F6" s="6">
        <v>1998</v>
      </c>
      <c r="G6" s="6">
        <v>1999</v>
      </c>
      <c r="H6" s="6">
        <v>2000</v>
      </c>
      <c r="I6" s="6">
        <v>2001</v>
      </c>
      <c r="J6" s="6">
        <v>2002</v>
      </c>
      <c r="K6" s="6">
        <v>2003</v>
      </c>
      <c r="L6" s="6">
        <v>2004</v>
      </c>
      <c r="M6" s="6">
        <v>2005</v>
      </c>
      <c r="N6" s="6">
        <v>2006</v>
      </c>
      <c r="O6" s="6">
        <v>2007</v>
      </c>
      <c r="P6" s="6">
        <v>2008</v>
      </c>
      <c r="Q6" s="6">
        <v>2009</v>
      </c>
      <c r="R6" s="6">
        <v>2010</v>
      </c>
      <c r="S6" s="6">
        <v>2011</v>
      </c>
      <c r="T6" s="6">
        <v>2012</v>
      </c>
      <c r="U6" s="6">
        <v>2013</v>
      </c>
      <c r="V6" s="6">
        <v>2014</v>
      </c>
      <c r="W6" s="6">
        <v>2015</v>
      </c>
      <c r="X6" s="6">
        <v>2016</v>
      </c>
      <c r="Y6" s="6">
        <v>2017</v>
      </c>
      <c r="Z6" s="6">
        <v>2018</v>
      </c>
      <c r="AA6" s="6">
        <v>2019</v>
      </c>
      <c r="AB6" s="6">
        <v>2020</v>
      </c>
      <c r="AC6" s="6">
        <v>2021</v>
      </c>
      <c r="AD6" s="6">
        <v>2022</v>
      </c>
      <c r="AE6" s="6" t="s">
        <v>280</v>
      </c>
    </row>
    <row r="7" spans="1:31" ht="14" thickBot="1">
      <c r="A7" s="25"/>
      <c r="B7" s="25"/>
      <c r="C7" s="134" t="s">
        <v>205</v>
      </c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</row>
    <row r="8" spans="1:31" ht="14" thickTop="1">
      <c r="A8" s="65">
        <v>1</v>
      </c>
      <c r="B8" s="9" t="s">
        <v>239</v>
      </c>
      <c r="C8" s="14">
        <v>9462.5629680000002</v>
      </c>
      <c r="D8" s="14">
        <v>11599.528539000003</v>
      </c>
      <c r="E8" s="14">
        <v>14073.567095</v>
      </c>
      <c r="F8" s="14">
        <v>15975.691203999995</v>
      </c>
      <c r="G8" s="14">
        <v>20182.241243000004</v>
      </c>
      <c r="H8" s="14">
        <v>24750.782740999995</v>
      </c>
      <c r="I8" s="14">
        <v>23981.760061000001</v>
      </c>
      <c r="J8" s="14">
        <v>24931.40998</v>
      </c>
      <c r="K8" s="14">
        <v>26209.841198999995</v>
      </c>
      <c r="L8" s="14">
        <v>30439.509610000008</v>
      </c>
      <c r="M8" s="14">
        <v>33242.730919000001</v>
      </c>
      <c r="N8" s="14">
        <v>37341.467923999997</v>
      </c>
      <c r="O8" s="14">
        <v>39024.60626600001</v>
      </c>
      <c r="P8" s="14">
        <v>38085.642856999999</v>
      </c>
      <c r="Q8" s="14">
        <v>28969.904167000015</v>
      </c>
      <c r="R8" s="14">
        <v>39601.456008000008</v>
      </c>
      <c r="S8" s="14">
        <v>44324.786727999999</v>
      </c>
      <c r="T8" s="14">
        <v>47877.750350999981</v>
      </c>
      <c r="U8" s="14">
        <v>53775.097732999988</v>
      </c>
      <c r="V8" s="53">
        <v>58269.586297000016</v>
      </c>
      <c r="W8" s="53">
        <v>59747.491076999999</v>
      </c>
      <c r="X8" s="53">
        <v>61246.758285999982</v>
      </c>
      <c r="Y8" s="53">
        <v>61915.941446999983</v>
      </c>
      <c r="Z8" s="53">
        <v>65421.715307999984</v>
      </c>
      <c r="AA8" s="53">
        <v>66045.524320000011</v>
      </c>
      <c r="AB8" s="53">
        <v>57961.729298000013</v>
      </c>
      <c r="AC8" s="53">
        <v>75298.965061999988</v>
      </c>
      <c r="AD8" s="53">
        <v>83026.104847999988</v>
      </c>
      <c r="AE8" s="14">
        <f>SUM(C8:AD8)</f>
        <v>1152784.1535360001</v>
      </c>
    </row>
    <row r="9" spans="1:31">
      <c r="A9" s="65">
        <v>2</v>
      </c>
      <c r="B9" s="9" t="s">
        <v>240</v>
      </c>
      <c r="C9" s="14">
        <v>322.99700800000011</v>
      </c>
      <c r="D9" s="14">
        <v>313.52610299999986</v>
      </c>
      <c r="E9" s="14">
        <v>234.61142600000002</v>
      </c>
      <c r="F9" s="14">
        <v>270.43139800000006</v>
      </c>
      <c r="G9" s="14">
        <v>371.15830000000011</v>
      </c>
      <c r="H9" s="14">
        <v>429.98964400000023</v>
      </c>
      <c r="I9" s="14">
        <v>283.72902800000008</v>
      </c>
      <c r="J9" s="14">
        <v>299.94255899999996</v>
      </c>
      <c r="K9" s="14">
        <v>364.58860299999998</v>
      </c>
      <c r="L9" s="14">
        <v>384.22194000000002</v>
      </c>
      <c r="M9" s="14">
        <v>535.61906400000009</v>
      </c>
      <c r="N9" s="14">
        <v>679.69154500000013</v>
      </c>
      <c r="O9" s="14">
        <v>1103.5174860000002</v>
      </c>
      <c r="P9" s="14">
        <v>1132.6819399999997</v>
      </c>
      <c r="Q9" s="14">
        <v>3005.9710619999996</v>
      </c>
      <c r="R9" s="14">
        <v>3625.0801509999983</v>
      </c>
      <c r="S9" s="14">
        <v>2725.9780760000003</v>
      </c>
      <c r="T9" s="14">
        <v>2432.4349930000008</v>
      </c>
      <c r="U9" s="14">
        <v>1862.2071590000003</v>
      </c>
      <c r="V9" s="53">
        <v>1738.521385</v>
      </c>
      <c r="W9" s="53">
        <v>1930.6955049999999</v>
      </c>
      <c r="X9" s="53">
        <v>2175.6419089999999</v>
      </c>
      <c r="Y9" s="53">
        <v>2503.3118869999998</v>
      </c>
      <c r="Z9" s="53">
        <v>3401.9384040000009</v>
      </c>
      <c r="AA9" s="53">
        <v>4650.7147730000024</v>
      </c>
      <c r="AB9" s="53">
        <v>2834.6602079999998</v>
      </c>
      <c r="AC9" s="53">
        <v>2686.642026</v>
      </c>
      <c r="AD9" s="53">
        <v>3463.5132030000009</v>
      </c>
      <c r="AE9" s="14">
        <f t="shared" ref="AE9:AE25" si="0">SUM(C9:AD9)</f>
        <v>45764.016785000007</v>
      </c>
    </row>
    <row r="10" spans="1:31">
      <c r="A10" s="65">
        <v>3</v>
      </c>
      <c r="B10" s="9" t="s">
        <v>242</v>
      </c>
      <c r="C10" s="14">
        <v>0.3</v>
      </c>
      <c r="D10" s="14">
        <v>2.4582060000000001</v>
      </c>
      <c r="E10" s="14">
        <v>20.473199999999995</v>
      </c>
      <c r="F10" s="14">
        <v>25.652550000000002</v>
      </c>
      <c r="G10" s="14">
        <v>2.6269849999999999</v>
      </c>
      <c r="H10" s="14">
        <v>36.964606000000003</v>
      </c>
      <c r="I10" s="14">
        <v>28.974270000000001</v>
      </c>
      <c r="J10" s="14">
        <v>47.703100999999997</v>
      </c>
      <c r="K10" s="14">
        <v>72.30691800000001</v>
      </c>
      <c r="L10" s="14">
        <v>61.402547000000027</v>
      </c>
      <c r="M10" s="14">
        <v>81.901437000000016</v>
      </c>
      <c r="N10" s="14">
        <v>215.03382100000002</v>
      </c>
      <c r="O10" s="14">
        <v>177.52854800000003</v>
      </c>
      <c r="P10" s="14">
        <v>186.58031099999991</v>
      </c>
      <c r="Q10" s="14">
        <v>139.36166599999999</v>
      </c>
      <c r="R10" s="14">
        <v>166.967431</v>
      </c>
      <c r="S10" s="14">
        <v>159.10262500000002</v>
      </c>
      <c r="T10" s="14">
        <v>154.713874</v>
      </c>
      <c r="U10" s="14">
        <v>401.93841200000003</v>
      </c>
      <c r="V10" s="53">
        <v>677.90163000000007</v>
      </c>
      <c r="W10" s="53">
        <v>633.4118719999999</v>
      </c>
      <c r="X10" s="53">
        <v>721.0199070000001</v>
      </c>
      <c r="Y10" s="53">
        <v>576.0352220000002</v>
      </c>
      <c r="Z10" s="53">
        <v>1098.6955310000001</v>
      </c>
      <c r="AA10" s="53">
        <v>988.53949599999987</v>
      </c>
      <c r="AB10" s="53">
        <v>1193.6818559999995</v>
      </c>
      <c r="AC10" s="53">
        <v>1372.9930529999999</v>
      </c>
      <c r="AD10" s="53">
        <v>3264.8571670000001</v>
      </c>
      <c r="AE10" s="14">
        <f t="shared" si="0"/>
        <v>12509.126242</v>
      </c>
    </row>
    <row r="11" spans="1:31">
      <c r="A11" s="65">
        <v>4</v>
      </c>
      <c r="B11" s="9" t="s">
        <v>284</v>
      </c>
      <c r="C11" s="14">
        <v>5.6539999999999981</v>
      </c>
      <c r="D11" s="14">
        <v>11.864175999999997</v>
      </c>
      <c r="E11" s="14">
        <v>34.720891000000016</v>
      </c>
      <c r="F11" s="14">
        <v>17.620944999999999</v>
      </c>
      <c r="G11" s="14">
        <v>25.688508000000002</v>
      </c>
      <c r="H11" s="14">
        <v>24.142786000000005</v>
      </c>
      <c r="I11" s="14">
        <v>38.442666000000017</v>
      </c>
      <c r="J11" s="14">
        <v>44.132348000000007</v>
      </c>
      <c r="K11" s="14">
        <v>53.615739999999981</v>
      </c>
      <c r="L11" s="14">
        <v>56.770071999999999</v>
      </c>
      <c r="M11" s="14">
        <v>130.95668800000004</v>
      </c>
      <c r="N11" s="14">
        <v>151.84247899999997</v>
      </c>
      <c r="O11" s="14">
        <v>168.014929</v>
      </c>
      <c r="P11" s="14">
        <v>158.46339699999999</v>
      </c>
      <c r="Q11" s="14">
        <v>108.31820399999998</v>
      </c>
      <c r="R11" s="14">
        <v>234.50320300000001</v>
      </c>
      <c r="S11" s="14">
        <v>225.77180399999995</v>
      </c>
      <c r="T11" s="14">
        <v>207.87448600000002</v>
      </c>
      <c r="U11" s="14">
        <v>187.33796900000002</v>
      </c>
      <c r="V11" s="53">
        <v>215.03333700000002</v>
      </c>
      <c r="W11" s="53">
        <v>357.868763</v>
      </c>
      <c r="X11" s="53">
        <v>545.83710099999996</v>
      </c>
      <c r="Y11" s="53">
        <v>572.34290899999996</v>
      </c>
      <c r="Z11" s="53">
        <v>749.45125500000006</v>
      </c>
      <c r="AA11" s="53">
        <v>757.54954899999996</v>
      </c>
      <c r="AB11" s="53">
        <v>428.61979700000001</v>
      </c>
      <c r="AC11" s="53">
        <v>688.10955499999989</v>
      </c>
      <c r="AD11" s="53">
        <v>537.56364599999984</v>
      </c>
      <c r="AE11" s="14">
        <f t="shared" si="0"/>
        <v>6738.1112030000004</v>
      </c>
    </row>
    <row r="12" spans="1:31">
      <c r="A12" s="65">
        <v>5</v>
      </c>
      <c r="B12" s="9" t="s">
        <v>285</v>
      </c>
      <c r="C12" s="14">
        <v>0.56200000000000017</v>
      </c>
      <c r="D12" s="14">
        <v>2.026205</v>
      </c>
      <c r="E12" s="14">
        <v>1.2235120000000002</v>
      </c>
      <c r="F12" s="14">
        <v>3.1157759999999999</v>
      </c>
      <c r="G12" s="14">
        <v>29.380453999999997</v>
      </c>
      <c r="H12" s="14">
        <v>5.6253280000000006</v>
      </c>
      <c r="I12" s="14">
        <v>6.5794060000000023</v>
      </c>
      <c r="J12" s="14">
        <v>4.9792009999999998</v>
      </c>
      <c r="K12" s="14">
        <v>4.7585180000000005</v>
      </c>
      <c r="L12" s="14">
        <v>2.9970340000000002</v>
      </c>
      <c r="M12" s="14">
        <v>9.4091289999999983</v>
      </c>
      <c r="N12" s="14">
        <v>9.3274449999999973</v>
      </c>
      <c r="O12" s="14">
        <v>11.009425999999996</v>
      </c>
      <c r="P12" s="14">
        <v>10.860517000000003</v>
      </c>
      <c r="Q12" s="14">
        <v>14.391181999999999</v>
      </c>
      <c r="R12" s="14">
        <v>12.024155000000002</v>
      </c>
      <c r="S12" s="14">
        <v>26.458679</v>
      </c>
      <c r="T12" s="14">
        <v>18.304359000000005</v>
      </c>
      <c r="U12" s="14">
        <v>14.550848000000002</v>
      </c>
      <c r="V12" s="53">
        <v>9.0935489999999994</v>
      </c>
      <c r="W12" s="53">
        <v>7.9937590000000007</v>
      </c>
      <c r="X12" s="53">
        <v>7.1374749999999993</v>
      </c>
      <c r="Y12" s="53">
        <v>15.954811999999999</v>
      </c>
      <c r="Z12" s="53">
        <v>27.001119999999997</v>
      </c>
      <c r="AA12" s="53">
        <v>19.713774000000001</v>
      </c>
      <c r="AB12" s="53">
        <v>40.152371999999993</v>
      </c>
      <c r="AC12" s="53">
        <v>628.56257800000014</v>
      </c>
      <c r="AD12" s="53">
        <v>509.11945900000006</v>
      </c>
      <c r="AE12" s="14">
        <f t="shared" si="0"/>
        <v>1452.3120720000002</v>
      </c>
    </row>
    <row r="13" spans="1:31">
      <c r="A13" s="65">
        <v>6</v>
      </c>
      <c r="B13" s="9" t="s">
        <v>286</v>
      </c>
      <c r="C13" s="14">
        <v>1.5920000000000001</v>
      </c>
      <c r="D13" s="14">
        <v>2.1745380000000001</v>
      </c>
      <c r="E13" s="14">
        <v>4.3758170000000005</v>
      </c>
      <c r="F13" s="14">
        <v>14.068465</v>
      </c>
      <c r="G13" s="14">
        <v>30.130533000000003</v>
      </c>
      <c r="H13" s="14">
        <v>25.895700000000005</v>
      </c>
      <c r="I13" s="14">
        <v>21.318408000000002</v>
      </c>
      <c r="J13" s="14">
        <v>16.196621</v>
      </c>
      <c r="K13" s="14">
        <v>6.3206369999999996</v>
      </c>
      <c r="L13" s="14">
        <v>8.0444949999999977</v>
      </c>
      <c r="M13" s="14">
        <v>15.418467000000007</v>
      </c>
      <c r="N13" s="14">
        <v>13.603381000000001</v>
      </c>
      <c r="O13" s="14">
        <v>21.499040000000001</v>
      </c>
      <c r="P13" s="14">
        <v>35.214176999999985</v>
      </c>
      <c r="Q13" s="14">
        <v>28.678321999999991</v>
      </c>
      <c r="R13" s="14">
        <v>50.184336999999999</v>
      </c>
      <c r="S13" s="14">
        <v>83.554905000000034</v>
      </c>
      <c r="T13" s="14">
        <v>103.74049899999999</v>
      </c>
      <c r="U13" s="14">
        <v>184.57421600000004</v>
      </c>
      <c r="V13" s="53">
        <v>109.83934000000001</v>
      </c>
      <c r="W13" s="53">
        <v>153.869227</v>
      </c>
      <c r="X13" s="53">
        <v>259.45326699999993</v>
      </c>
      <c r="Y13" s="53">
        <v>210.35741899999996</v>
      </c>
      <c r="Z13" s="53">
        <v>208.12461199999998</v>
      </c>
      <c r="AA13" s="53">
        <v>399.091815</v>
      </c>
      <c r="AB13" s="53">
        <v>492.42774100000003</v>
      </c>
      <c r="AC13" s="53">
        <v>370.89317799999998</v>
      </c>
      <c r="AD13" s="53">
        <v>489.3249540000001</v>
      </c>
      <c r="AE13" s="14">
        <f t="shared" si="0"/>
        <v>3359.9661110000002</v>
      </c>
    </row>
    <row r="14" spans="1:31">
      <c r="A14" s="65"/>
      <c r="B14" s="9" t="s">
        <v>214</v>
      </c>
      <c r="C14" s="14">
        <v>133.00699999999998</v>
      </c>
      <c r="D14" s="14">
        <v>224.76508600000005</v>
      </c>
      <c r="E14" s="14">
        <v>300.41809300000006</v>
      </c>
      <c r="F14" s="14">
        <v>235.94133799999992</v>
      </c>
      <c r="G14" s="14">
        <v>180.38917299999994</v>
      </c>
      <c r="H14" s="14">
        <v>227.1191310000001</v>
      </c>
      <c r="I14" s="14">
        <v>219.8376199999999</v>
      </c>
      <c r="J14" s="14">
        <v>224.59114099999999</v>
      </c>
      <c r="K14" s="14">
        <v>251.716598</v>
      </c>
      <c r="L14" s="14">
        <v>435.55139799999989</v>
      </c>
      <c r="M14" s="14">
        <v>1053.6008909999996</v>
      </c>
      <c r="N14" s="14">
        <v>1632.1605050000001</v>
      </c>
      <c r="O14" s="14">
        <v>1858.4479410000001</v>
      </c>
      <c r="P14" s="14">
        <v>2097.2868919999996</v>
      </c>
      <c r="Q14" s="14">
        <v>1161.5433149999999</v>
      </c>
      <c r="R14" s="14">
        <v>1577.4362420000002</v>
      </c>
      <c r="S14" s="14">
        <v>1589.9474089999997</v>
      </c>
      <c r="T14" s="14">
        <v>1502.8583489999996</v>
      </c>
      <c r="U14" s="14">
        <v>1633.1327739999997</v>
      </c>
      <c r="V14" s="54">
        <v>1330.7485409999999</v>
      </c>
      <c r="W14" s="54">
        <v>1296.8403210000006</v>
      </c>
      <c r="X14" s="54">
        <v>1312.8378950000003</v>
      </c>
      <c r="Y14" s="54">
        <v>1633.3826400000005</v>
      </c>
      <c r="Z14" s="54">
        <v>1717.1378470000002</v>
      </c>
      <c r="AA14" s="54">
        <v>1864.5002849999998</v>
      </c>
      <c r="AB14" s="54">
        <v>1313.3151110000003</v>
      </c>
      <c r="AC14" s="54">
        <v>1609.109177</v>
      </c>
      <c r="AD14" s="54">
        <v>1790.3248420000004</v>
      </c>
      <c r="AE14" s="14">
        <f t="shared" si="0"/>
        <v>30407.947554999999</v>
      </c>
    </row>
    <row r="15" spans="1:31">
      <c r="A15" s="65"/>
      <c r="B15" s="9" t="s">
        <v>287</v>
      </c>
      <c r="C15" s="14">
        <v>39.512999999999998</v>
      </c>
      <c r="D15" s="14">
        <v>85.024933000000004</v>
      </c>
      <c r="E15" s="14">
        <v>67.031906999999961</v>
      </c>
      <c r="F15" s="14">
        <v>62.870396999999983</v>
      </c>
      <c r="G15" s="14">
        <v>67.869034999999997</v>
      </c>
      <c r="H15" s="14">
        <v>110.15766000000005</v>
      </c>
      <c r="I15" s="14">
        <v>107.31066000000003</v>
      </c>
      <c r="J15" s="14">
        <v>118.64790000000002</v>
      </c>
      <c r="K15" s="14">
        <v>115.02214300000001</v>
      </c>
      <c r="L15" s="14">
        <v>134.52508800000001</v>
      </c>
      <c r="M15" s="14">
        <v>150.78096799999997</v>
      </c>
      <c r="N15" s="14">
        <v>165.06124499999999</v>
      </c>
      <c r="O15" s="14">
        <v>239.27414099999996</v>
      </c>
      <c r="P15" s="14">
        <v>454.96619300000003</v>
      </c>
      <c r="Q15" s="14">
        <v>321.68806900000016</v>
      </c>
      <c r="R15" s="14">
        <v>403.96768800000001</v>
      </c>
      <c r="S15" s="14">
        <v>438.96868899999998</v>
      </c>
      <c r="T15" s="14">
        <v>610.03738999999985</v>
      </c>
      <c r="U15" s="14">
        <v>806.52170699999988</v>
      </c>
      <c r="V15" s="54">
        <v>765.28206299999999</v>
      </c>
      <c r="W15" s="54">
        <v>743.53794000000016</v>
      </c>
      <c r="X15" s="54">
        <v>666.14569299999982</v>
      </c>
      <c r="Y15" s="54">
        <v>1055.6157519999999</v>
      </c>
      <c r="Z15" s="54">
        <v>1154.8842079999999</v>
      </c>
      <c r="AA15" s="54">
        <v>1335.0397320000004</v>
      </c>
      <c r="AB15" s="54">
        <v>867.10161999999991</v>
      </c>
      <c r="AC15" s="54">
        <v>983.43782599999986</v>
      </c>
      <c r="AD15" s="54">
        <v>1085.9662970000002</v>
      </c>
      <c r="AE15" s="14">
        <f t="shared" si="0"/>
        <v>13156.249943999999</v>
      </c>
    </row>
    <row r="16" spans="1:31">
      <c r="A16" s="65"/>
      <c r="B16" s="9" t="s">
        <v>215</v>
      </c>
      <c r="C16" s="14">
        <f>SUM(C17:C22)</f>
        <v>16.234999999999989</v>
      </c>
      <c r="D16" s="14">
        <f t="shared" ref="D16:AD16" si="1">SUM(D17:D22)</f>
        <v>16.826832000000003</v>
      </c>
      <c r="E16" s="14">
        <f t="shared" si="1"/>
        <v>30.451542000000003</v>
      </c>
      <c r="F16" s="14">
        <f t="shared" si="1"/>
        <v>31.059052000000001</v>
      </c>
      <c r="G16" s="14">
        <f t="shared" si="1"/>
        <v>33.969861999999999</v>
      </c>
      <c r="H16" s="14">
        <f t="shared" si="1"/>
        <v>28.330788999999996</v>
      </c>
      <c r="I16" s="14">
        <f t="shared" si="1"/>
        <v>25.859867000000001</v>
      </c>
      <c r="J16" s="14">
        <f t="shared" si="1"/>
        <v>24.995524999999994</v>
      </c>
      <c r="K16" s="14">
        <f t="shared" si="1"/>
        <v>40.540835999999992</v>
      </c>
      <c r="L16" s="14">
        <f t="shared" si="1"/>
        <v>47.582659</v>
      </c>
      <c r="M16" s="14">
        <f t="shared" si="1"/>
        <v>100.77526</v>
      </c>
      <c r="N16" s="14">
        <f t="shared" si="1"/>
        <v>170.35731800000002</v>
      </c>
      <c r="O16" s="14">
        <f t="shared" si="1"/>
        <v>179.69086799999999</v>
      </c>
      <c r="P16" s="14">
        <f t="shared" si="1"/>
        <v>249.56768899999997</v>
      </c>
      <c r="Q16" s="14">
        <f t="shared" si="1"/>
        <v>172.27786099999997</v>
      </c>
      <c r="R16" s="14">
        <f t="shared" si="1"/>
        <v>210.869497</v>
      </c>
      <c r="S16" s="14">
        <f t="shared" si="1"/>
        <v>208.48569799999999</v>
      </c>
      <c r="T16" s="14">
        <f t="shared" si="1"/>
        <v>266.57387899999998</v>
      </c>
      <c r="U16" s="14">
        <f t="shared" si="1"/>
        <v>271.52727600000003</v>
      </c>
      <c r="V16" s="14">
        <f t="shared" si="1"/>
        <v>250.14216300000004</v>
      </c>
      <c r="W16" s="14">
        <f t="shared" si="1"/>
        <v>250.994517</v>
      </c>
      <c r="X16" s="14">
        <f t="shared" si="1"/>
        <v>249.28036299999999</v>
      </c>
      <c r="Y16" s="14">
        <f t="shared" si="1"/>
        <v>239.04400699999997</v>
      </c>
      <c r="Z16" s="14">
        <f t="shared" si="1"/>
        <v>229.98284099999998</v>
      </c>
      <c r="AA16" s="14">
        <f t="shared" si="1"/>
        <v>240.69297000000006</v>
      </c>
      <c r="AB16" s="14">
        <f t="shared" si="1"/>
        <v>213.97703899999999</v>
      </c>
      <c r="AC16" s="14">
        <f t="shared" si="1"/>
        <v>289.95689099999998</v>
      </c>
      <c r="AD16" s="14">
        <f t="shared" si="1"/>
        <v>323.44448699999998</v>
      </c>
      <c r="AE16" s="14">
        <f t="shared" si="0"/>
        <v>4413.4925880000001</v>
      </c>
    </row>
    <row r="17" spans="1:32">
      <c r="A17" s="65"/>
      <c r="B17" s="9" t="s">
        <v>216</v>
      </c>
      <c r="C17" s="14">
        <v>2.6119999999999974</v>
      </c>
      <c r="D17" s="14">
        <v>2.2540399999999994</v>
      </c>
      <c r="E17" s="14">
        <v>3.9976350000000003</v>
      </c>
      <c r="F17" s="14">
        <v>4.811904000000002</v>
      </c>
      <c r="G17" s="14">
        <v>4.0101140000000015</v>
      </c>
      <c r="H17" s="14">
        <v>5.4338049999999987</v>
      </c>
      <c r="I17" s="14">
        <v>6.2029119999999978</v>
      </c>
      <c r="J17" s="14">
        <v>5.894766999999999</v>
      </c>
      <c r="K17" s="14">
        <v>5.4165980000000014</v>
      </c>
      <c r="L17" s="14">
        <v>8.3515289999999993</v>
      </c>
      <c r="M17" s="14">
        <v>11.024286999999999</v>
      </c>
      <c r="N17" s="14">
        <v>14.182198999999999</v>
      </c>
      <c r="O17" s="14">
        <v>26.731207999999999</v>
      </c>
      <c r="P17" s="14">
        <v>35.794679999999978</v>
      </c>
      <c r="Q17" s="47">
        <v>32.834561000000001</v>
      </c>
      <c r="R17" s="14">
        <v>51.913699000000008</v>
      </c>
      <c r="S17" s="14">
        <v>61.696592000000003</v>
      </c>
      <c r="T17" s="14">
        <v>49.356120000000011</v>
      </c>
      <c r="U17" s="14">
        <v>45.655358000000007</v>
      </c>
      <c r="V17" s="53">
        <v>42.864054000000017</v>
      </c>
      <c r="W17" s="53">
        <v>40.457452000000011</v>
      </c>
      <c r="X17" s="53">
        <v>31.051515999999992</v>
      </c>
      <c r="Y17" s="53">
        <v>32.700928000000005</v>
      </c>
      <c r="Z17" s="53">
        <v>31.391811000000004</v>
      </c>
      <c r="AA17" s="53">
        <v>33.060654999999997</v>
      </c>
      <c r="AB17" s="53">
        <v>29.803035999999995</v>
      </c>
      <c r="AC17" s="53">
        <v>25.778759999999998</v>
      </c>
      <c r="AD17" s="53">
        <v>31.629650000000009</v>
      </c>
      <c r="AE17" s="14">
        <f t="shared" si="0"/>
        <v>676.91187000000002</v>
      </c>
    </row>
    <row r="18" spans="1:32">
      <c r="A18" s="65"/>
      <c r="B18" s="9" t="s">
        <v>217</v>
      </c>
      <c r="C18" s="14">
        <v>3.6639999999999979</v>
      </c>
      <c r="D18" s="14">
        <v>3.2290490000000003</v>
      </c>
      <c r="E18" s="14">
        <v>5.3196910000000006</v>
      </c>
      <c r="F18" s="14">
        <v>5.0182950000000011</v>
      </c>
      <c r="G18" s="14">
        <v>5.2664289999999987</v>
      </c>
      <c r="H18" s="14">
        <v>5.7298600000000022</v>
      </c>
      <c r="I18" s="14">
        <v>5.1847000000000012</v>
      </c>
      <c r="J18" s="14">
        <v>4.1237189999999995</v>
      </c>
      <c r="K18" s="14">
        <v>4.2773859999999999</v>
      </c>
      <c r="L18" s="14">
        <v>5.0035319999999981</v>
      </c>
      <c r="M18" s="14">
        <v>11.616661999999998</v>
      </c>
      <c r="N18" s="14">
        <v>22.692386000000003</v>
      </c>
      <c r="O18" s="14">
        <v>41.701142000000004</v>
      </c>
      <c r="P18" s="14">
        <v>60.988119000000005</v>
      </c>
      <c r="Q18" s="47">
        <v>24.169123999999996</v>
      </c>
      <c r="R18" s="14">
        <v>26.743391000000003</v>
      </c>
      <c r="S18" s="14">
        <v>24.080738</v>
      </c>
      <c r="T18" s="14">
        <v>22.529547000000008</v>
      </c>
      <c r="U18" s="14">
        <v>23.662284999999994</v>
      </c>
      <c r="V18" s="53">
        <v>24.669533999999992</v>
      </c>
      <c r="W18" s="53">
        <v>26.142818999999999</v>
      </c>
      <c r="X18" s="53">
        <v>28.17249300000001</v>
      </c>
      <c r="Y18" s="53">
        <v>33.574711999999991</v>
      </c>
      <c r="Z18" s="53">
        <v>34.440365</v>
      </c>
      <c r="AA18" s="53">
        <v>38.352010000000007</v>
      </c>
      <c r="AB18" s="53">
        <v>31.448039999999999</v>
      </c>
      <c r="AC18" s="53">
        <v>44.439910999999995</v>
      </c>
      <c r="AD18" s="53">
        <v>43.586323000000014</v>
      </c>
      <c r="AE18" s="14">
        <f t="shared" si="0"/>
        <v>609.82626200000004</v>
      </c>
    </row>
    <row r="19" spans="1:32">
      <c r="A19" s="65"/>
      <c r="B19" s="9" t="s">
        <v>218</v>
      </c>
      <c r="C19" s="14">
        <v>4.6489999999999991</v>
      </c>
      <c r="D19" s="14">
        <v>4.9922080000000015</v>
      </c>
      <c r="E19" s="14">
        <v>12.399096999999998</v>
      </c>
      <c r="F19" s="14">
        <v>10.986507999999997</v>
      </c>
      <c r="G19" s="14">
        <v>10.040902999999998</v>
      </c>
      <c r="H19" s="14">
        <v>8.0199609999999986</v>
      </c>
      <c r="I19" s="14">
        <v>7.3533680000000006</v>
      </c>
      <c r="J19" s="14">
        <v>6.3807209999999976</v>
      </c>
      <c r="K19" s="14">
        <v>10.735676</v>
      </c>
      <c r="L19" s="14">
        <v>13.728897</v>
      </c>
      <c r="M19" s="14">
        <v>26.270887000000005</v>
      </c>
      <c r="N19" s="14">
        <v>44.847437999999997</v>
      </c>
      <c r="O19" s="14">
        <v>49.89193800000001</v>
      </c>
      <c r="P19" s="14">
        <v>77.399049999999988</v>
      </c>
      <c r="Q19" s="47">
        <v>42.393422999999984</v>
      </c>
      <c r="R19" s="14">
        <v>51.554686000000011</v>
      </c>
      <c r="S19" s="14">
        <v>47.888897000000014</v>
      </c>
      <c r="T19" s="14">
        <v>46.063924999999983</v>
      </c>
      <c r="U19" s="14">
        <v>50.266063000000031</v>
      </c>
      <c r="V19" s="53">
        <v>50.413072</v>
      </c>
      <c r="W19" s="53">
        <v>52.087442999999979</v>
      </c>
      <c r="X19" s="53">
        <v>53.192948999999992</v>
      </c>
      <c r="Y19" s="53">
        <v>52.774892999999999</v>
      </c>
      <c r="Z19" s="53">
        <v>54.605298999999981</v>
      </c>
      <c r="AA19" s="53">
        <v>55.728761000000013</v>
      </c>
      <c r="AB19" s="53">
        <v>54.572479999999999</v>
      </c>
      <c r="AC19" s="53">
        <v>80.331149999999965</v>
      </c>
      <c r="AD19" s="53">
        <v>91.877447000000004</v>
      </c>
      <c r="AE19" s="14">
        <f t="shared" si="0"/>
        <v>1071.44614</v>
      </c>
    </row>
    <row r="20" spans="1:32">
      <c r="A20" s="65"/>
      <c r="B20" s="9" t="s">
        <v>219</v>
      </c>
      <c r="C20" s="14">
        <v>1.3089999999999982</v>
      </c>
      <c r="D20" s="14">
        <v>2.2659000000000007</v>
      </c>
      <c r="E20" s="14">
        <v>2.1758740000000008</v>
      </c>
      <c r="F20" s="14">
        <v>4.0057469999999995</v>
      </c>
      <c r="G20" s="14">
        <v>3.6303539999999992</v>
      </c>
      <c r="H20" s="14">
        <v>2.9381579999999992</v>
      </c>
      <c r="I20" s="14">
        <v>2.5393690000000007</v>
      </c>
      <c r="J20" s="14">
        <v>3.1209169999999995</v>
      </c>
      <c r="K20" s="14">
        <v>4.4083119999999987</v>
      </c>
      <c r="L20" s="14">
        <v>5.0124380000000004</v>
      </c>
      <c r="M20" s="14">
        <v>7.3883490000000007</v>
      </c>
      <c r="N20" s="14">
        <v>13.982846000000006</v>
      </c>
      <c r="O20" s="14">
        <v>12.402052999999999</v>
      </c>
      <c r="P20" s="14">
        <v>13.670182999999994</v>
      </c>
      <c r="Q20" s="47">
        <v>17.543158000000002</v>
      </c>
      <c r="R20" s="14">
        <v>21.866028999999994</v>
      </c>
      <c r="S20" s="14">
        <v>23.400953999999999</v>
      </c>
      <c r="T20" s="14">
        <v>25.435999000000002</v>
      </c>
      <c r="U20" s="14">
        <v>25.321760999999999</v>
      </c>
      <c r="V20" s="53">
        <v>23.512038000000011</v>
      </c>
      <c r="W20" s="53">
        <v>23.228243999999989</v>
      </c>
      <c r="X20" s="53">
        <v>26.494160999999995</v>
      </c>
      <c r="Y20" s="53">
        <v>27.340287</v>
      </c>
      <c r="Z20" s="53">
        <v>30.644314999999999</v>
      </c>
      <c r="AA20" s="53">
        <v>30.222122000000009</v>
      </c>
      <c r="AB20" s="53">
        <v>27.858111000000015</v>
      </c>
      <c r="AC20" s="53">
        <v>49.934402000000013</v>
      </c>
      <c r="AD20" s="53">
        <v>55.436451999999989</v>
      </c>
      <c r="AE20" s="14">
        <f t="shared" si="0"/>
        <v>487.08753300000006</v>
      </c>
    </row>
    <row r="21" spans="1:32">
      <c r="A21" s="65"/>
      <c r="B21" s="9" t="s">
        <v>220</v>
      </c>
      <c r="C21" s="14">
        <v>0.79300000000000026</v>
      </c>
      <c r="D21" s="14">
        <v>1.016662</v>
      </c>
      <c r="E21" s="14">
        <v>2.0852190000000008</v>
      </c>
      <c r="F21" s="14">
        <v>1.5033910000000006</v>
      </c>
      <c r="G21" s="14">
        <v>2.364742000000001</v>
      </c>
      <c r="H21" s="14">
        <v>1.3025519999999999</v>
      </c>
      <c r="I21" s="14">
        <v>1.4758890000000005</v>
      </c>
      <c r="J21" s="14">
        <v>2.5798829999999997</v>
      </c>
      <c r="K21" s="14">
        <v>11.655914999999998</v>
      </c>
      <c r="L21" s="14">
        <v>9.734019</v>
      </c>
      <c r="M21" s="14">
        <v>33.641451999999994</v>
      </c>
      <c r="N21" s="14">
        <v>46.711213999999991</v>
      </c>
      <c r="O21" s="14">
        <v>20.029546999999987</v>
      </c>
      <c r="P21" s="14">
        <v>23.63004900000001</v>
      </c>
      <c r="Q21" s="47">
        <v>14.623229000000004</v>
      </c>
      <c r="R21" s="14">
        <v>19.620249000000001</v>
      </c>
      <c r="S21" s="14">
        <v>19.89064299999999</v>
      </c>
      <c r="T21" s="14">
        <v>96.563258999999988</v>
      </c>
      <c r="U21" s="14">
        <v>101.90358399999997</v>
      </c>
      <c r="V21" s="53">
        <v>87.036476000000022</v>
      </c>
      <c r="W21" s="53">
        <v>89.294598000000022</v>
      </c>
      <c r="X21" s="53">
        <v>90.484081000000003</v>
      </c>
      <c r="Y21" s="53">
        <v>74.60489299999999</v>
      </c>
      <c r="Z21" s="53">
        <v>53.900790000000001</v>
      </c>
      <c r="AA21" s="53">
        <v>57.308444000000001</v>
      </c>
      <c r="AB21" s="53">
        <v>52.517887000000002</v>
      </c>
      <c r="AC21" s="53">
        <v>67.404843000000028</v>
      </c>
      <c r="AD21" s="53">
        <v>80.130407999999989</v>
      </c>
      <c r="AE21" s="14">
        <f t="shared" si="0"/>
        <v>1063.8069180000002</v>
      </c>
    </row>
    <row r="22" spans="1:32">
      <c r="A22" s="65"/>
      <c r="B22" s="9" t="s">
        <v>345</v>
      </c>
      <c r="C22" s="14">
        <v>3.207999999999998</v>
      </c>
      <c r="D22" s="14">
        <v>3.0689730000000011</v>
      </c>
      <c r="E22" s="14">
        <v>4.4740260000000021</v>
      </c>
      <c r="F22" s="14">
        <v>4.7332070000000011</v>
      </c>
      <c r="G22" s="14">
        <v>8.6573200000000021</v>
      </c>
      <c r="H22" s="14">
        <v>4.9064530000000008</v>
      </c>
      <c r="I22" s="14">
        <v>3.1036289999999997</v>
      </c>
      <c r="J22" s="14">
        <v>2.8955179999999987</v>
      </c>
      <c r="K22" s="14">
        <v>4.0469490000000006</v>
      </c>
      <c r="L22" s="14">
        <v>5.7522440000000001</v>
      </c>
      <c r="M22" s="14">
        <v>10.833623000000005</v>
      </c>
      <c r="N22" s="14">
        <v>27.941235000000002</v>
      </c>
      <c r="O22" s="14">
        <v>28.934979999999996</v>
      </c>
      <c r="P22" s="14">
        <v>38.085608000000008</v>
      </c>
      <c r="Q22" s="47">
        <v>40.714365999999991</v>
      </c>
      <c r="R22" s="14">
        <v>39.171442999999989</v>
      </c>
      <c r="S22" s="14">
        <v>31.527874000000001</v>
      </c>
      <c r="T22" s="14">
        <v>26.625028999999998</v>
      </c>
      <c r="U22" s="14">
        <v>24.718225</v>
      </c>
      <c r="V22" s="53">
        <v>21.646988999999998</v>
      </c>
      <c r="W22" s="53">
        <v>19.783961000000009</v>
      </c>
      <c r="X22" s="53">
        <v>19.885162999999999</v>
      </c>
      <c r="Y22" s="53">
        <v>18.048294000000002</v>
      </c>
      <c r="Z22" s="53">
        <v>25.000261000000005</v>
      </c>
      <c r="AA22" s="53">
        <v>26.020978000000007</v>
      </c>
      <c r="AB22" s="53">
        <v>17.777484999999995</v>
      </c>
      <c r="AC22" s="53">
        <v>22.067825000000006</v>
      </c>
      <c r="AD22" s="53">
        <v>20.784206999999995</v>
      </c>
      <c r="AE22" s="14">
        <f t="shared" si="0"/>
        <v>504.4138650000001</v>
      </c>
      <c r="AF22" s="63"/>
    </row>
    <row r="23" spans="1:32">
      <c r="A23" s="65"/>
      <c r="B23" s="9" t="s">
        <v>221</v>
      </c>
      <c r="C23" s="14">
        <f t="shared" ref="C23:AD23" si="2">SUM(C8:C14)</f>
        <v>9926.6749760000002</v>
      </c>
      <c r="D23" s="14">
        <f t="shared" si="2"/>
        <v>12156.342853</v>
      </c>
      <c r="E23" s="14">
        <f t="shared" si="2"/>
        <v>14669.390034000002</v>
      </c>
      <c r="F23" s="14">
        <f t="shared" si="2"/>
        <v>16542.521675999997</v>
      </c>
      <c r="G23" s="14">
        <f t="shared" si="2"/>
        <v>20821.615195999999</v>
      </c>
      <c r="H23" s="14">
        <f t="shared" si="2"/>
        <v>25500.519935999997</v>
      </c>
      <c r="I23" s="14">
        <f t="shared" si="2"/>
        <v>24580.641458999999</v>
      </c>
      <c r="J23" s="14">
        <f t="shared" si="2"/>
        <v>25568.954950999996</v>
      </c>
      <c r="K23" s="14">
        <f t="shared" si="2"/>
        <v>26963.148212999993</v>
      </c>
      <c r="L23" s="14">
        <f t="shared" si="2"/>
        <v>31388.497096000006</v>
      </c>
      <c r="M23" s="14">
        <f t="shared" si="2"/>
        <v>35069.636595000004</v>
      </c>
      <c r="N23" s="14">
        <f t="shared" si="2"/>
        <v>40043.127099999998</v>
      </c>
      <c r="O23" s="14">
        <f t="shared" si="2"/>
        <v>42364.623636000004</v>
      </c>
      <c r="P23" s="14">
        <f t="shared" si="2"/>
        <v>41706.730090999998</v>
      </c>
      <c r="Q23" s="14">
        <f t="shared" si="2"/>
        <v>33428.167918000014</v>
      </c>
      <c r="R23" s="14">
        <f t="shared" si="2"/>
        <v>45267.651527000009</v>
      </c>
      <c r="S23" s="14">
        <f t="shared" si="2"/>
        <v>49135.600225999995</v>
      </c>
      <c r="T23" s="14">
        <f t="shared" si="2"/>
        <v>52297.676910999988</v>
      </c>
      <c r="U23" s="14">
        <f t="shared" si="2"/>
        <v>58058.839110999987</v>
      </c>
      <c r="V23" s="14">
        <f t="shared" si="2"/>
        <v>62350.724079000014</v>
      </c>
      <c r="W23" s="14">
        <f t="shared" si="2"/>
        <v>64128.170524000001</v>
      </c>
      <c r="X23" s="14">
        <f t="shared" si="2"/>
        <v>66268.685839999976</v>
      </c>
      <c r="Y23" s="14">
        <f t="shared" si="2"/>
        <v>67427.326335999984</v>
      </c>
      <c r="Z23" s="14">
        <f t="shared" si="2"/>
        <v>72624.064077000003</v>
      </c>
      <c r="AA23" s="14">
        <f t="shared" si="2"/>
        <v>74725.634012000024</v>
      </c>
      <c r="AB23" s="14">
        <f t="shared" si="2"/>
        <v>64264.586383000016</v>
      </c>
      <c r="AC23" s="14">
        <f t="shared" si="2"/>
        <v>82655.274628999992</v>
      </c>
      <c r="AD23" s="14">
        <f t="shared" si="2"/>
        <v>93080.808118999965</v>
      </c>
      <c r="AE23" s="14">
        <f t="shared" si="0"/>
        <v>1253015.633504</v>
      </c>
    </row>
    <row r="24" spans="1:32">
      <c r="A24" s="65"/>
      <c r="B24" s="9" t="s">
        <v>222</v>
      </c>
      <c r="C24" s="14">
        <f>C25-C23</f>
        <v>357.53013599999758</v>
      </c>
      <c r="D24" s="14">
        <f t="shared" ref="D24:AD24" si="3">D25-D23</f>
        <v>415.83366999999816</v>
      </c>
      <c r="E24" s="14">
        <f t="shared" si="3"/>
        <v>433.10637699999643</v>
      </c>
      <c r="F24" s="14">
        <f t="shared" si="3"/>
        <v>596.36671600000045</v>
      </c>
      <c r="G24" s="14">
        <f t="shared" si="3"/>
        <v>604.85754700000689</v>
      </c>
      <c r="H24" s="14">
        <f t="shared" si="3"/>
        <v>598.71790999999575</v>
      </c>
      <c r="I24" s="14">
        <f t="shared" si="3"/>
        <v>1834.5530430000072</v>
      </c>
      <c r="J24" s="14">
        <f t="shared" si="3"/>
        <v>1736.239709000005</v>
      </c>
      <c r="K24" s="14">
        <f t="shared" si="3"/>
        <v>588.77955600001224</v>
      </c>
      <c r="L24" s="14">
        <f t="shared" si="3"/>
        <v>755.86738800000239</v>
      </c>
      <c r="M24" s="14">
        <f t="shared" si="3"/>
        <v>800.45446900000388</v>
      </c>
      <c r="N24" s="14">
        <f t="shared" si="3"/>
        <v>1012.9342370000159</v>
      </c>
      <c r="O24" s="14">
        <f t="shared" si="3"/>
        <v>1063.3984640000053</v>
      </c>
      <c r="P24" s="14">
        <f t="shared" si="3"/>
        <v>1855.4192009999897</v>
      </c>
      <c r="Q24" s="14">
        <f t="shared" si="3"/>
        <v>1735.9992249999923</v>
      </c>
      <c r="R24" s="14">
        <f t="shared" si="3"/>
        <v>1829.9534399999757</v>
      </c>
      <c r="S24" s="14">
        <f t="shared" si="3"/>
        <v>2704.4486909999905</v>
      </c>
      <c r="T24" s="14">
        <f t="shared" si="3"/>
        <v>2402.9452760000131</v>
      </c>
      <c r="U24" s="14">
        <f t="shared" si="3"/>
        <v>2491.4756270000216</v>
      </c>
      <c r="V24" s="14">
        <f t="shared" si="3"/>
        <v>1318.0022049999898</v>
      </c>
      <c r="W24" s="14">
        <f t="shared" si="3"/>
        <v>1623.0631509999948</v>
      </c>
      <c r="X24" s="14">
        <f t="shared" si="3"/>
        <v>1473.4560480000364</v>
      </c>
      <c r="Y24" s="14">
        <f t="shared" si="3"/>
        <v>1578.9735770000116</v>
      </c>
      <c r="Z24" s="14">
        <f t="shared" si="3"/>
        <v>1793.739189999993</v>
      </c>
      <c r="AA24" s="14">
        <f t="shared" si="3"/>
        <v>1747.369573999953</v>
      </c>
      <c r="AB24" s="14">
        <f t="shared" si="3"/>
        <v>1313.5076729999855</v>
      </c>
      <c r="AC24" s="14">
        <f t="shared" si="3"/>
        <v>1976.3961949999793</v>
      </c>
      <c r="AD24" s="14">
        <f t="shared" si="3"/>
        <v>1785.7549930000532</v>
      </c>
      <c r="AE24" s="14">
        <f t="shared" si="0"/>
        <v>38429.143288000028</v>
      </c>
    </row>
    <row r="25" spans="1:32">
      <c r="A25" s="65"/>
      <c r="B25" s="9" t="s">
        <v>207</v>
      </c>
      <c r="C25" s="14">
        <v>10284.205111999998</v>
      </c>
      <c r="D25" s="14">
        <v>12572.176522999998</v>
      </c>
      <c r="E25" s="14">
        <v>15102.496410999998</v>
      </c>
      <c r="F25" s="14">
        <v>17138.888391999997</v>
      </c>
      <c r="G25" s="14">
        <v>21426.472743000006</v>
      </c>
      <c r="H25" s="14">
        <v>26099.237845999993</v>
      </c>
      <c r="I25" s="14">
        <v>26415.194502000006</v>
      </c>
      <c r="J25" s="14">
        <v>27305.194660000001</v>
      </c>
      <c r="K25" s="14">
        <v>27551.927769000005</v>
      </c>
      <c r="L25" s="14">
        <v>32144.364484000009</v>
      </c>
      <c r="M25" s="14">
        <v>35870.091064000007</v>
      </c>
      <c r="N25" s="14">
        <v>41056.061337000014</v>
      </c>
      <c r="O25" s="14">
        <v>43428.022100000009</v>
      </c>
      <c r="P25" s="14">
        <v>43562.149291999987</v>
      </c>
      <c r="Q25" s="14">
        <v>35164.167143000006</v>
      </c>
      <c r="R25" s="14">
        <v>47097.604966999985</v>
      </c>
      <c r="S25" s="14">
        <v>51840.048916999986</v>
      </c>
      <c r="T25" s="14">
        <v>54700.622187000001</v>
      </c>
      <c r="U25" s="14">
        <v>60550.314738000008</v>
      </c>
      <c r="V25" s="55">
        <v>63668.726284000004</v>
      </c>
      <c r="W25" s="55">
        <v>65751.233674999996</v>
      </c>
      <c r="X25" s="55">
        <v>67742.141888000013</v>
      </c>
      <c r="Y25" s="55">
        <v>69006.299912999995</v>
      </c>
      <c r="Z25" s="55">
        <v>74417.803266999996</v>
      </c>
      <c r="AA25" s="55">
        <v>76473.003585999977</v>
      </c>
      <c r="AB25" s="55">
        <v>65578.094056000002</v>
      </c>
      <c r="AC25" s="55">
        <v>84631.670823999972</v>
      </c>
      <c r="AD25" s="55">
        <v>94866.563112000018</v>
      </c>
      <c r="AE25" s="14">
        <f t="shared" si="0"/>
        <v>1291444.7767919998</v>
      </c>
    </row>
    <row r="26" spans="1:32">
      <c r="A26" s="65"/>
      <c r="B26" s="9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</row>
    <row r="27" spans="1:32">
      <c r="A27" s="65"/>
      <c r="B27" s="21"/>
      <c r="C27" s="135" t="s">
        <v>208</v>
      </c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</row>
    <row r="28" spans="1:32">
      <c r="A28" s="65">
        <v>1</v>
      </c>
      <c r="B28" s="9" t="s">
        <v>239</v>
      </c>
      <c r="C28" s="15">
        <f t="shared" ref="C28:AE28" si="4">C8/C$25*100</f>
        <v>92.010640248303929</v>
      </c>
      <c r="D28" s="15">
        <f t="shared" si="4"/>
        <v>92.263487692679163</v>
      </c>
      <c r="E28" s="15">
        <f t="shared" si="4"/>
        <v>93.187024926219678</v>
      </c>
      <c r="F28" s="15">
        <f t="shared" si="4"/>
        <v>93.213111834353541</v>
      </c>
      <c r="G28" s="15">
        <f t="shared" si="4"/>
        <v>94.193017605258945</v>
      </c>
      <c r="H28" s="15">
        <f t="shared" si="4"/>
        <v>94.833354472047688</v>
      </c>
      <c r="I28" s="15">
        <f t="shared" si="4"/>
        <v>90.787747404942408</v>
      </c>
      <c r="J28" s="15">
        <f t="shared" si="4"/>
        <v>91.306472231536901</v>
      </c>
      <c r="K28" s="15">
        <f t="shared" si="4"/>
        <v>95.128883244568982</v>
      </c>
      <c r="L28" s="15">
        <f t="shared" si="4"/>
        <v>94.696255778058386</v>
      </c>
      <c r="M28" s="15">
        <f t="shared" si="4"/>
        <v>92.675345762818878</v>
      </c>
      <c r="N28" s="15">
        <f t="shared" si="4"/>
        <v>90.95238731618808</v>
      </c>
      <c r="O28" s="15">
        <f t="shared" si="4"/>
        <v>89.86042738980737</v>
      </c>
      <c r="P28" s="15">
        <f t="shared" si="4"/>
        <v>87.428291477790495</v>
      </c>
      <c r="Q28" s="15">
        <f t="shared" si="4"/>
        <v>82.384730026989828</v>
      </c>
      <c r="R28" s="15">
        <f t="shared" si="4"/>
        <v>84.083800090785246</v>
      </c>
      <c r="S28" s="15">
        <f t="shared" si="4"/>
        <v>85.502980136009299</v>
      </c>
      <c r="T28" s="15">
        <f t="shared" si="4"/>
        <v>87.52688440603967</v>
      </c>
      <c r="U28" s="15">
        <f t="shared" si="4"/>
        <v>88.810599855151466</v>
      </c>
      <c r="V28" s="15">
        <f t="shared" si="4"/>
        <v>91.519949742803647</v>
      </c>
      <c r="W28" s="15">
        <f t="shared" si="4"/>
        <v>90.869003876526889</v>
      </c>
      <c r="X28" s="15">
        <f t="shared" si="4"/>
        <v>90.411605802575551</v>
      </c>
      <c r="Y28" s="15">
        <f t="shared" si="4"/>
        <v>89.725056299295545</v>
      </c>
      <c r="Z28" s="15">
        <f t="shared" si="4"/>
        <v>87.911376627547867</v>
      </c>
      <c r="AA28" s="15">
        <f t="shared" si="4"/>
        <v>86.364496257462363</v>
      </c>
      <c r="AB28" s="15">
        <f t="shared" si="4"/>
        <v>88.385809518196666</v>
      </c>
      <c r="AC28" s="15">
        <f t="shared" si="4"/>
        <v>88.972561133280379</v>
      </c>
      <c r="AD28" s="15">
        <f t="shared" si="4"/>
        <v>87.51882868358885</v>
      </c>
      <c r="AE28" s="15">
        <f t="shared" si="4"/>
        <v>89.26313956680066</v>
      </c>
    </row>
    <row r="29" spans="1:32">
      <c r="A29" s="65">
        <v>2</v>
      </c>
      <c r="B29" s="9" t="s">
        <v>240</v>
      </c>
      <c r="C29" s="15">
        <f t="shared" ref="C29:AE29" si="5">C9/C$25*100</f>
        <v>3.1407095101897085</v>
      </c>
      <c r="D29" s="15">
        <f t="shared" si="5"/>
        <v>2.4938092654555382</v>
      </c>
      <c r="E29" s="15">
        <f t="shared" si="5"/>
        <v>1.5534612266427643</v>
      </c>
      <c r="F29" s="15">
        <f t="shared" si="5"/>
        <v>1.577881784481604</v>
      </c>
      <c r="G29" s="15">
        <f t="shared" si="5"/>
        <v>1.7322417200995293</v>
      </c>
      <c r="H29" s="15">
        <f t="shared" si="5"/>
        <v>1.6475180100552287</v>
      </c>
      <c r="I29" s="15">
        <f t="shared" si="5"/>
        <v>1.0741129616839193</v>
      </c>
      <c r="J29" s="15">
        <f t="shared" si="5"/>
        <v>1.0984816725712365</v>
      </c>
      <c r="K29" s="15">
        <f t="shared" si="5"/>
        <v>1.3232780154505779</v>
      </c>
      <c r="L29" s="15">
        <f t="shared" si="5"/>
        <v>1.1953010929528505</v>
      </c>
      <c r="M29" s="15">
        <f t="shared" si="5"/>
        <v>1.4932191363672307</v>
      </c>
      <c r="N29" s="15">
        <f t="shared" si="5"/>
        <v>1.655520580556658</v>
      </c>
      <c r="O29" s="15">
        <f t="shared" si="5"/>
        <v>2.5410263526599799</v>
      </c>
      <c r="P29" s="15">
        <f t="shared" si="5"/>
        <v>2.600151641755684</v>
      </c>
      <c r="Q29" s="15">
        <f t="shared" si="5"/>
        <v>8.5483926002734485</v>
      </c>
      <c r="R29" s="15">
        <f t="shared" si="5"/>
        <v>7.6969522198421636</v>
      </c>
      <c r="S29" s="15">
        <f t="shared" si="5"/>
        <v>5.2584404007112466</v>
      </c>
      <c r="T29" s="15">
        <f t="shared" si="5"/>
        <v>4.4468141234014826</v>
      </c>
      <c r="U29" s="15">
        <f t="shared" si="5"/>
        <v>3.075470651238946</v>
      </c>
      <c r="V29" s="15">
        <f t="shared" si="5"/>
        <v>2.7305735271743479</v>
      </c>
      <c r="W29" s="15">
        <f t="shared" si="5"/>
        <v>2.9363639236689956</v>
      </c>
      <c r="X29" s="15">
        <f t="shared" si="5"/>
        <v>3.2116520800258277</v>
      </c>
      <c r="Y29" s="15">
        <f t="shared" si="5"/>
        <v>3.6276570257441154</v>
      </c>
      <c r="Z29" s="15">
        <f t="shared" si="5"/>
        <v>4.5714039579942352</v>
      </c>
      <c r="AA29" s="15">
        <f t="shared" si="5"/>
        <v>6.0815118472101126</v>
      </c>
      <c r="AB29" s="15">
        <f t="shared" si="5"/>
        <v>4.3225718112200076</v>
      </c>
      <c r="AC29" s="15">
        <f t="shared" si="5"/>
        <v>3.1745113854447475</v>
      </c>
      <c r="AD29" s="15">
        <f t="shared" si="5"/>
        <v>3.6509314656112895</v>
      </c>
      <c r="AE29" s="15">
        <f t="shared" si="5"/>
        <v>3.5436293992128451</v>
      </c>
    </row>
    <row r="30" spans="1:32">
      <c r="A30" s="65">
        <v>3</v>
      </c>
      <c r="B30" s="9" t="s">
        <v>242</v>
      </c>
      <c r="C30" s="15">
        <f t="shared" ref="C30:AE30" si="6">C10/C$25*100</f>
        <v>2.9170946780315448E-3</v>
      </c>
      <c r="D30" s="15">
        <f t="shared" si="6"/>
        <v>1.9552748050449886E-2</v>
      </c>
      <c r="E30" s="15">
        <f t="shared" si="6"/>
        <v>0.13556169419175104</v>
      </c>
      <c r="F30" s="15">
        <f t="shared" si="6"/>
        <v>0.14967452621941318</v>
      </c>
      <c r="G30" s="15">
        <f t="shared" si="6"/>
        <v>1.2260464106758923E-2</v>
      </c>
      <c r="H30" s="15">
        <f t="shared" si="6"/>
        <v>0.14163097872095623</v>
      </c>
      <c r="I30" s="15">
        <f t="shared" si="6"/>
        <v>0.10968789193585624</v>
      </c>
      <c r="J30" s="15">
        <f t="shared" si="6"/>
        <v>0.17470339103599708</v>
      </c>
      <c r="K30" s="15">
        <f t="shared" si="6"/>
        <v>0.26243868888679356</v>
      </c>
      <c r="L30" s="15">
        <f t="shared" si="6"/>
        <v>0.19102118827256143</v>
      </c>
      <c r="M30" s="15">
        <f t="shared" si="6"/>
        <v>0.22832793162936255</v>
      </c>
      <c r="N30" s="15">
        <f t="shared" si="6"/>
        <v>0.52375657575854706</v>
      </c>
      <c r="O30" s="15">
        <f t="shared" si="6"/>
        <v>0.40878801155441058</v>
      </c>
      <c r="P30" s="15">
        <f t="shared" si="6"/>
        <v>0.42830832278118247</v>
      </c>
      <c r="Q30" s="15">
        <f t="shared" si="6"/>
        <v>0.39631726647546145</v>
      </c>
      <c r="R30" s="15">
        <f t="shared" si="6"/>
        <v>0.35451363422193033</v>
      </c>
      <c r="S30" s="15">
        <f t="shared" si="6"/>
        <v>0.30691063824946596</v>
      </c>
      <c r="T30" s="15">
        <f t="shared" si="6"/>
        <v>0.28283750314775918</v>
      </c>
      <c r="U30" s="15">
        <f t="shared" si="6"/>
        <v>0.6638089558067195</v>
      </c>
      <c r="V30" s="15">
        <f t="shared" si="6"/>
        <v>1.0647325140072061</v>
      </c>
      <c r="W30" s="15">
        <f t="shared" si="6"/>
        <v>0.96334598850399433</v>
      </c>
      <c r="X30" s="15">
        <f t="shared" si="6"/>
        <v>1.064359476840993</v>
      </c>
      <c r="Y30" s="15">
        <f t="shared" si="6"/>
        <v>0.83475743914141054</v>
      </c>
      <c r="Z30" s="15">
        <f t="shared" si="6"/>
        <v>1.476388018412804</v>
      </c>
      <c r="AA30" s="15">
        <f t="shared" si="6"/>
        <v>1.292664665496378</v>
      </c>
      <c r="AB30" s="15">
        <f t="shared" si="6"/>
        <v>1.8202448137340836</v>
      </c>
      <c r="AC30" s="15">
        <f t="shared" si="6"/>
        <v>1.6223159009294243</v>
      </c>
      <c r="AD30" s="15">
        <f t="shared" si="6"/>
        <v>3.4415257177025489</v>
      </c>
      <c r="AE30" s="15">
        <f t="shared" si="6"/>
        <v>0.96861487744548913</v>
      </c>
    </row>
    <row r="31" spans="1:32">
      <c r="A31" s="65">
        <v>4</v>
      </c>
      <c r="B31" s="9" t="s">
        <v>284</v>
      </c>
      <c r="C31" s="15">
        <f t="shared" ref="C31:AE31" si="7">C11/C$25*100</f>
        <v>5.4977511031967824E-2</v>
      </c>
      <c r="D31" s="15">
        <f t="shared" si="7"/>
        <v>9.4368512709754271E-2</v>
      </c>
      <c r="E31" s="15">
        <f t="shared" si="7"/>
        <v>0.22990166695031183</v>
      </c>
      <c r="F31" s="15">
        <f t="shared" si="7"/>
        <v>0.10281264803745974</v>
      </c>
      <c r="G31" s="15">
        <f t="shared" si="7"/>
        <v>0.11989144600756743</v>
      </c>
      <c r="H31" s="15">
        <f t="shared" si="7"/>
        <v>9.2503797016816589E-2</v>
      </c>
      <c r="I31" s="15">
        <f t="shared" si="7"/>
        <v>0.14553239801845624</v>
      </c>
      <c r="J31" s="15">
        <f t="shared" si="7"/>
        <v>0.16162619805326087</v>
      </c>
      <c r="K31" s="15">
        <f t="shared" si="7"/>
        <v>0.19459886963091425</v>
      </c>
      <c r="L31" s="15">
        <f t="shared" si="7"/>
        <v>0.1766097196547704</v>
      </c>
      <c r="M31" s="15">
        <f t="shared" si="7"/>
        <v>0.36508602045739152</v>
      </c>
      <c r="N31" s="15">
        <f t="shared" si="7"/>
        <v>0.36984180667900174</v>
      </c>
      <c r="O31" s="15">
        <f t="shared" si="7"/>
        <v>0.38688137491760177</v>
      </c>
      <c r="P31" s="15">
        <f t="shared" si="7"/>
        <v>0.36376395466121125</v>
      </c>
      <c r="Q31" s="15">
        <f t="shared" si="7"/>
        <v>0.30803574434027925</v>
      </c>
      <c r="R31" s="15">
        <f t="shared" si="7"/>
        <v>0.49790897682442675</v>
      </c>
      <c r="S31" s="15">
        <f t="shared" si="7"/>
        <v>0.43551618626262956</v>
      </c>
      <c r="T31" s="15">
        <f t="shared" si="7"/>
        <v>0.3800221600576289</v>
      </c>
      <c r="U31" s="15">
        <f t="shared" si="7"/>
        <v>0.3093922299340765</v>
      </c>
      <c r="V31" s="15">
        <f t="shared" si="7"/>
        <v>0.33773777103820912</v>
      </c>
      <c r="W31" s="15">
        <f t="shared" si="7"/>
        <v>0.54427687968396132</v>
      </c>
      <c r="X31" s="15">
        <f t="shared" si="7"/>
        <v>0.80575707497180671</v>
      </c>
      <c r="Y31" s="15">
        <f t="shared" si="7"/>
        <v>0.82940674941503012</v>
      </c>
      <c r="Z31" s="15">
        <f t="shared" si="7"/>
        <v>1.0070859688118992</v>
      </c>
      <c r="AA31" s="15">
        <f t="shared" si="7"/>
        <v>0.99061042914062503</v>
      </c>
      <c r="AB31" s="15">
        <f t="shared" si="7"/>
        <v>0.65360209559305404</v>
      </c>
      <c r="AC31" s="15">
        <f t="shared" si="7"/>
        <v>0.81306389003118296</v>
      </c>
      <c r="AD31" s="15">
        <f t="shared" si="7"/>
        <v>0.5666523887508701</v>
      </c>
      <c r="AE31" s="15">
        <f t="shared" si="7"/>
        <v>0.52174985133609331</v>
      </c>
    </row>
    <row r="32" spans="1:32">
      <c r="A32" s="65">
        <v>5</v>
      </c>
      <c r="B32" s="9" t="s">
        <v>285</v>
      </c>
      <c r="C32" s="15">
        <f t="shared" ref="C32:AE32" si="8">C12/C$25*100</f>
        <v>5.464690696845762E-3</v>
      </c>
      <c r="D32" s="15">
        <f t="shared" si="8"/>
        <v>1.6116580898249296E-2</v>
      </c>
      <c r="E32" s="15">
        <f t="shared" si="8"/>
        <v>8.1013891127883174E-3</v>
      </c>
      <c r="F32" s="15">
        <f t="shared" si="8"/>
        <v>1.8179568760447531E-2</v>
      </c>
      <c r="G32" s="15">
        <f t="shared" si="8"/>
        <v>0.13712221489931675</v>
      </c>
      <c r="H32" s="15">
        <f t="shared" si="8"/>
        <v>2.1553610236408286E-2</v>
      </c>
      <c r="I32" s="15">
        <f t="shared" si="8"/>
        <v>2.4907656839331042E-2</v>
      </c>
      <c r="J32" s="15">
        <f t="shared" si="8"/>
        <v>1.8235361666526201E-2</v>
      </c>
      <c r="K32" s="15">
        <f t="shared" si="8"/>
        <v>1.7271089122678513E-2</v>
      </c>
      <c r="L32" s="15">
        <f t="shared" si="8"/>
        <v>9.3236685438027132E-3</v>
      </c>
      <c r="M32" s="15">
        <f t="shared" si="8"/>
        <v>2.6231126604089394E-2</v>
      </c>
      <c r="N32" s="15">
        <f t="shared" si="8"/>
        <v>2.2718801307893697E-2</v>
      </c>
      <c r="O32" s="15">
        <f t="shared" si="8"/>
        <v>2.5350972638470665E-2</v>
      </c>
      <c r="P32" s="15">
        <f t="shared" si="8"/>
        <v>2.4931086221667429E-2</v>
      </c>
      <c r="Q32" s="15">
        <f t="shared" si="8"/>
        <v>4.0925701272765097E-2</v>
      </c>
      <c r="R32" s="15">
        <f t="shared" si="8"/>
        <v>2.5530289721579266E-2</v>
      </c>
      <c r="S32" s="15">
        <f t="shared" si="8"/>
        <v>5.1039070280127309E-2</v>
      </c>
      <c r="T32" s="15">
        <f t="shared" si="8"/>
        <v>3.346279853531569E-2</v>
      </c>
      <c r="U32" s="15">
        <f t="shared" si="8"/>
        <v>2.4031003080597069E-2</v>
      </c>
      <c r="V32" s="15">
        <f t="shared" si="8"/>
        <v>1.4282599214310361E-2</v>
      </c>
      <c r="W32" s="15">
        <f t="shared" si="8"/>
        <v>1.2157580250907742E-2</v>
      </c>
      <c r="X32" s="15">
        <f t="shared" si="8"/>
        <v>1.0536240515985732E-2</v>
      </c>
      <c r="Y32" s="15">
        <f t="shared" si="8"/>
        <v>2.3120804941164936E-2</v>
      </c>
      <c r="Z32" s="15">
        <f t="shared" si="8"/>
        <v>3.6283145718671646E-2</v>
      </c>
      <c r="AA32" s="15">
        <f t="shared" si="8"/>
        <v>2.5778736384834543E-2</v>
      </c>
      <c r="AB32" s="15">
        <f t="shared" si="8"/>
        <v>6.1228330249598478E-2</v>
      </c>
      <c r="AC32" s="15">
        <f t="shared" si="8"/>
        <v>0.74270373239724752</v>
      </c>
      <c r="AD32" s="15">
        <f t="shared" si="8"/>
        <v>0.53666902467936006</v>
      </c>
      <c r="AE32" s="15">
        <f t="shared" si="8"/>
        <v>0.11245638203807685</v>
      </c>
    </row>
    <row r="33" spans="1:31">
      <c r="A33" s="65">
        <v>6</v>
      </c>
      <c r="B33" s="9" t="s">
        <v>286</v>
      </c>
      <c r="C33" s="15">
        <f t="shared" ref="C33:AE33" si="9">C13/C$25*100</f>
        <v>1.5480049091420731E-2</v>
      </c>
      <c r="D33" s="15">
        <f t="shared" si="9"/>
        <v>1.7296432292545533E-2</v>
      </c>
      <c r="E33" s="15">
        <f t="shared" si="9"/>
        <v>2.8974130374981231E-2</v>
      </c>
      <c r="F33" s="15">
        <f t="shared" si="9"/>
        <v>8.2085049381421984E-2</v>
      </c>
      <c r="G33" s="15">
        <f t="shared" si="9"/>
        <v>0.14062292642097893</v>
      </c>
      <c r="H33" s="15">
        <f t="shared" si="9"/>
        <v>9.9220138736613797E-2</v>
      </c>
      <c r="I33" s="15">
        <f t="shared" si="9"/>
        <v>8.0705095691746262E-2</v>
      </c>
      <c r="J33" s="15">
        <f t="shared" si="9"/>
        <v>5.9316995178674906E-2</v>
      </c>
      <c r="K33" s="15">
        <f t="shared" si="9"/>
        <v>2.2940815804227143E-2</v>
      </c>
      <c r="L33" s="15">
        <f t="shared" si="9"/>
        <v>2.5026144175300712E-2</v>
      </c>
      <c r="M33" s="15">
        <f t="shared" si="9"/>
        <v>4.2984186944187354E-2</v>
      </c>
      <c r="N33" s="15">
        <f t="shared" si="9"/>
        <v>3.3133672731876347E-2</v>
      </c>
      <c r="O33" s="15">
        <f t="shared" si="9"/>
        <v>4.9504994610380826E-2</v>
      </c>
      <c r="P33" s="15">
        <f t="shared" si="9"/>
        <v>8.0836638164836661E-2</v>
      </c>
      <c r="Q33" s="15">
        <f t="shared" si="9"/>
        <v>8.1555527487329874E-2</v>
      </c>
      <c r="R33" s="15">
        <f t="shared" si="9"/>
        <v>0.10655390446109266</v>
      </c>
      <c r="S33" s="15">
        <f t="shared" si="9"/>
        <v>0.16117829119678886</v>
      </c>
      <c r="T33" s="15">
        <f t="shared" si="9"/>
        <v>0.18965140587496768</v>
      </c>
      <c r="U33" s="15">
        <f t="shared" si="9"/>
        <v>0.30482783912626871</v>
      </c>
      <c r="V33" s="15">
        <f t="shared" si="9"/>
        <v>0.1725169426353087</v>
      </c>
      <c r="W33" s="15">
        <f t="shared" si="9"/>
        <v>0.23401724712962202</v>
      </c>
      <c r="X33" s="15">
        <f t="shared" si="9"/>
        <v>0.38300127478838991</v>
      </c>
      <c r="Y33" s="15">
        <f t="shared" si="9"/>
        <v>0.304837991987991</v>
      </c>
      <c r="Z33" s="15">
        <f t="shared" si="9"/>
        <v>0.27967045903421778</v>
      </c>
      <c r="AA33" s="15">
        <f t="shared" si="9"/>
        <v>0.5218728130001975</v>
      </c>
      <c r="AB33" s="15">
        <f t="shared" si="9"/>
        <v>0.75090279473431243</v>
      </c>
      <c r="AC33" s="15">
        <f t="shared" si="9"/>
        <v>0.43824395098060803</v>
      </c>
      <c r="AD33" s="15">
        <f t="shared" si="9"/>
        <v>0.51580339578898859</v>
      </c>
      <c r="AE33" s="15">
        <f t="shared" si="9"/>
        <v>0.26017110227092249</v>
      </c>
    </row>
    <row r="34" spans="1:31">
      <c r="A34" s="65"/>
      <c r="B34" s="9" t="s">
        <v>214</v>
      </c>
      <c r="C34" s="15">
        <f t="shared" ref="C34:AE34" si="10">C14/C$25*100</f>
        <v>1.2933133728031387</v>
      </c>
      <c r="D34" s="15">
        <f t="shared" si="10"/>
        <v>1.7877977261042</v>
      </c>
      <c r="E34" s="15">
        <f t="shared" si="10"/>
        <v>1.989194930589016</v>
      </c>
      <c r="F34" s="15">
        <f t="shared" si="10"/>
        <v>1.3766431789714637</v>
      </c>
      <c r="G34" s="15">
        <f t="shared" si="10"/>
        <v>0.84189859508692488</v>
      </c>
      <c r="H34" s="15">
        <f t="shared" si="10"/>
        <v>0.87021365275158291</v>
      </c>
      <c r="I34" s="15">
        <f t="shared" si="10"/>
        <v>0.8322392628354679</v>
      </c>
      <c r="J34" s="15">
        <f t="shared" si="10"/>
        <v>0.82252166225721379</v>
      </c>
      <c r="K34" s="15">
        <f t="shared" si="10"/>
        <v>0.91360793375488747</v>
      </c>
      <c r="L34" s="15">
        <f t="shared" si="10"/>
        <v>1.3549852516661121</v>
      </c>
      <c r="M34" s="15">
        <f t="shared" si="10"/>
        <v>2.9372685146523536</v>
      </c>
      <c r="N34" s="15">
        <f t="shared" si="10"/>
        <v>3.9754434591344623</v>
      </c>
      <c r="O34" s="15">
        <f t="shared" si="10"/>
        <v>4.2793750466475879</v>
      </c>
      <c r="P34" s="15">
        <f t="shared" si="10"/>
        <v>4.8144706496039618</v>
      </c>
      <c r="Q34" s="15">
        <f t="shared" si="10"/>
        <v>3.3032015525248233</v>
      </c>
      <c r="R34" s="15">
        <f t="shared" si="10"/>
        <v>3.3492918442567667</v>
      </c>
      <c r="S34" s="15">
        <f t="shared" si="10"/>
        <v>3.0670252868503867</v>
      </c>
      <c r="T34" s="15">
        <f t="shared" si="10"/>
        <v>2.747424597589248</v>
      </c>
      <c r="U34" s="15">
        <f t="shared" si="10"/>
        <v>2.6971499340119576</v>
      </c>
      <c r="V34" s="15">
        <f t="shared" si="10"/>
        <v>2.0901133392618503</v>
      </c>
      <c r="W34" s="15">
        <f t="shared" si="10"/>
        <v>1.9723437090323168</v>
      </c>
      <c r="X34" s="15">
        <f t="shared" si="10"/>
        <v>1.93799289247534</v>
      </c>
      <c r="Y34" s="15">
        <f t="shared" si="10"/>
        <v>2.3670051025186036</v>
      </c>
      <c r="Z34" s="15">
        <f t="shared" si="10"/>
        <v>2.3074288296836243</v>
      </c>
      <c r="AA34" s="15">
        <f t="shared" si="10"/>
        <v>2.4381156716346584</v>
      </c>
      <c r="AB34" s="15">
        <f t="shared" si="10"/>
        <v>2.0026734992915518</v>
      </c>
      <c r="AC34" s="15">
        <f t="shared" si="10"/>
        <v>1.9013085306401472</v>
      </c>
      <c r="AD34" s="15">
        <f t="shared" si="10"/>
        <v>1.8872032286932672</v>
      </c>
      <c r="AE34" s="15">
        <f t="shared" si="10"/>
        <v>2.3545681628396493</v>
      </c>
    </row>
    <row r="35" spans="1:31">
      <c r="A35" s="65"/>
      <c r="B35" s="9" t="s">
        <v>287</v>
      </c>
      <c r="C35" s="15">
        <f t="shared" ref="C35:AE35" si="11">C15/C$25*100</f>
        <v>0.38421054004353472</v>
      </c>
      <c r="D35" s="15">
        <f t="shared" si="11"/>
        <v>0.67629445740323724</v>
      </c>
      <c r="E35" s="15">
        <f t="shared" si="11"/>
        <v>0.44384653487602782</v>
      </c>
      <c r="F35" s="15">
        <f t="shared" si="11"/>
        <v>0.36682890723149997</v>
      </c>
      <c r="G35" s="15">
        <f t="shared" si="11"/>
        <v>0.31675318571589295</v>
      </c>
      <c r="H35" s="15">
        <f t="shared" si="11"/>
        <v>0.42207232506171816</v>
      </c>
      <c r="I35" s="15">
        <f t="shared" si="11"/>
        <v>0.40624595814304942</v>
      </c>
      <c r="J35" s="15">
        <f t="shared" si="11"/>
        <v>0.43452501063400228</v>
      </c>
      <c r="K35" s="15">
        <f t="shared" si="11"/>
        <v>0.41747402927433969</v>
      </c>
      <c r="L35" s="15">
        <f t="shared" si="11"/>
        <v>0.4185028702837178</v>
      </c>
      <c r="M35" s="15">
        <f t="shared" si="11"/>
        <v>0.4203528999437835</v>
      </c>
      <c r="N35" s="15">
        <f t="shared" si="11"/>
        <v>0.40203867498426021</v>
      </c>
      <c r="O35" s="15">
        <f t="shared" si="11"/>
        <v>0.55096716228299025</v>
      </c>
      <c r="P35" s="15">
        <f t="shared" si="11"/>
        <v>1.0444071295709754</v>
      </c>
      <c r="Q35" s="15">
        <f t="shared" si="11"/>
        <v>0.91481782489490104</v>
      </c>
      <c r="R35" s="15">
        <f t="shared" si="11"/>
        <v>0.85772448149550107</v>
      </c>
      <c r="S35" s="15">
        <f t="shared" si="11"/>
        <v>0.84677522141775663</v>
      </c>
      <c r="T35" s="15">
        <f t="shared" si="11"/>
        <v>1.115229344036565</v>
      </c>
      <c r="U35" s="15">
        <f t="shared" si="11"/>
        <v>1.3319859863483834</v>
      </c>
      <c r="V35" s="15">
        <f t="shared" si="11"/>
        <v>1.201974827620065</v>
      </c>
      <c r="W35" s="15">
        <f t="shared" si="11"/>
        <v>1.1308349645197744</v>
      </c>
      <c r="X35" s="15">
        <f t="shared" si="11"/>
        <v>0.98335493155996923</v>
      </c>
      <c r="Y35" s="15">
        <f t="shared" si="11"/>
        <v>1.5297382316264925</v>
      </c>
      <c r="Z35" s="15">
        <f t="shared" si="11"/>
        <v>1.5518923662076498</v>
      </c>
      <c r="AA35" s="15">
        <f t="shared" si="11"/>
        <v>1.7457660473589769</v>
      </c>
      <c r="AB35" s="15">
        <f t="shared" si="11"/>
        <v>1.3222427892758577</v>
      </c>
      <c r="AC35" s="15">
        <f t="shared" si="11"/>
        <v>1.1620210453426558</v>
      </c>
      <c r="AD35" s="15">
        <f t="shared" si="11"/>
        <v>1.1447303047311854</v>
      </c>
      <c r="AE35" s="15">
        <f t="shared" si="11"/>
        <v>1.0187233848806643</v>
      </c>
    </row>
    <row r="36" spans="1:31">
      <c r="A36" s="65"/>
      <c r="B36" s="9" t="s">
        <v>215</v>
      </c>
      <c r="C36" s="15">
        <f t="shared" ref="C36:U36" si="12">C16/C$25*100</f>
        <v>0.15786344032614033</v>
      </c>
      <c r="D36" s="15">
        <f t="shared" si="12"/>
        <v>0.13384183692629817</v>
      </c>
      <c r="E36" s="15">
        <f t="shared" si="12"/>
        <v>0.2016325061187926</v>
      </c>
      <c r="F36" s="15">
        <f t="shared" si="12"/>
        <v>0.18121975760398548</v>
      </c>
      <c r="G36" s="15">
        <f t="shared" si="12"/>
        <v>0.15854155001362927</v>
      </c>
      <c r="H36" s="15">
        <f t="shared" si="12"/>
        <v>0.10855025410001394</v>
      </c>
      <c r="I36" s="15">
        <f t="shared" si="12"/>
        <v>9.7897696714071294E-2</v>
      </c>
      <c r="J36" s="15">
        <f t="shared" si="12"/>
        <v>9.1541281105080363E-2</v>
      </c>
      <c r="K36" s="15">
        <f t="shared" si="12"/>
        <v>0.14714337355956061</v>
      </c>
      <c r="L36" s="15">
        <f t="shared" si="12"/>
        <v>0.14802799732962357</v>
      </c>
      <c r="M36" s="15">
        <f t="shared" si="12"/>
        <v>0.28094509105146992</v>
      </c>
      <c r="N36" s="15">
        <f t="shared" si="12"/>
        <v>0.41493828792211196</v>
      </c>
      <c r="O36" s="15">
        <f t="shared" si="12"/>
        <v>0.41376710085076607</v>
      </c>
      <c r="P36" s="15">
        <f t="shared" si="12"/>
        <v>0.57290031152304066</v>
      </c>
      <c r="Q36" s="15">
        <f t="shared" si="12"/>
        <v>0.4899244742507563</v>
      </c>
      <c r="R36" s="15">
        <f t="shared" si="12"/>
        <v>0.44772870541453341</v>
      </c>
      <c r="S36" s="15">
        <f t="shared" si="12"/>
        <v>0.40217110584483062</v>
      </c>
      <c r="T36" s="15">
        <f t="shared" si="12"/>
        <v>0.48733244402355841</v>
      </c>
      <c r="U36" s="15">
        <f t="shared" si="12"/>
        <v>0.44843247665167896</v>
      </c>
      <c r="V36" s="15">
        <f t="shared" ref="D36:AE45" si="13">V16/V$25*100</f>
        <v>0.39288074004216561</v>
      </c>
      <c r="W36" s="15">
        <f t="shared" si="13"/>
        <v>0.38173354775460799</v>
      </c>
      <c r="X36" s="15">
        <f t="shared" si="13"/>
        <v>0.36798417654425841</v>
      </c>
      <c r="Y36" s="15">
        <f t="shared" si="13"/>
        <v>0.34640896164752466</v>
      </c>
      <c r="Z36" s="15">
        <f t="shared" si="13"/>
        <v>0.30904277055163237</v>
      </c>
      <c r="AA36" s="15">
        <f t="shared" si="13"/>
        <v>0.3147424041339264</v>
      </c>
      <c r="AB36" s="15">
        <f t="shared" si="13"/>
        <v>0.32629347052580643</v>
      </c>
      <c r="AC36" s="15">
        <f t="shared" si="13"/>
        <v>0.34261038235082741</v>
      </c>
      <c r="AD36" s="15">
        <f t="shared" si="13"/>
        <v>0.34094677449012206</v>
      </c>
      <c r="AE36" s="15">
        <f t="shared" si="13"/>
        <v>0.34174845624938693</v>
      </c>
    </row>
    <row r="37" spans="1:31">
      <c r="A37" s="65"/>
      <c r="B37" s="9" t="s">
        <v>216</v>
      </c>
      <c r="C37" s="15">
        <f t="shared" ref="C37:C45" si="14">C17/C$25*100</f>
        <v>2.5398170996727958E-2</v>
      </c>
      <c r="D37" s="15">
        <f t="shared" si="13"/>
        <v>1.7928796942012201E-2</v>
      </c>
      <c r="E37" s="15">
        <f t="shared" si="13"/>
        <v>2.647002781002681E-2</v>
      </c>
      <c r="F37" s="15">
        <f t="shared" si="13"/>
        <v>2.8075939873942336E-2</v>
      </c>
      <c r="G37" s="15">
        <f t="shared" si="13"/>
        <v>1.8715698323748128E-2</v>
      </c>
      <c r="H37" s="15">
        <f t="shared" si="13"/>
        <v>2.0819784210031219E-2</v>
      </c>
      <c r="I37" s="15">
        <f t="shared" si="13"/>
        <v>2.3482363529560037E-2</v>
      </c>
      <c r="J37" s="15">
        <f t="shared" si="13"/>
        <v>2.1588445251538076E-2</v>
      </c>
      <c r="K37" s="15">
        <f t="shared" si="13"/>
        <v>1.965959712661005E-2</v>
      </c>
      <c r="L37" s="15">
        <f t="shared" si="13"/>
        <v>2.5981316271338969E-2</v>
      </c>
      <c r="M37" s="15">
        <f t="shared" si="13"/>
        <v>3.0733925320485765E-2</v>
      </c>
      <c r="N37" s="15">
        <f t="shared" si="13"/>
        <v>3.4543496229675841E-2</v>
      </c>
      <c r="O37" s="15">
        <f t="shared" si="13"/>
        <v>6.1552902267681203E-2</v>
      </c>
      <c r="P37" s="15">
        <f t="shared" si="13"/>
        <v>8.2169223928933943E-2</v>
      </c>
      <c r="Q37" s="15">
        <f t="shared" si="13"/>
        <v>9.3375056677650475E-2</v>
      </c>
      <c r="R37" s="15">
        <f t="shared" si="13"/>
        <v>0.11022577270409935</v>
      </c>
      <c r="S37" s="15">
        <f t="shared" si="13"/>
        <v>0.11901337535151853</v>
      </c>
      <c r="T37" s="15">
        <f t="shared" si="13"/>
        <v>9.0229540408646128E-2</v>
      </c>
      <c r="U37" s="15">
        <f t="shared" si="13"/>
        <v>7.540069477351162E-2</v>
      </c>
      <c r="V37" s="15">
        <f t="shared" si="13"/>
        <v>6.7323561349101127E-2</v>
      </c>
      <c r="W37" s="15">
        <f t="shared" si="13"/>
        <v>6.1531091872703197E-2</v>
      </c>
      <c r="X37" s="15">
        <f t="shared" si="13"/>
        <v>4.5837812526415743E-2</v>
      </c>
      <c r="Y37" s="15">
        <f t="shared" si="13"/>
        <v>4.7388322575225517E-2</v>
      </c>
      <c r="Z37" s="15">
        <f t="shared" si="13"/>
        <v>4.218320028524742E-2</v>
      </c>
      <c r="AA37" s="15">
        <f t="shared" si="13"/>
        <v>4.3231798739042156E-2</v>
      </c>
      <c r="AB37" s="15">
        <f t="shared" si="13"/>
        <v>4.544663340558492E-2</v>
      </c>
      <c r="AC37" s="15">
        <f t="shared" si="13"/>
        <v>3.0459944544412351E-2</v>
      </c>
      <c r="AD37" s="15">
        <f t="shared" si="13"/>
        <v>3.3341199430465145E-2</v>
      </c>
      <c r="AE37" s="15">
        <f t="shared" si="13"/>
        <v>5.2415084420525976E-2</v>
      </c>
    </row>
    <row r="38" spans="1:31">
      <c r="A38" s="65"/>
      <c r="B38" s="9" t="s">
        <v>217</v>
      </c>
      <c r="C38" s="15">
        <f t="shared" si="14"/>
        <v>3.5627449667691914E-2</v>
      </c>
      <c r="D38" s="15">
        <f t="shared" si="13"/>
        <v>2.5684088941104671E-2</v>
      </c>
      <c r="E38" s="15">
        <f t="shared" si="13"/>
        <v>3.5223918319393678E-2</v>
      </c>
      <c r="F38" s="15">
        <f t="shared" si="13"/>
        <v>2.9280166164932932E-2</v>
      </c>
      <c r="G38" s="15">
        <f t="shared" si="13"/>
        <v>2.4579075908425164E-2</v>
      </c>
      <c r="H38" s="15">
        <f t="shared" si="13"/>
        <v>2.1954127679165807E-2</v>
      </c>
      <c r="I38" s="15">
        <f t="shared" si="13"/>
        <v>1.9627718431554406E-2</v>
      </c>
      <c r="J38" s="15">
        <f t="shared" si="13"/>
        <v>1.5102324123112475E-2</v>
      </c>
      <c r="K38" s="15">
        <f t="shared" si="13"/>
        <v>1.5524815671202116E-2</v>
      </c>
      <c r="L38" s="15">
        <f t="shared" si="13"/>
        <v>1.5565814040251213E-2</v>
      </c>
      <c r="M38" s="15">
        <f t="shared" si="13"/>
        <v>3.2385370807320672E-2</v>
      </c>
      <c r="N38" s="15">
        <f t="shared" si="13"/>
        <v>5.5271707175547947E-2</v>
      </c>
      <c r="O38" s="15">
        <f t="shared" si="13"/>
        <v>9.6023581050908594E-2</v>
      </c>
      <c r="P38" s="15">
        <f t="shared" si="13"/>
        <v>0.14000254806344054</v>
      </c>
      <c r="Q38" s="15">
        <f t="shared" si="13"/>
        <v>6.873225207272185E-2</v>
      </c>
      <c r="R38" s="15">
        <f t="shared" si="13"/>
        <v>5.6782910763165918E-2</v>
      </c>
      <c r="S38" s="15">
        <f t="shared" si="13"/>
        <v>4.6451997062261968E-2</v>
      </c>
      <c r="T38" s="15">
        <f t="shared" si="13"/>
        <v>4.1187003180659099E-2</v>
      </c>
      <c r="U38" s="15">
        <f t="shared" si="13"/>
        <v>3.9078715118800331E-2</v>
      </c>
      <c r="V38" s="15">
        <f t="shared" si="13"/>
        <v>3.8746705705968339E-2</v>
      </c>
      <c r="W38" s="15">
        <f t="shared" si="13"/>
        <v>3.9760195419633701E-2</v>
      </c>
      <c r="X38" s="15">
        <f t="shared" si="13"/>
        <v>4.1587839142403243E-2</v>
      </c>
      <c r="Y38" s="15">
        <f t="shared" si="13"/>
        <v>4.8654560586974607E-2</v>
      </c>
      <c r="Z38" s="15">
        <f t="shared" si="13"/>
        <v>4.6279738836731178E-2</v>
      </c>
      <c r="AA38" s="15">
        <f t="shared" si="13"/>
        <v>5.0151044422977478E-2</v>
      </c>
      <c r="AB38" s="15">
        <f t="shared" si="13"/>
        <v>4.7955099111519073E-2</v>
      </c>
      <c r="AC38" s="15">
        <f t="shared" si="13"/>
        <v>5.2509788082073003E-2</v>
      </c>
      <c r="AD38" s="15">
        <f t="shared" si="13"/>
        <v>4.5944874116016776E-2</v>
      </c>
      <c r="AE38" s="15">
        <f t="shared" si="13"/>
        <v>4.7220467569262445E-2</v>
      </c>
    </row>
    <row r="39" spans="1:31">
      <c r="A39" s="65"/>
      <c r="B39" s="9" t="s">
        <v>218</v>
      </c>
      <c r="C39" s="15">
        <f t="shared" si="14"/>
        <v>4.5205243860562162E-2</v>
      </c>
      <c r="D39" s="15">
        <f t="shared" si="13"/>
        <v>3.9708382958726952E-2</v>
      </c>
      <c r="E39" s="15">
        <f t="shared" si="13"/>
        <v>8.2099652021562719E-2</v>
      </c>
      <c r="F39" s="15">
        <f t="shared" si="13"/>
        <v>6.4102803803356492E-2</v>
      </c>
      <c r="G39" s="15">
        <f t="shared" si="13"/>
        <v>4.6862136948230763E-2</v>
      </c>
      <c r="H39" s="15">
        <f t="shared" si="13"/>
        <v>3.0728717241944863E-2</v>
      </c>
      <c r="I39" s="15">
        <f t="shared" si="13"/>
        <v>2.7837644729222972E-2</v>
      </c>
      <c r="J39" s="15">
        <f t="shared" si="13"/>
        <v>2.3368157888825677E-2</v>
      </c>
      <c r="K39" s="15">
        <f t="shared" si="13"/>
        <v>3.8965244428664711E-2</v>
      </c>
      <c r="L39" s="15">
        <f t="shared" si="13"/>
        <v>4.2710121106403008E-2</v>
      </c>
      <c r="M39" s="15">
        <f t="shared" si="13"/>
        <v>7.323897492517388E-2</v>
      </c>
      <c r="N39" s="15">
        <f t="shared" si="13"/>
        <v>0.10923463318090662</v>
      </c>
      <c r="O39" s="15">
        <f t="shared" si="13"/>
        <v>0.11488420514550673</v>
      </c>
      <c r="P39" s="15">
        <f t="shared" si="13"/>
        <v>0.17767500285899349</v>
      </c>
      <c r="Q39" s="15">
        <f t="shared" si="13"/>
        <v>0.12055858689216552</v>
      </c>
      <c r="R39" s="15">
        <f t="shared" si="13"/>
        <v>0.10946349827368712</v>
      </c>
      <c r="S39" s="15">
        <f t="shared" si="13"/>
        <v>9.23781863645112E-2</v>
      </c>
      <c r="T39" s="15">
        <f t="shared" si="13"/>
        <v>8.4210970841475011E-2</v>
      </c>
      <c r="U39" s="15">
        <f t="shared" si="13"/>
        <v>8.3015362046424152E-2</v>
      </c>
      <c r="V39" s="15">
        <f t="shared" si="13"/>
        <v>7.9180274119397362E-2</v>
      </c>
      <c r="W39" s="15">
        <f t="shared" si="13"/>
        <v>7.921895923270672E-2</v>
      </c>
      <c r="X39" s="15">
        <f t="shared" si="13"/>
        <v>7.8522685462094469E-2</v>
      </c>
      <c r="Y39" s="15">
        <f t="shared" si="13"/>
        <v>7.6478369462695692E-2</v>
      </c>
      <c r="Z39" s="15">
        <f t="shared" si="13"/>
        <v>7.3376660695135418E-2</v>
      </c>
      <c r="AA39" s="15">
        <f t="shared" si="13"/>
        <v>7.2873770332988932E-2</v>
      </c>
      <c r="AB39" s="15">
        <f t="shared" si="13"/>
        <v>8.3217545104922033E-2</v>
      </c>
      <c r="AC39" s="15">
        <f t="shared" si="13"/>
        <v>9.4918544343826822E-2</v>
      </c>
      <c r="AD39" s="15">
        <f t="shared" si="13"/>
        <v>9.6849136287913112E-2</v>
      </c>
      <c r="AE39" s="15">
        <f t="shared" si="13"/>
        <v>8.2964921091052371E-2</v>
      </c>
    </row>
    <row r="40" spans="1:31">
      <c r="A40" s="65"/>
      <c r="B40" s="9" t="s">
        <v>219</v>
      </c>
      <c r="C40" s="15">
        <f t="shared" si="14"/>
        <v>1.2728256445144288E-2</v>
      </c>
      <c r="D40" s="15">
        <f t="shared" si="13"/>
        <v>1.8023132238516384E-2</v>
      </c>
      <c r="E40" s="15">
        <f t="shared" si="13"/>
        <v>1.4407379686017931E-2</v>
      </c>
      <c r="F40" s="15">
        <f t="shared" si="13"/>
        <v>2.3372268424770078E-2</v>
      </c>
      <c r="G40" s="15">
        <f t="shared" si="13"/>
        <v>1.6943311405214982E-2</v>
      </c>
      <c r="H40" s="15">
        <f t="shared" si="13"/>
        <v>1.125763908255392E-2</v>
      </c>
      <c r="I40" s="15">
        <f t="shared" si="13"/>
        <v>9.613289047740059E-3</v>
      </c>
      <c r="J40" s="15">
        <f t="shared" si="13"/>
        <v>1.1429755542347046E-2</v>
      </c>
      <c r="K40" s="15">
        <f t="shared" si="13"/>
        <v>1.6000012910022222E-2</v>
      </c>
      <c r="L40" s="15">
        <f t="shared" si="13"/>
        <v>1.5593520296520289E-2</v>
      </c>
      <c r="M40" s="15">
        <f t="shared" si="13"/>
        <v>2.0597519495608715E-2</v>
      </c>
      <c r="N40" s="15">
        <f t="shared" si="13"/>
        <v>3.4057933334678075E-2</v>
      </c>
      <c r="O40" s="15">
        <f t="shared" si="13"/>
        <v>2.8557720108556353E-2</v>
      </c>
      <c r="P40" s="15">
        <f t="shared" si="13"/>
        <v>3.1380873584468588E-2</v>
      </c>
      <c r="Q40" s="15">
        <f t="shared" si="13"/>
        <v>4.9889303303156003E-2</v>
      </c>
      <c r="R40" s="15">
        <f t="shared" si="13"/>
        <v>4.6427050834794946E-2</v>
      </c>
      <c r="S40" s="15">
        <f t="shared" si="13"/>
        <v>4.5140686571239111E-2</v>
      </c>
      <c r="T40" s="15">
        <f t="shared" si="13"/>
        <v>4.650038332844604E-2</v>
      </c>
      <c r="U40" s="15">
        <f t="shared" si="13"/>
        <v>4.1819371393140972E-2</v>
      </c>
      <c r="V40" s="15">
        <f t="shared" si="13"/>
        <v>3.6928707973711422E-2</v>
      </c>
      <c r="W40" s="15">
        <f t="shared" si="13"/>
        <v>3.5327464903265923E-2</v>
      </c>
      <c r="X40" s="15">
        <f t="shared" si="13"/>
        <v>3.9110308976948997E-2</v>
      </c>
      <c r="Y40" s="15">
        <f t="shared" si="13"/>
        <v>3.9619986920715049E-2</v>
      </c>
      <c r="Z40" s="15">
        <f t="shared" si="13"/>
        <v>4.1178741718635205E-2</v>
      </c>
      <c r="AA40" s="15">
        <f t="shared" si="13"/>
        <v>3.9519988208666118E-2</v>
      </c>
      <c r="AB40" s="15">
        <f t="shared" si="13"/>
        <v>4.2480818329686067E-2</v>
      </c>
      <c r="AC40" s="15">
        <f t="shared" si="13"/>
        <v>5.9002027862410517E-2</v>
      </c>
      <c r="AD40" s="15">
        <f t="shared" si="13"/>
        <v>5.8436239473070598E-2</v>
      </c>
      <c r="AE40" s="15">
        <f t="shared" si="13"/>
        <v>3.771648170740563E-2</v>
      </c>
    </row>
    <row r="41" spans="1:31">
      <c r="A41" s="65"/>
      <c r="B41" s="9" t="s">
        <v>220</v>
      </c>
      <c r="C41" s="15">
        <f t="shared" si="14"/>
        <v>7.7108535989300515E-3</v>
      </c>
      <c r="D41" s="15">
        <f t="shared" si="13"/>
        <v>8.086602969184226E-3</v>
      </c>
      <c r="E41" s="15">
        <f t="shared" si="13"/>
        <v>1.3807114686557504E-2</v>
      </c>
      <c r="F41" s="15">
        <f t="shared" si="13"/>
        <v>8.7718115995302579E-3</v>
      </c>
      <c r="G41" s="15">
        <f t="shared" si="13"/>
        <v>1.103654357095504E-2</v>
      </c>
      <c r="H41" s="15">
        <f t="shared" si="13"/>
        <v>4.9907664265362098E-3</v>
      </c>
      <c r="I41" s="15">
        <f t="shared" si="13"/>
        <v>5.5872728852640269E-3</v>
      </c>
      <c r="J41" s="15">
        <f t="shared" si="13"/>
        <v>9.4483230466740776E-3</v>
      </c>
      <c r="K41" s="15">
        <f t="shared" si="13"/>
        <v>4.2305261169835913E-2</v>
      </c>
      <c r="L41" s="15">
        <f t="shared" si="13"/>
        <v>3.0282194581402126E-2</v>
      </c>
      <c r="M41" s="15">
        <f t="shared" si="13"/>
        <v>9.3786915511244059E-2</v>
      </c>
      <c r="N41" s="15">
        <f t="shared" si="13"/>
        <v>0.11377422109875775</v>
      </c>
      <c r="O41" s="15">
        <f t="shared" si="13"/>
        <v>4.6121250822519E-2</v>
      </c>
      <c r="P41" s="15">
        <f t="shared" si="13"/>
        <v>5.4244451626126657E-2</v>
      </c>
      <c r="Q41" s="15">
        <f t="shared" si="13"/>
        <v>4.1585597464977905E-2</v>
      </c>
      <c r="R41" s="15">
        <f t="shared" si="13"/>
        <v>4.1658697960856778E-2</v>
      </c>
      <c r="S41" s="15">
        <f t="shared" si="13"/>
        <v>3.8369259704686007E-2</v>
      </c>
      <c r="T41" s="15">
        <f t="shared" si="13"/>
        <v>0.1765304582274915</v>
      </c>
      <c r="U41" s="15">
        <f t="shared" si="13"/>
        <v>0.16829571314523256</v>
      </c>
      <c r="V41" s="15">
        <f t="shared" si="13"/>
        <v>0.136702084492418</v>
      </c>
      <c r="W41" s="15">
        <f t="shared" si="13"/>
        <v>0.13580672636710039</v>
      </c>
      <c r="X41" s="15">
        <f t="shared" si="13"/>
        <v>0.13357133163814022</v>
      </c>
      <c r="Y41" s="15">
        <f t="shared" si="13"/>
        <v>0.10811316226787764</v>
      </c>
      <c r="Z41" s="15">
        <f t="shared" si="13"/>
        <v>7.2429966531814965E-2</v>
      </c>
      <c r="AA41" s="15">
        <f t="shared" si="13"/>
        <v>7.4939444395631841E-2</v>
      </c>
      <c r="AB41" s="15">
        <f t="shared" si="13"/>
        <v>8.0084497355401449E-2</v>
      </c>
      <c r="AC41" s="15">
        <f t="shared" si="13"/>
        <v>7.964493946973486E-2</v>
      </c>
      <c r="AD41" s="15">
        <f t="shared" si="13"/>
        <v>8.4466439355874584E-2</v>
      </c>
      <c r="AE41" s="15">
        <f t="shared" si="13"/>
        <v>8.2373395836757263E-2</v>
      </c>
    </row>
    <row r="42" spans="1:31">
      <c r="A42" s="65"/>
      <c r="B42" s="9" t="s">
        <v>345</v>
      </c>
      <c r="C42" s="15">
        <f t="shared" si="14"/>
        <v>3.1193465757083969E-2</v>
      </c>
      <c r="D42" s="15">
        <f t="shared" si="13"/>
        <v>2.4410832876753757E-2</v>
      </c>
      <c r="E42" s="15">
        <f t="shared" si="13"/>
        <v>2.9624413595233941E-2</v>
      </c>
      <c r="F42" s="15">
        <f t="shared" si="13"/>
        <v>2.7616767737453404E-2</v>
      </c>
      <c r="G42" s="15">
        <f t="shared" si="13"/>
        <v>4.0404783857055218E-2</v>
      </c>
      <c r="H42" s="15">
        <f t="shared" si="13"/>
        <v>1.879921945978193E-2</v>
      </c>
      <c r="I42" s="15">
        <f t="shared" si="13"/>
        <v>1.1749408090729793E-2</v>
      </c>
      <c r="J42" s="15">
        <f t="shared" si="13"/>
        <v>1.0604275252583013E-2</v>
      </c>
      <c r="K42" s="15">
        <f t="shared" si="13"/>
        <v>1.4688442253225624E-2</v>
      </c>
      <c r="L42" s="15">
        <f t="shared" si="13"/>
        <v>1.7895031033707955E-2</v>
      </c>
      <c r="M42" s="15">
        <f t="shared" si="13"/>
        <v>3.0202384991636834E-2</v>
      </c>
      <c r="N42" s="15">
        <f t="shared" si="13"/>
        <v>6.8056296902545693E-2</v>
      </c>
      <c r="O42" s="15">
        <f t="shared" si="13"/>
        <v>6.6627441455594155E-2</v>
      </c>
      <c r="P42" s="15">
        <f t="shared" si="13"/>
        <v>8.742821146107746E-2</v>
      </c>
      <c r="Q42" s="15">
        <f t="shared" si="13"/>
        <v>0.11578367784008455</v>
      </c>
      <c r="R42" s="15">
        <f t="shared" si="13"/>
        <v>8.3170774877929274E-2</v>
      </c>
      <c r="S42" s="15">
        <f t="shared" si="13"/>
        <v>6.0817600790613872E-2</v>
      </c>
      <c r="T42" s="15">
        <f t="shared" si="13"/>
        <v>4.8674088036840701E-2</v>
      </c>
      <c r="U42" s="15">
        <f t="shared" si="13"/>
        <v>4.08226201745693E-2</v>
      </c>
      <c r="V42" s="15">
        <f t="shared" si="13"/>
        <v>3.3999406401569406E-2</v>
      </c>
      <c r="W42" s="15">
        <f t="shared" si="13"/>
        <v>3.0089109959198057E-2</v>
      </c>
      <c r="X42" s="15">
        <f t="shared" si="13"/>
        <v>2.9354198798255741E-2</v>
      </c>
      <c r="Y42" s="15">
        <f t="shared" si="13"/>
        <v>2.6154559834036126E-2</v>
      </c>
      <c r="Z42" s="15">
        <f t="shared" si="13"/>
        <v>3.3594462484068215E-2</v>
      </c>
      <c r="AA42" s="15">
        <f t="shared" si="13"/>
        <v>3.4026358034619821E-2</v>
      </c>
      <c r="AB42" s="15">
        <f t="shared" si="13"/>
        <v>2.7108877218692911E-2</v>
      </c>
      <c r="AC42" s="15">
        <f t="shared" si="13"/>
        <v>2.6075138048369927E-2</v>
      </c>
      <c r="AD42" s="15">
        <f t="shared" si="13"/>
        <v>2.1908885826781813E-2</v>
      </c>
      <c r="AE42" s="15">
        <f t="shared" si="13"/>
        <v>3.9058105624383277E-2</v>
      </c>
    </row>
    <row r="43" spans="1:31">
      <c r="A43" s="65"/>
      <c r="B43" s="9" t="s">
        <v>221</v>
      </c>
      <c r="C43" s="15">
        <f t="shared" si="14"/>
        <v>96.523502476795045</v>
      </c>
      <c r="D43" s="15">
        <f t="shared" si="13"/>
        <v>96.692428958189879</v>
      </c>
      <c r="E43" s="15">
        <f t="shared" si="13"/>
        <v>97.132219964081301</v>
      </c>
      <c r="F43" s="15">
        <f t="shared" si="13"/>
        <v>96.520388590205357</v>
      </c>
      <c r="G43" s="15">
        <f t="shared" si="13"/>
        <v>97.177054971879997</v>
      </c>
      <c r="H43" s="15">
        <f t="shared" si="13"/>
        <v>97.705994659565292</v>
      </c>
      <c r="I43" s="15">
        <f t="shared" si="13"/>
        <v>93.054932671947171</v>
      </c>
      <c r="J43" s="15">
        <f t="shared" si="13"/>
        <v>93.641357512299805</v>
      </c>
      <c r="K43" s="15">
        <f t="shared" si="13"/>
        <v>97.863018657219058</v>
      </c>
      <c r="L43" s="15">
        <f t="shared" si="13"/>
        <v>97.648522843323775</v>
      </c>
      <c r="M43" s="15">
        <f t="shared" si="13"/>
        <v>97.768462679473487</v>
      </c>
      <c r="N43" s="15">
        <f t="shared" si="13"/>
        <v>97.532802212356515</v>
      </c>
      <c r="O43" s="15">
        <f t="shared" si="13"/>
        <v>97.551354142835805</v>
      </c>
      <c r="P43" s="15">
        <f t="shared" si="13"/>
        <v>95.74075377097904</v>
      </c>
      <c r="Q43" s="15">
        <f t="shared" si="13"/>
        <v>95.06315841936393</v>
      </c>
      <c r="R43" s="15">
        <f t="shared" si="13"/>
        <v>96.114550960113206</v>
      </c>
      <c r="S43" s="15">
        <f t="shared" si="13"/>
        <v>94.783090009559928</v>
      </c>
      <c r="T43" s="15">
        <f t="shared" si="13"/>
        <v>95.607096994646085</v>
      </c>
      <c r="U43" s="15">
        <f t="shared" si="13"/>
        <v>95.885280468350018</v>
      </c>
      <c r="V43" s="15">
        <f t="shared" si="13"/>
        <v>97.929906436134871</v>
      </c>
      <c r="W43" s="15">
        <f t="shared" si="13"/>
        <v>97.531509204796691</v>
      </c>
      <c r="X43" s="15">
        <f t="shared" si="13"/>
        <v>97.824904842193888</v>
      </c>
      <c r="Y43" s="15">
        <f t="shared" si="13"/>
        <v>97.711841413043871</v>
      </c>
      <c r="Z43" s="15">
        <f t="shared" si="13"/>
        <v>97.589637007203336</v>
      </c>
      <c r="AA43" s="15">
        <f t="shared" si="13"/>
        <v>97.715050420329192</v>
      </c>
      <c r="AB43" s="15">
        <f t="shared" si="13"/>
        <v>97.997032863019285</v>
      </c>
      <c r="AC43" s="15">
        <f t="shared" si="13"/>
        <v>97.664708523703737</v>
      </c>
      <c r="AD43" s="15">
        <f t="shared" si="13"/>
        <v>98.117613904815144</v>
      </c>
      <c r="AE43" s="15">
        <f t="shared" si="13"/>
        <v>97.024329341943741</v>
      </c>
    </row>
    <row r="44" spans="1:31">
      <c r="A44" s="65"/>
      <c r="B44" s="9" t="s">
        <v>222</v>
      </c>
      <c r="C44" s="15">
        <f t="shared" si="14"/>
        <v>3.4764975232049578</v>
      </c>
      <c r="D44" s="15">
        <f t="shared" si="13"/>
        <v>3.3075710418101187</v>
      </c>
      <c r="E44" s="15">
        <f t="shared" si="13"/>
        <v>2.867780035918702</v>
      </c>
      <c r="F44" s="15">
        <f t="shared" si="13"/>
        <v>3.4796114097946371</v>
      </c>
      <c r="G44" s="15">
        <f t="shared" si="13"/>
        <v>2.8229450281200061</v>
      </c>
      <c r="H44" s="15">
        <f t="shared" si="13"/>
        <v>2.2940053404347061</v>
      </c>
      <c r="I44" s="15">
        <f t="shared" si="13"/>
        <v>6.9450673280528203</v>
      </c>
      <c r="J44" s="15">
        <f t="shared" si="13"/>
        <v>6.3586424877001964</v>
      </c>
      <c r="K44" s="15">
        <f t="shared" si="13"/>
        <v>2.1369813427809445</v>
      </c>
      <c r="L44" s="15">
        <f t="shared" si="13"/>
        <v>2.3514771566762147</v>
      </c>
      <c r="M44" s="15">
        <f t="shared" si="13"/>
        <v>2.231537320526507</v>
      </c>
      <c r="N44" s="15">
        <f t="shared" si="13"/>
        <v>2.4671977876434834</v>
      </c>
      <c r="O44" s="15">
        <f t="shared" si="13"/>
        <v>2.4486458571642045</v>
      </c>
      <c r="P44" s="15">
        <f t="shared" si="13"/>
        <v>4.2592462290209587</v>
      </c>
      <c r="Q44" s="15">
        <f t="shared" si="13"/>
        <v>4.9368415806360737</v>
      </c>
      <c r="R44" s="15">
        <f t="shared" si="13"/>
        <v>3.8854490398867938</v>
      </c>
      <c r="S44" s="15">
        <f t="shared" si="13"/>
        <v>5.216909990440068</v>
      </c>
      <c r="T44" s="15">
        <f t="shared" si="13"/>
        <v>4.3929030053539142</v>
      </c>
      <c r="U44" s="15">
        <f t="shared" si="13"/>
        <v>4.1147195316499783</v>
      </c>
      <c r="V44" s="15">
        <f t="shared" si="13"/>
        <v>2.0700935638651288</v>
      </c>
      <c r="W44" s="15">
        <f t="shared" si="13"/>
        <v>2.4684907952033113</v>
      </c>
      <c r="X44" s="15">
        <f t="shared" si="13"/>
        <v>2.1750951578061151</v>
      </c>
      <c r="Y44" s="15">
        <f t="shared" si="13"/>
        <v>2.2881585869561327</v>
      </c>
      <c r="Z44" s="15">
        <f t="shared" si="13"/>
        <v>2.4103629927966619</v>
      </c>
      <c r="AA44" s="15">
        <f t="shared" si="13"/>
        <v>2.2849495796708141</v>
      </c>
      <c r="AB44" s="15">
        <f t="shared" si="13"/>
        <v>2.0029671369807178</v>
      </c>
      <c r="AC44" s="15">
        <f t="shared" si="13"/>
        <v>2.3352914762962591</v>
      </c>
      <c r="AD44" s="15">
        <f t="shared" si="13"/>
        <v>1.882386095184855</v>
      </c>
      <c r="AE44" s="15">
        <f t="shared" si="13"/>
        <v>2.9756706580562855</v>
      </c>
    </row>
    <row r="45" spans="1:31">
      <c r="A45" s="65"/>
      <c r="B45" s="9" t="s">
        <v>207</v>
      </c>
      <c r="C45" s="15">
        <f t="shared" si="14"/>
        <v>100</v>
      </c>
      <c r="D45" s="15">
        <f t="shared" si="13"/>
        <v>100</v>
      </c>
      <c r="E45" s="15">
        <f t="shared" si="13"/>
        <v>100</v>
      </c>
      <c r="F45" s="15">
        <f t="shared" si="13"/>
        <v>100</v>
      </c>
      <c r="G45" s="15">
        <f t="shared" si="13"/>
        <v>100</v>
      </c>
      <c r="H45" s="15">
        <f t="shared" si="13"/>
        <v>100</v>
      </c>
      <c r="I45" s="15">
        <f t="shared" si="13"/>
        <v>100</v>
      </c>
      <c r="J45" s="15">
        <f t="shared" si="13"/>
        <v>100</v>
      </c>
      <c r="K45" s="15">
        <f t="shared" si="13"/>
        <v>100</v>
      </c>
      <c r="L45" s="15">
        <f t="shared" si="13"/>
        <v>100</v>
      </c>
      <c r="M45" s="15">
        <f t="shared" si="13"/>
        <v>100</v>
      </c>
      <c r="N45" s="15">
        <f t="shared" si="13"/>
        <v>100</v>
      </c>
      <c r="O45" s="15">
        <f t="shared" si="13"/>
        <v>100</v>
      </c>
      <c r="P45" s="15">
        <f t="shared" si="13"/>
        <v>100</v>
      </c>
      <c r="Q45" s="15">
        <f t="shared" si="13"/>
        <v>100</v>
      </c>
      <c r="R45" s="15">
        <f t="shared" si="13"/>
        <v>100</v>
      </c>
      <c r="S45" s="15">
        <f t="shared" si="13"/>
        <v>100</v>
      </c>
      <c r="T45" s="15">
        <f t="shared" si="13"/>
        <v>100</v>
      </c>
      <c r="U45" s="15">
        <f t="shared" si="13"/>
        <v>100</v>
      </c>
      <c r="V45" s="15">
        <f t="shared" si="13"/>
        <v>100</v>
      </c>
      <c r="W45" s="15">
        <f t="shared" si="13"/>
        <v>100</v>
      </c>
      <c r="X45" s="15">
        <f t="shared" si="13"/>
        <v>100</v>
      </c>
      <c r="Y45" s="15">
        <f t="shared" ref="Y45:AE45" si="15">Y25/Y$25*100</f>
        <v>100</v>
      </c>
      <c r="Z45" s="15">
        <f t="shared" si="15"/>
        <v>100</v>
      </c>
      <c r="AA45" s="15">
        <f t="shared" si="15"/>
        <v>100</v>
      </c>
      <c r="AB45" s="15">
        <f t="shared" si="15"/>
        <v>100</v>
      </c>
      <c r="AC45" s="15">
        <f t="shared" si="15"/>
        <v>100</v>
      </c>
      <c r="AD45" s="15">
        <f t="shared" si="15"/>
        <v>100</v>
      </c>
      <c r="AE45" s="15">
        <f t="shared" si="15"/>
        <v>100</v>
      </c>
    </row>
    <row r="46" spans="1:31">
      <c r="A46" s="65"/>
      <c r="B46" s="9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</row>
    <row r="47" spans="1:31">
      <c r="A47" s="65"/>
      <c r="B47" s="21"/>
      <c r="C47" s="135" t="s">
        <v>268</v>
      </c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</row>
    <row r="48" spans="1:31">
      <c r="A48" s="65">
        <v>1</v>
      </c>
      <c r="B48" s="9" t="s">
        <v>239</v>
      </c>
      <c r="C48" s="121" t="s">
        <v>210</v>
      </c>
      <c r="D48" s="24">
        <f t="shared" ref="D48:AD48" si="16">IFERROR(((D8/C8)*100-100),"--")</f>
        <v>22.583369624346815</v>
      </c>
      <c r="E48" s="24">
        <f t="shared" si="16"/>
        <v>21.328785456079274</v>
      </c>
      <c r="F48" s="24">
        <f t="shared" si="16"/>
        <v>13.515579214283008</v>
      </c>
      <c r="G48" s="24">
        <f t="shared" si="16"/>
        <v>26.330942337861245</v>
      </c>
      <c r="H48" s="24">
        <f t="shared" si="16"/>
        <v>22.636442816203783</v>
      </c>
      <c r="I48" s="24">
        <f t="shared" si="16"/>
        <v>-3.1070640797395868</v>
      </c>
      <c r="J48" s="24">
        <f t="shared" si="16"/>
        <v>3.9598841644002221</v>
      </c>
      <c r="K48" s="24">
        <f t="shared" si="16"/>
        <v>5.127793494333261</v>
      </c>
      <c r="L48" s="24">
        <f t="shared" si="16"/>
        <v>16.137710941802226</v>
      </c>
      <c r="M48" s="24">
        <f t="shared" si="16"/>
        <v>9.209153974277811</v>
      </c>
      <c r="N48" s="24">
        <f t="shared" si="16"/>
        <v>12.329724098140645</v>
      </c>
      <c r="O48" s="24">
        <f t="shared" si="16"/>
        <v>4.5074241468644232</v>
      </c>
      <c r="P48" s="24">
        <f t="shared" si="16"/>
        <v>-2.4060804165449809</v>
      </c>
      <c r="Q48" s="24">
        <f t="shared" si="16"/>
        <v>-23.934842649832149</v>
      </c>
      <c r="R48" s="24">
        <f t="shared" si="16"/>
        <v>36.698608941587509</v>
      </c>
      <c r="S48" s="24">
        <f t="shared" si="16"/>
        <v>11.927164291751851</v>
      </c>
      <c r="T48" s="24">
        <f t="shared" si="16"/>
        <v>8.0157489415636007</v>
      </c>
      <c r="U48" s="24">
        <f t="shared" si="16"/>
        <v>12.317511451071823</v>
      </c>
      <c r="V48" s="24">
        <f t="shared" si="16"/>
        <v>8.3579365793358846</v>
      </c>
      <c r="W48" s="24">
        <f t="shared" si="16"/>
        <v>2.5363227610148158</v>
      </c>
      <c r="X48" s="24">
        <f t="shared" si="16"/>
        <v>2.5093391906076761</v>
      </c>
      <c r="Y48" s="24">
        <f t="shared" si="16"/>
        <v>1.0926017633050122</v>
      </c>
      <c r="Z48" s="24">
        <f t="shared" si="16"/>
        <v>5.6621506175448246</v>
      </c>
      <c r="AA48" s="24">
        <f t="shared" si="16"/>
        <v>0.9535198046446709</v>
      </c>
      <c r="AB48" s="24">
        <f t="shared" si="16"/>
        <v>-12.239731768700707</v>
      </c>
      <c r="AC48" s="24">
        <f t="shared" si="16"/>
        <v>29.911522609795895</v>
      </c>
      <c r="AD48" s="24">
        <f t="shared" si="16"/>
        <v>10.261946866915878</v>
      </c>
      <c r="AE48" s="24">
        <f t="shared" ref="AE48:AE53" si="17">IFERROR((POWER(AD8/C8,1/28)*100-100),"--")</f>
        <v>8.0652156162500006</v>
      </c>
    </row>
    <row r="49" spans="1:31">
      <c r="A49" s="65">
        <v>2</v>
      </c>
      <c r="B49" s="9" t="s">
        <v>240</v>
      </c>
      <c r="C49" s="121" t="s">
        <v>210</v>
      </c>
      <c r="D49" s="24">
        <f t="shared" ref="D49:AD49" si="18">IFERROR(((D9/C9)*100-100),"--")</f>
        <v>-2.932195892043751</v>
      </c>
      <c r="E49" s="24">
        <f t="shared" si="18"/>
        <v>-25.170050035674336</v>
      </c>
      <c r="F49" s="24">
        <f t="shared" si="18"/>
        <v>15.267786659290849</v>
      </c>
      <c r="G49" s="24">
        <f t="shared" si="18"/>
        <v>37.246748249254722</v>
      </c>
      <c r="H49" s="24">
        <f t="shared" si="18"/>
        <v>15.850741853273959</v>
      </c>
      <c r="I49" s="24">
        <f t="shared" si="18"/>
        <v>-34.014915949929275</v>
      </c>
      <c r="J49" s="24">
        <f t="shared" si="18"/>
        <v>5.714442090852927</v>
      </c>
      <c r="K49" s="24">
        <f t="shared" si="18"/>
        <v>21.552808049490579</v>
      </c>
      <c r="L49" s="24">
        <f t="shared" si="18"/>
        <v>5.3850660274205069</v>
      </c>
      <c r="M49" s="24">
        <f t="shared" si="18"/>
        <v>39.403560348479857</v>
      </c>
      <c r="N49" s="24">
        <f t="shared" si="18"/>
        <v>26.898310886111403</v>
      </c>
      <c r="O49" s="24">
        <f t="shared" si="18"/>
        <v>62.355629420107022</v>
      </c>
      <c r="P49" s="24">
        <f t="shared" si="18"/>
        <v>2.6428628789303588</v>
      </c>
      <c r="Q49" s="24">
        <f t="shared" si="18"/>
        <v>165.38527329216538</v>
      </c>
      <c r="R49" s="24">
        <f t="shared" si="18"/>
        <v>20.595976349422315</v>
      </c>
      <c r="S49" s="24">
        <f t="shared" si="18"/>
        <v>-24.802267468540691</v>
      </c>
      <c r="T49" s="24">
        <f t="shared" si="18"/>
        <v>-10.76835817515942</v>
      </c>
      <c r="U49" s="24">
        <f t="shared" si="18"/>
        <v>-23.442675164639041</v>
      </c>
      <c r="V49" s="24">
        <f t="shared" si="18"/>
        <v>-6.6418912311785476</v>
      </c>
      <c r="W49" s="24">
        <f t="shared" si="18"/>
        <v>11.053883009900375</v>
      </c>
      <c r="X49" s="24">
        <f t="shared" si="18"/>
        <v>12.686951586392198</v>
      </c>
      <c r="Y49" s="24">
        <f t="shared" si="18"/>
        <v>15.060841430040668</v>
      </c>
      <c r="Z49" s="24">
        <f t="shared" si="18"/>
        <v>35.897505287562325</v>
      </c>
      <c r="AA49" s="24">
        <f t="shared" si="18"/>
        <v>36.707788933852839</v>
      </c>
      <c r="AB49" s="24">
        <f t="shared" si="18"/>
        <v>-39.048934489451256</v>
      </c>
      <c r="AC49" s="24">
        <f t="shared" si="18"/>
        <v>-5.2217257497834026</v>
      </c>
      <c r="AD49" s="24">
        <f t="shared" si="18"/>
        <v>28.916065835411786</v>
      </c>
      <c r="AE49" s="24">
        <f t="shared" si="17"/>
        <v>8.8421429544364827</v>
      </c>
    </row>
    <row r="50" spans="1:31">
      <c r="A50" s="65">
        <v>3</v>
      </c>
      <c r="B50" s="9" t="s">
        <v>242</v>
      </c>
      <c r="C50" s="121" t="s">
        <v>210</v>
      </c>
      <c r="D50" s="24">
        <f t="shared" ref="D50:AD50" si="19">IFERROR(((D10/C10)*100-100),"--")</f>
        <v>719.40200000000004</v>
      </c>
      <c r="E50" s="24">
        <f t="shared" si="19"/>
        <v>732.85127446601268</v>
      </c>
      <c r="F50" s="24">
        <f t="shared" si="19"/>
        <v>25.298194713088364</v>
      </c>
      <c r="G50" s="24">
        <f t="shared" si="19"/>
        <v>-89.759361155128829</v>
      </c>
      <c r="H50" s="24">
        <f t="shared" si="19"/>
        <v>1307.1114224101016</v>
      </c>
      <c r="I50" s="24">
        <f t="shared" si="19"/>
        <v>-21.61618062424364</v>
      </c>
      <c r="J50" s="24">
        <f t="shared" si="19"/>
        <v>64.639526724918341</v>
      </c>
      <c r="K50" s="24">
        <f t="shared" si="19"/>
        <v>51.576976096375802</v>
      </c>
      <c r="L50" s="24">
        <f t="shared" si="19"/>
        <v>-15.080674576670489</v>
      </c>
      <c r="M50" s="24">
        <f t="shared" si="19"/>
        <v>33.38442947651663</v>
      </c>
      <c r="N50" s="24">
        <f t="shared" si="19"/>
        <v>162.5519513168004</v>
      </c>
      <c r="O50" s="24">
        <f t="shared" si="19"/>
        <v>-17.441569342712825</v>
      </c>
      <c r="P50" s="24">
        <f t="shared" si="19"/>
        <v>5.0987647350103202</v>
      </c>
      <c r="Q50" s="24">
        <f t="shared" si="19"/>
        <v>-25.307410383724758</v>
      </c>
      <c r="R50" s="24">
        <f t="shared" si="19"/>
        <v>19.808722005375586</v>
      </c>
      <c r="S50" s="24">
        <f t="shared" si="19"/>
        <v>-4.7103833082273354</v>
      </c>
      <c r="T50" s="24">
        <f t="shared" si="19"/>
        <v>-2.758440346285937</v>
      </c>
      <c r="U50" s="24">
        <f t="shared" si="19"/>
        <v>159.79467878879439</v>
      </c>
      <c r="V50" s="24">
        <f t="shared" si="19"/>
        <v>68.658085358609611</v>
      </c>
      <c r="W50" s="24">
        <f t="shared" si="19"/>
        <v>-6.5628634054177013</v>
      </c>
      <c r="X50" s="24">
        <f t="shared" si="19"/>
        <v>13.831132454681907</v>
      </c>
      <c r="Y50" s="24">
        <f t="shared" si="19"/>
        <v>-20.108277676166836</v>
      </c>
      <c r="Z50" s="24">
        <f t="shared" si="19"/>
        <v>90.734088652655288</v>
      </c>
      <c r="AA50" s="24">
        <f t="shared" si="19"/>
        <v>-10.026074730616173</v>
      </c>
      <c r="AB50" s="24">
        <f t="shared" si="19"/>
        <v>20.752065125377612</v>
      </c>
      <c r="AC50" s="24">
        <f t="shared" si="19"/>
        <v>15.021690754424981</v>
      </c>
      <c r="AD50" s="24">
        <f t="shared" si="19"/>
        <v>137.79123717095749</v>
      </c>
      <c r="AE50" s="24">
        <f t="shared" si="17"/>
        <v>39.37002900070442</v>
      </c>
    </row>
    <row r="51" spans="1:31">
      <c r="A51" s="65">
        <v>4</v>
      </c>
      <c r="B51" s="9" t="s">
        <v>284</v>
      </c>
      <c r="C51" s="121" t="s">
        <v>210</v>
      </c>
      <c r="D51" s="24">
        <f t="shared" ref="D51:AD51" si="20">IFERROR(((D11/C11)*100-100),"--")</f>
        <v>109.8368588609834</v>
      </c>
      <c r="E51" s="24">
        <f t="shared" si="20"/>
        <v>192.65320238000533</v>
      </c>
      <c r="F51" s="24">
        <f t="shared" si="20"/>
        <v>-49.249732675351012</v>
      </c>
      <c r="G51" s="24">
        <f t="shared" si="20"/>
        <v>45.783940645635084</v>
      </c>
      <c r="H51" s="24">
        <f t="shared" si="20"/>
        <v>-6.017173126598081</v>
      </c>
      <c r="I51" s="24">
        <f t="shared" si="20"/>
        <v>59.230446726405177</v>
      </c>
      <c r="J51" s="24">
        <f t="shared" si="20"/>
        <v>14.800435536910967</v>
      </c>
      <c r="K51" s="24">
        <f t="shared" si="20"/>
        <v>21.488528097349288</v>
      </c>
      <c r="L51" s="24">
        <f t="shared" si="20"/>
        <v>5.8832201140933904</v>
      </c>
      <c r="M51" s="24">
        <f t="shared" si="20"/>
        <v>130.67909443553293</v>
      </c>
      <c r="N51" s="24">
        <f t="shared" si="20"/>
        <v>15.948624937735076</v>
      </c>
      <c r="O51" s="24">
        <f t="shared" si="20"/>
        <v>10.65080740679953</v>
      </c>
      <c r="P51" s="24">
        <f t="shared" si="20"/>
        <v>-5.6849305337622837</v>
      </c>
      <c r="Q51" s="24">
        <f t="shared" si="20"/>
        <v>-31.644653559963771</v>
      </c>
      <c r="R51" s="24">
        <f t="shared" si="20"/>
        <v>116.49472973167101</v>
      </c>
      <c r="S51" s="24">
        <f t="shared" si="20"/>
        <v>-3.723360230606346</v>
      </c>
      <c r="T51" s="24">
        <f t="shared" si="20"/>
        <v>-7.9271714549439167</v>
      </c>
      <c r="U51" s="24">
        <f t="shared" si="20"/>
        <v>-9.8792869655008957</v>
      </c>
      <c r="V51" s="24">
        <f t="shared" si="20"/>
        <v>14.783638441174745</v>
      </c>
      <c r="W51" s="24">
        <f t="shared" si="20"/>
        <v>66.424782311777051</v>
      </c>
      <c r="X51" s="24">
        <f t="shared" si="20"/>
        <v>52.524376931998376</v>
      </c>
      <c r="Y51" s="24">
        <f t="shared" si="20"/>
        <v>4.8559923741790385</v>
      </c>
      <c r="Z51" s="24">
        <f t="shared" si="20"/>
        <v>30.944446627187972</v>
      </c>
      <c r="AA51" s="24">
        <f t="shared" si="20"/>
        <v>1.0805631381589791</v>
      </c>
      <c r="AB51" s="24">
        <f t="shared" si="20"/>
        <v>-43.420229400730591</v>
      </c>
      <c r="AC51" s="24">
        <f t="shared" si="20"/>
        <v>60.540777588021655</v>
      </c>
      <c r="AD51" s="24">
        <f t="shared" si="20"/>
        <v>-21.878189004365751</v>
      </c>
      <c r="AE51" s="24">
        <f t="shared" si="17"/>
        <v>17.664513391094644</v>
      </c>
    </row>
    <row r="52" spans="1:31">
      <c r="A52" s="65">
        <v>5</v>
      </c>
      <c r="B52" s="9" t="s">
        <v>285</v>
      </c>
      <c r="C52" s="121" t="s">
        <v>210</v>
      </c>
      <c r="D52" s="24">
        <f t="shared" ref="D52:AD52" si="21">IFERROR(((D12/C12)*100-100),"--")</f>
        <v>260.53469750889667</v>
      </c>
      <c r="E52" s="24">
        <f t="shared" si="21"/>
        <v>-39.615586774289859</v>
      </c>
      <c r="F52" s="24">
        <f t="shared" si="21"/>
        <v>154.65839321559574</v>
      </c>
      <c r="G52" s="24">
        <f t="shared" si="21"/>
        <v>842.95783779064982</v>
      </c>
      <c r="H52" s="24">
        <f t="shared" si="21"/>
        <v>-80.853502127639004</v>
      </c>
      <c r="I52" s="24">
        <f t="shared" si="21"/>
        <v>16.960397687032682</v>
      </c>
      <c r="J52" s="24">
        <f t="shared" si="21"/>
        <v>-24.321420505133773</v>
      </c>
      <c r="K52" s="24">
        <f t="shared" si="21"/>
        <v>-4.4320966355846991</v>
      </c>
      <c r="L52" s="24">
        <f t="shared" si="21"/>
        <v>-37.017491580361785</v>
      </c>
      <c r="M52" s="24">
        <f t="shared" si="21"/>
        <v>213.9480232790151</v>
      </c>
      <c r="N52" s="24">
        <f t="shared" si="21"/>
        <v>-0.86813561595342037</v>
      </c>
      <c r="O52" s="24">
        <f t="shared" si="21"/>
        <v>18.032601639570103</v>
      </c>
      <c r="P52" s="24">
        <f t="shared" si="21"/>
        <v>-1.3525591615765791</v>
      </c>
      <c r="Q52" s="24">
        <f t="shared" si="21"/>
        <v>32.509179811605605</v>
      </c>
      <c r="R52" s="24">
        <f t="shared" si="21"/>
        <v>-16.447759468263257</v>
      </c>
      <c r="S52" s="24">
        <f t="shared" si="21"/>
        <v>120.04605729051227</v>
      </c>
      <c r="T52" s="24">
        <f t="shared" si="21"/>
        <v>-30.819074527492447</v>
      </c>
      <c r="U52" s="24">
        <f t="shared" si="21"/>
        <v>-20.506104584159445</v>
      </c>
      <c r="V52" s="24">
        <f t="shared" si="21"/>
        <v>-37.505023762188991</v>
      </c>
      <c r="W52" s="24">
        <f t="shared" si="21"/>
        <v>-12.094177971658794</v>
      </c>
      <c r="X52" s="24">
        <f t="shared" si="21"/>
        <v>-10.711906626156747</v>
      </c>
      <c r="Y52" s="24">
        <f t="shared" si="21"/>
        <v>123.53580222697803</v>
      </c>
      <c r="Z52" s="24">
        <f t="shared" si="21"/>
        <v>69.234961840979366</v>
      </c>
      <c r="AA52" s="24">
        <f t="shared" si="21"/>
        <v>-26.989050824558376</v>
      </c>
      <c r="AB52" s="24">
        <f t="shared" si="21"/>
        <v>103.67673891361434</v>
      </c>
      <c r="AC52" s="24">
        <f t="shared" si="21"/>
        <v>1465.4432022098226</v>
      </c>
      <c r="AD52" s="24">
        <f t="shared" si="21"/>
        <v>-19.002581951355054</v>
      </c>
      <c r="AE52" s="24">
        <f t="shared" si="17"/>
        <v>27.529342539906381</v>
      </c>
    </row>
    <row r="53" spans="1:31">
      <c r="A53" s="65">
        <v>6</v>
      </c>
      <c r="B53" s="9" t="s">
        <v>286</v>
      </c>
      <c r="C53" s="121" t="s">
        <v>210</v>
      </c>
      <c r="D53" s="24">
        <f t="shared" ref="D53:AD53" si="22">IFERROR(((D13/C13)*100-100),"--")</f>
        <v>36.591582914572882</v>
      </c>
      <c r="E53" s="24">
        <f t="shared" si="22"/>
        <v>101.22973247650768</v>
      </c>
      <c r="F53" s="24">
        <f t="shared" si="22"/>
        <v>221.50487554666933</v>
      </c>
      <c r="G53" s="24">
        <f t="shared" si="22"/>
        <v>114.17072153927245</v>
      </c>
      <c r="H53" s="24">
        <f t="shared" si="22"/>
        <v>-14.054955483197048</v>
      </c>
      <c r="I53" s="24">
        <f t="shared" si="22"/>
        <v>-17.675876689952403</v>
      </c>
      <c r="J53" s="24">
        <f t="shared" si="22"/>
        <v>-24.025185182683444</v>
      </c>
      <c r="K53" s="24">
        <f t="shared" si="22"/>
        <v>-60.975582499584327</v>
      </c>
      <c r="L53" s="24">
        <f t="shared" si="22"/>
        <v>27.273485251565589</v>
      </c>
      <c r="M53" s="24">
        <f t="shared" si="22"/>
        <v>91.664821719697898</v>
      </c>
      <c r="N53" s="24">
        <f t="shared" si="22"/>
        <v>-11.772156077514097</v>
      </c>
      <c r="O53" s="24">
        <f t="shared" si="22"/>
        <v>58.041886792702485</v>
      </c>
      <c r="P53" s="24">
        <f t="shared" si="22"/>
        <v>63.794183368187532</v>
      </c>
      <c r="Q53" s="24">
        <f t="shared" si="22"/>
        <v>-18.560294622248293</v>
      </c>
      <c r="R53" s="24">
        <f t="shared" si="22"/>
        <v>74.990492818931386</v>
      </c>
      <c r="S53" s="24">
        <f t="shared" si="22"/>
        <v>66.495982601105283</v>
      </c>
      <c r="T53" s="24">
        <f t="shared" si="22"/>
        <v>24.158478787092079</v>
      </c>
      <c r="U53" s="24">
        <f t="shared" si="22"/>
        <v>77.919151902286558</v>
      </c>
      <c r="V53" s="24">
        <f t="shared" si="22"/>
        <v>-40.49042039544679</v>
      </c>
      <c r="W53" s="24">
        <f t="shared" si="22"/>
        <v>40.085717011773738</v>
      </c>
      <c r="X53" s="24">
        <f t="shared" si="22"/>
        <v>68.619334780956507</v>
      </c>
      <c r="Y53" s="24">
        <f t="shared" si="22"/>
        <v>-18.922809709696182</v>
      </c>
      <c r="Z53" s="24">
        <f t="shared" si="22"/>
        <v>-1.0614348714746171</v>
      </c>
      <c r="AA53" s="24">
        <f t="shared" si="22"/>
        <v>91.756184511229264</v>
      </c>
      <c r="AB53" s="24">
        <f t="shared" si="22"/>
        <v>23.387080990373121</v>
      </c>
      <c r="AC53" s="24">
        <f t="shared" si="22"/>
        <v>-24.68068975017394</v>
      </c>
      <c r="AD53" s="24">
        <f t="shared" si="22"/>
        <v>31.931505626129422</v>
      </c>
      <c r="AE53" s="24">
        <f t="shared" si="17"/>
        <v>22.700066032572551</v>
      </c>
    </row>
    <row r="54" spans="1:31">
      <c r="A54" s="65"/>
      <c r="B54" s="9" t="s">
        <v>214</v>
      </c>
      <c r="C54" s="121" t="s">
        <v>210</v>
      </c>
      <c r="D54" s="24">
        <f t="shared" ref="D54:D65" si="23">IFERROR(((D14/C14)*100-100),"--")</f>
        <v>68.987411188884863</v>
      </c>
      <c r="E54" s="24">
        <f t="shared" ref="E54:AD57" si="24">IFERROR(((E14/D14)*100-100),"--")</f>
        <v>33.658700444249575</v>
      </c>
      <c r="F54" s="24">
        <f t="shared" si="24"/>
        <v>-21.462340818467325</v>
      </c>
      <c r="G54" s="24">
        <f t="shared" si="24"/>
        <v>-23.544905471376111</v>
      </c>
      <c r="H54" s="24">
        <f t="shared" si="24"/>
        <v>25.905079125785548</v>
      </c>
      <c r="I54" s="24">
        <f t="shared" si="24"/>
        <v>-3.2060315517851308</v>
      </c>
      <c r="J54" s="24">
        <f t="shared" si="24"/>
        <v>2.1622873282562267</v>
      </c>
      <c r="K54" s="24">
        <f t="shared" si="24"/>
        <v>12.077705682968158</v>
      </c>
      <c r="L54" s="24">
        <f t="shared" si="24"/>
        <v>73.032450565695285</v>
      </c>
      <c r="M54" s="24">
        <f t="shared" si="24"/>
        <v>141.90047278874763</v>
      </c>
      <c r="N54" s="24">
        <f t="shared" si="24"/>
        <v>54.912597259753142</v>
      </c>
      <c r="O54" s="24">
        <f t="shared" si="24"/>
        <v>13.864288181633214</v>
      </c>
      <c r="P54" s="24">
        <f t="shared" si="24"/>
        <v>12.851527650082261</v>
      </c>
      <c r="Q54" s="24">
        <f t="shared" si="24"/>
        <v>-44.616860982126418</v>
      </c>
      <c r="R54" s="24">
        <f t="shared" si="24"/>
        <v>35.805201719920376</v>
      </c>
      <c r="S54" s="24">
        <f t="shared" si="24"/>
        <v>0.79313297532308979</v>
      </c>
      <c r="T54" s="24">
        <f t="shared" si="24"/>
        <v>-5.4774805447668768</v>
      </c>
      <c r="U54" s="24">
        <f t="shared" si="24"/>
        <v>8.6684433756970094</v>
      </c>
      <c r="V54" s="24">
        <f t="shared" si="24"/>
        <v>-18.515593943986318</v>
      </c>
      <c r="W54" s="24">
        <f t="shared" si="24"/>
        <v>-2.5480561469951937</v>
      </c>
      <c r="X54" s="24">
        <f t="shared" si="24"/>
        <v>1.2335808611860557</v>
      </c>
      <c r="Y54" s="24">
        <f t="shared" si="24"/>
        <v>24.416170969836301</v>
      </c>
      <c r="Z54" s="24">
        <f t="shared" si="24"/>
        <v>5.127715022121194</v>
      </c>
      <c r="AA54" s="24">
        <f t="shared" si="24"/>
        <v>8.5818641908950895</v>
      </c>
      <c r="AB54" s="24">
        <f t="shared" si="24"/>
        <v>-29.562085800378384</v>
      </c>
      <c r="AC54" s="24">
        <f t="shared" si="24"/>
        <v>22.522703311832942</v>
      </c>
      <c r="AD54" s="24">
        <f t="shared" si="24"/>
        <v>11.261862624999537</v>
      </c>
      <c r="AE54" s="24">
        <f t="shared" ref="AE54:AE65" si="25">IFERROR((POWER(AD14/C14,1/28)*100-100),"--")</f>
        <v>9.7295192407012934</v>
      </c>
    </row>
    <row r="55" spans="1:31">
      <c r="A55" s="65"/>
      <c r="B55" s="9" t="s">
        <v>287</v>
      </c>
      <c r="C55" s="121" t="s">
        <v>210</v>
      </c>
      <c r="D55" s="24">
        <f t="shared" si="23"/>
        <v>115.18217548654874</v>
      </c>
      <c r="E55" s="24">
        <f t="shared" si="24"/>
        <v>-21.162058428202513</v>
      </c>
      <c r="F55" s="24">
        <f t="shared" si="24"/>
        <v>-6.2082524371565029</v>
      </c>
      <c r="G55" s="24">
        <f t="shared" si="24"/>
        <v>7.9507021404684508</v>
      </c>
      <c r="H55" s="24">
        <f t="shared" si="24"/>
        <v>62.309159103264165</v>
      </c>
      <c r="I55" s="24">
        <f t="shared" si="24"/>
        <v>-2.5844775569851635</v>
      </c>
      <c r="J55" s="24">
        <f t="shared" si="24"/>
        <v>10.564877711123927</v>
      </c>
      <c r="K55" s="24">
        <f t="shared" si="24"/>
        <v>-3.0558964802579851</v>
      </c>
      <c r="L55" s="24">
        <f t="shared" si="24"/>
        <v>16.955817802838197</v>
      </c>
      <c r="M55" s="24">
        <f t="shared" si="24"/>
        <v>12.083902149166363</v>
      </c>
      <c r="N55" s="24">
        <f t="shared" si="24"/>
        <v>9.4708749979639464</v>
      </c>
      <c r="O55" s="24">
        <f t="shared" si="24"/>
        <v>44.9608240868412</v>
      </c>
      <c r="P55" s="24">
        <f t="shared" si="24"/>
        <v>90.14432194743523</v>
      </c>
      <c r="Q55" s="24">
        <f t="shared" si="24"/>
        <v>-29.294071966353741</v>
      </c>
      <c r="R55" s="24">
        <f t="shared" si="24"/>
        <v>25.577454350661611</v>
      </c>
      <c r="S55" s="24">
        <f t="shared" si="24"/>
        <v>8.6643070819069976</v>
      </c>
      <c r="T55" s="24">
        <f t="shared" si="24"/>
        <v>38.970592957257566</v>
      </c>
      <c r="U55" s="24">
        <f t="shared" si="24"/>
        <v>32.208569543581604</v>
      </c>
      <c r="V55" s="24">
        <f t="shared" si="24"/>
        <v>-5.1132714274235695</v>
      </c>
      <c r="W55" s="24">
        <f t="shared" si="24"/>
        <v>-2.8413213965528143</v>
      </c>
      <c r="X55" s="24">
        <f t="shared" si="24"/>
        <v>-10.408648010618037</v>
      </c>
      <c r="Y55" s="24">
        <f t="shared" si="24"/>
        <v>58.466197874223923</v>
      </c>
      <c r="Z55" s="24">
        <f t="shared" si="24"/>
        <v>9.403843757723692</v>
      </c>
      <c r="AA55" s="24">
        <f t="shared" si="24"/>
        <v>15.599444754032035</v>
      </c>
      <c r="AB55" s="24">
        <f t="shared" si="24"/>
        <v>-35.050500804121413</v>
      </c>
      <c r="AC55" s="24">
        <f t="shared" si="24"/>
        <v>13.416674968269575</v>
      </c>
      <c r="AD55" s="24">
        <f t="shared" si="24"/>
        <v>10.425516315253105</v>
      </c>
      <c r="AE55" s="24">
        <f t="shared" si="25"/>
        <v>12.562980400532879</v>
      </c>
    </row>
    <row r="56" spans="1:31">
      <c r="A56" s="65"/>
      <c r="B56" s="9" t="s">
        <v>215</v>
      </c>
      <c r="C56" s="121" t="s">
        <v>210</v>
      </c>
      <c r="D56" s="24">
        <f t="shared" si="23"/>
        <v>3.6454080689868533</v>
      </c>
      <c r="E56" s="24">
        <f t="shared" si="24"/>
        <v>80.970143399541882</v>
      </c>
      <c r="F56" s="24">
        <f t="shared" si="24"/>
        <v>1.9950057044730158</v>
      </c>
      <c r="G56" s="24">
        <f t="shared" si="24"/>
        <v>9.3718571964140835</v>
      </c>
      <c r="H56" s="24">
        <f t="shared" si="24"/>
        <v>-16.600223456898362</v>
      </c>
      <c r="I56" s="24">
        <f t="shared" si="24"/>
        <v>-8.7216843837282312</v>
      </c>
      <c r="J56" s="24">
        <f t="shared" si="24"/>
        <v>-3.3424069814435171</v>
      </c>
      <c r="K56" s="24">
        <f t="shared" si="24"/>
        <v>62.192376435381931</v>
      </c>
      <c r="L56" s="24">
        <f t="shared" si="24"/>
        <v>17.369703476267759</v>
      </c>
      <c r="M56" s="24">
        <f t="shared" si="24"/>
        <v>111.78988757227714</v>
      </c>
      <c r="N56" s="24">
        <f t="shared" si="24"/>
        <v>69.046766041586011</v>
      </c>
      <c r="O56" s="24">
        <f t="shared" si="24"/>
        <v>5.4788077844709875</v>
      </c>
      <c r="P56" s="24">
        <f t="shared" si="24"/>
        <v>38.887241058905659</v>
      </c>
      <c r="Q56" s="24">
        <f t="shared" si="24"/>
        <v>-30.969484996112612</v>
      </c>
      <c r="R56" s="24">
        <f t="shared" si="24"/>
        <v>22.400809817345021</v>
      </c>
      <c r="S56" s="24">
        <f t="shared" si="24"/>
        <v>-1.1304617471535039</v>
      </c>
      <c r="T56" s="24">
        <f t="shared" si="24"/>
        <v>27.861950031699536</v>
      </c>
      <c r="U56" s="24">
        <f t="shared" si="24"/>
        <v>1.858170432370116</v>
      </c>
      <c r="V56" s="24">
        <f t="shared" si="24"/>
        <v>-7.8758617973982155</v>
      </c>
      <c r="W56" s="24">
        <f t="shared" si="24"/>
        <v>0.34074783306321876</v>
      </c>
      <c r="X56" s="24">
        <f t="shared" si="24"/>
        <v>-0.68294479914874273</v>
      </c>
      <c r="Y56" s="24">
        <f t="shared" si="24"/>
        <v>-4.1063627623167491</v>
      </c>
      <c r="Z56" s="24">
        <f t="shared" si="24"/>
        <v>-3.7905848859034421</v>
      </c>
      <c r="AA56" s="24">
        <f t="shared" si="24"/>
        <v>4.6569252529583594</v>
      </c>
      <c r="AB56" s="24">
        <f t="shared" si="24"/>
        <v>-11.099589240184315</v>
      </c>
      <c r="AC56" s="24">
        <f t="shared" si="24"/>
        <v>35.508413591983583</v>
      </c>
      <c r="AD56" s="24">
        <f t="shared" si="24"/>
        <v>11.54916369964802</v>
      </c>
      <c r="AE56" s="24">
        <f t="shared" si="25"/>
        <v>11.276963555457286</v>
      </c>
    </row>
    <row r="57" spans="1:31">
      <c r="A57" s="65"/>
      <c r="B57" s="9" t="s">
        <v>216</v>
      </c>
      <c r="C57" s="121" t="s">
        <v>210</v>
      </c>
      <c r="D57" s="24">
        <f t="shared" si="23"/>
        <v>-13.704441041347565</v>
      </c>
      <c r="E57" s="24">
        <f t="shared" si="24"/>
        <v>77.35421731646295</v>
      </c>
      <c r="F57" s="24">
        <f t="shared" si="24"/>
        <v>20.368768034100199</v>
      </c>
      <c r="G57" s="24">
        <f t="shared" si="24"/>
        <v>-16.662634998536959</v>
      </c>
      <c r="H57" s="24">
        <f t="shared" si="24"/>
        <v>35.502506911274764</v>
      </c>
      <c r="I57" s="24">
        <f t="shared" si="24"/>
        <v>14.15411484217779</v>
      </c>
      <c r="J57" s="24">
        <f t="shared" si="24"/>
        <v>-4.9677474063794449</v>
      </c>
      <c r="K57" s="24">
        <f t="shared" si="24"/>
        <v>-8.1117540354011908</v>
      </c>
      <c r="L57" s="24">
        <f t="shared" si="24"/>
        <v>54.18402842522184</v>
      </c>
      <c r="M57" s="24">
        <f t="shared" si="24"/>
        <v>32.003217614403297</v>
      </c>
      <c r="N57" s="24">
        <f t="shared" si="24"/>
        <v>28.645045253266716</v>
      </c>
      <c r="O57" s="24">
        <f t="shared" ref="E57:AD65" si="26">IFERROR(((O17/N17)*100-100),"--")</f>
        <v>88.484225894729008</v>
      </c>
      <c r="P57" s="24">
        <f t="shared" si="26"/>
        <v>33.905957411277427</v>
      </c>
      <c r="Q57" s="24">
        <f t="shared" si="26"/>
        <v>-8.2697177345906709</v>
      </c>
      <c r="R57" s="24">
        <f t="shared" si="26"/>
        <v>58.106877079915904</v>
      </c>
      <c r="S57" s="24">
        <f t="shared" si="26"/>
        <v>18.844530804865187</v>
      </c>
      <c r="T57" s="24">
        <f t="shared" si="26"/>
        <v>-20.001869795336489</v>
      </c>
      <c r="U57" s="24">
        <f t="shared" si="26"/>
        <v>-7.4980812916412418</v>
      </c>
      <c r="V57" s="24">
        <f t="shared" si="26"/>
        <v>-6.1138585311279172</v>
      </c>
      <c r="W57" s="24">
        <f t="shared" si="26"/>
        <v>-5.6144992725139957</v>
      </c>
      <c r="X57" s="24">
        <f t="shared" si="26"/>
        <v>-23.24895794228469</v>
      </c>
      <c r="Y57" s="24">
        <f t="shared" si="26"/>
        <v>5.3118565934107949</v>
      </c>
      <c r="Z57" s="24">
        <f t="shared" si="26"/>
        <v>-4.0033022916046974</v>
      </c>
      <c r="AA57" s="24">
        <f t="shared" si="26"/>
        <v>5.3161762473658882</v>
      </c>
      <c r="AB57" s="24">
        <f t="shared" si="26"/>
        <v>-9.8534617659571495</v>
      </c>
      <c r="AC57" s="24">
        <f t="shared" si="26"/>
        <v>-13.50290621398436</v>
      </c>
      <c r="AD57" s="24">
        <f t="shared" si="26"/>
        <v>22.696553286504127</v>
      </c>
      <c r="AE57" s="24">
        <f t="shared" si="25"/>
        <v>9.3157907081472047</v>
      </c>
    </row>
    <row r="58" spans="1:31">
      <c r="A58" s="65"/>
      <c r="B58" s="9" t="s">
        <v>217</v>
      </c>
      <c r="C58" s="121" t="s">
        <v>210</v>
      </c>
      <c r="D58" s="24">
        <f t="shared" si="23"/>
        <v>-11.87093340611348</v>
      </c>
      <c r="E58" s="24">
        <f t="shared" si="26"/>
        <v>64.74482115322499</v>
      </c>
      <c r="F58" s="24">
        <f t="shared" si="26"/>
        <v>-5.665667423164237</v>
      </c>
      <c r="G58" s="24">
        <f t="shared" si="26"/>
        <v>4.9445877534102181</v>
      </c>
      <c r="H58" s="24">
        <f t="shared" si="26"/>
        <v>8.7997198860936692</v>
      </c>
      <c r="I58" s="24">
        <f t="shared" si="26"/>
        <v>-9.5143685884122959</v>
      </c>
      <c r="J58" s="24">
        <f t="shared" si="26"/>
        <v>-20.463691245395125</v>
      </c>
      <c r="K58" s="24">
        <f t="shared" si="26"/>
        <v>3.7264178281788816</v>
      </c>
      <c r="L58" s="24">
        <f t="shared" si="26"/>
        <v>16.976396331778304</v>
      </c>
      <c r="M58" s="24">
        <f t="shared" si="26"/>
        <v>132.16923565193551</v>
      </c>
      <c r="N58" s="24">
        <f t="shared" si="26"/>
        <v>95.343429980144094</v>
      </c>
      <c r="O58" s="24">
        <f t="shared" si="26"/>
        <v>83.767110254514449</v>
      </c>
      <c r="P58" s="24">
        <f t="shared" si="26"/>
        <v>46.250476785503849</v>
      </c>
      <c r="Q58" s="24">
        <f t="shared" si="26"/>
        <v>-60.370766640630457</v>
      </c>
      <c r="R58" s="24">
        <f t="shared" si="26"/>
        <v>10.651056281559917</v>
      </c>
      <c r="S58" s="24">
        <f t="shared" si="26"/>
        <v>-9.956302848804782</v>
      </c>
      <c r="T58" s="24">
        <f t="shared" si="26"/>
        <v>-6.4416256677847343</v>
      </c>
      <c r="U58" s="24">
        <f t="shared" si="26"/>
        <v>5.0277886190964551</v>
      </c>
      <c r="V58" s="24">
        <f t="shared" si="26"/>
        <v>4.2567697920974155</v>
      </c>
      <c r="W58" s="24">
        <f t="shared" si="26"/>
        <v>5.9720828127519923</v>
      </c>
      <c r="X58" s="24">
        <f t="shared" si="26"/>
        <v>7.7637916553682089</v>
      </c>
      <c r="Y58" s="24">
        <f t="shared" si="26"/>
        <v>19.175509245844793</v>
      </c>
      <c r="Z58" s="24">
        <f t="shared" si="26"/>
        <v>2.5782886834591778</v>
      </c>
      <c r="AA58" s="24">
        <f t="shared" si="26"/>
        <v>11.357733868383818</v>
      </c>
      <c r="AB58" s="24">
        <f t="shared" si="26"/>
        <v>-18.001585836048775</v>
      </c>
      <c r="AC58" s="24">
        <f t="shared" si="26"/>
        <v>41.31218034573854</v>
      </c>
      <c r="AD58" s="24">
        <f t="shared" si="26"/>
        <v>-1.9207689232320462</v>
      </c>
      <c r="AE58" s="24">
        <f t="shared" si="25"/>
        <v>9.2463550828910854</v>
      </c>
    </row>
    <row r="59" spans="1:31">
      <c r="A59" s="65"/>
      <c r="B59" s="9" t="s">
        <v>218</v>
      </c>
      <c r="C59" s="121" t="s">
        <v>210</v>
      </c>
      <c r="D59" s="24">
        <f t="shared" si="23"/>
        <v>7.3824048182405306</v>
      </c>
      <c r="E59" s="24">
        <f t="shared" si="26"/>
        <v>148.36899824686779</v>
      </c>
      <c r="F59" s="24">
        <f t="shared" si="26"/>
        <v>-11.39267641829079</v>
      </c>
      <c r="G59" s="24">
        <f t="shared" si="26"/>
        <v>-8.606965925842843</v>
      </c>
      <c r="H59" s="24">
        <f t="shared" si="26"/>
        <v>-20.127094146811302</v>
      </c>
      <c r="I59" s="24">
        <f t="shared" si="26"/>
        <v>-8.3116738348228694</v>
      </c>
      <c r="J59" s="24">
        <f t="shared" si="26"/>
        <v>-13.227231385672567</v>
      </c>
      <c r="K59" s="24">
        <f t="shared" si="26"/>
        <v>68.251769666782224</v>
      </c>
      <c r="L59" s="24">
        <f t="shared" si="26"/>
        <v>27.881066828022767</v>
      </c>
      <c r="M59" s="24">
        <f t="shared" si="26"/>
        <v>91.354680569021724</v>
      </c>
      <c r="N59" s="24">
        <f t="shared" si="26"/>
        <v>70.711548490920705</v>
      </c>
      <c r="O59" s="24">
        <f t="shared" si="26"/>
        <v>11.248134174353524</v>
      </c>
      <c r="P59" s="24">
        <f t="shared" si="26"/>
        <v>55.13338046720088</v>
      </c>
      <c r="Q59" s="24">
        <f t="shared" si="26"/>
        <v>-45.22746338617852</v>
      </c>
      <c r="R59" s="24">
        <f t="shared" si="26"/>
        <v>21.61010447304534</v>
      </c>
      <c r="S59" s="24">
        <f t="shared" si="26"/>
        <v>-7.1104865229903567</v>
      </c>
      <c r="T59" s="24">
        <f t="shared" si="26"/>
        <v>-3.8108457582558941</v>
      </c>
      <c r="U59" s="24">
        <f t="shared" si="26"/>
        <v>9.1224054398318231</v>
      </c>
      <c r="V59" s="24">
        <f t="shared" si="26"/>
        <v>0.29246173506759021</v>
      </c>
      <c r="W59" s="24">
        <f t="shared" si="26"/>
        <v>3.321303252457966</v>
      </c>
      <c r="X59" s="24">
        <f t="shared" si="26"/>
        <v>2.1224040504349801</v>
      </c>
      <c r="Y59" s="24">
        <f t="shared" si="26"/>
        <v>-0.78592371331018285</v>
      </c>
      <c r="Z59" s="24">
        <f t="shared" si="26"/>
        <v>3.4683272593276229</v>
      </c>
      <c r="AA59" s="24">
        <f t="shared" si="26"/>
        <v>2.0574230350794949</v>
      </c>
      <c r="AB59" s="24">
        <f t="shared" si="26"/>
        <v>-2.0748370845711293</v>
      </c>
      <c r="AC59" s="24">
        <f t="shared" si="26"/>
        <v>47.200841889538424</v>
      </c>
      <c r="AD59" s="24">
        <f t="shared" si="26"/>
        <v>14.37337446308193</v>
      </c>
      <c r="AE59" s="24">
        <f t="shared" si="25"/>
        <v>11.244957576324666</v>
      </c>
    </row>
    <row r="60" spans="1:31">
      <c r="A60" s="65"/>
      <c r="B60" s="9" t="s">
        <v>219</v>
      </c>
      <c r="C60" s="121" t="s">
        <v>210</v>
      </c>
      <c r="D60" s="24">
        <f t="shared" si="23"/>
        <v>73.101604278075172</v>
      </c>
      <c r="E60" s="24">
        <f t="shared" si="26"/>
        <v>-3.9730791297056385</v>
      </c>
      <c r="F60" s="24">
        <f t="shared" si="26"/>
        <v>84.098297971297882</v>
      </c>
      <c r="G60" s="24">
        <f t="shared" si="26"/>
        <v>-9.3713606975178436</v>
      </c>
      <c r="H60" s="24">
        <f t="shared" si="26"/>
        <v>-19.066900913795195</v>
      </c>
      <c r="I60" s="24">
        <f t="shared" si="26"/>
        <v>-13.572755447460565</v>
      </c>
      <c r="J60" s="24">
        <f t="shared" si="26"/>
        <v>22.901279806125018</v>
      </c>
      <c r="K60" s="24">
        <f t="shared" si="26"/>
        <v>41.25053630070903</v>
      </c>
      <c r="L60" s="24">
        <f t="shared" si="26"/>
        <v>13.704247793713378</v>
      </c>
      <c r="M60" s="24">
        <f t="shared" si="26"/>
        <v>47.400306996315976</v>
      </c>
      <c r="N60" s="24">
        <f t="shared" si="26"/>
        <v>89.255353259571308</v>
      </c>
      <c r="O60" s="24">
        <f t="shared" si="26"/>
        <v>-11.305230709113204</v>
      </c>
      <c r="P60" s="24">
        <f t="shared" si="26"/>
        <v>10.225161914724893</v>
      </c>
      <c r="Q60" s="24">
        <f t="shared" si="26"/>
        <v>28.331551962398805</v>
      </c>
      <c r="R60" s="24">
        <f t="shared" si="26"/>
        <v>24.641350206160098</v>
      </c>
      <c r="S60" s="24">
        <f t="shared" si="26"/>
        <v>7.0196787903281717</v>
      </c>
      <c r="T60" s="24">
        <f t="shared" si="26"/>
        <v>8.696418957962166</v>
      </c>
      <c r="U60" s="24">
        <f t="shared" si="26"/>
        <v>-0.44911937604653929</v>
      </c>
      <c r="V60" s="24">
        <f t="shared" si="26"/>
        <v>-7.1469081475020175</v>
      </c>
      <c r="W60" s="24">
        <f t="shared" si="26"/>
        <v>-1.2070157423189869</v>
      </c>
      <c r="X60" s="24">
        <f t="shared" si="26"/>
        <v>14.060111474634112</v>
      </c>
      <c r="Y60" s="24">
        <f t="shared" si="26"/>
        <v>3.1936319855533526</v>
      </c>
      <c r="Z60" s="24">
        <f t="shared" si="26"/>
        <v>12.084832906106641</v>
      </c>
      <c r="AA60" s="24">
        <f t="shared" si="26"/>
        <v>-1.3777204678909953</v>
      </c>
      <c r="AB60" s="24">
        <f t="shared" si="26"/>
        <v>-7.8221211601223501</v>
      </c>
      <c r="AC60" s="24">
        <f t="shared" si="26"/>
        <v>79.245470017690678</v>
      </c>
      <c r="AD60" s="24">
        <f t="shared" si="26"/>
        <v>11.01855590460454</v>
      </c>
      <c r="AE60" s="24">
        <f t="shared" si="25"/>
        <v>14.314676629636097</v>
      </c>
    </row>
    <row r="61" spans="1:31">
      <c r="A61" s="65"/>
      <c r="B61" s="9" t="s">
        <v>220</v>
      </c>
      <c r="C61" s="121" t="s">
        <v>210</v>
      </c>
      <c r="D61" s="24">
        <f t="shared" si="23"/>
        <v>28.204539722572463</v>
      </c>
      <c r="E61" s="24">
        <f t="shared" si="26"/>
        <v>105.10444965976902</v>
      </c>
      <c r="F61" s="24">
        <f t="shared" si="26"/>
        <v>-27.902488899247516</v>
      </c>
      <c r="G61" s="24">
        <f t="shared" si="26"/>
        <v>57.2938776406138</v>
      </c>
      <c r="H61" s="24">
        <f t="shared" si="26"/>
        <v>-44.917796529177409</v>
      </c>
      <c r="I61" s="24">
        <f t="shared" si="26"/>
        <v>13.307491754647856</v>
      </c>
      <c r="J61" s="24">
        <f t="shared" si="26"/>
        <v>74.80196681457744</v>
      </c>
      <c r="K61" s="24">
        <f t="shared" si="26"/>
        <v>351.80013977378042</v>
      </c>
      <c r="L61" s="24">
        <f t="shared" si="26"/>
        <v>-16.488589698878201</v>
      </c>
      <c r="M61" s="24">
        <f t="shared" si="26"/>
        <v>245.60700980756246</v>
      </c>
      <c r="N61" s="24">
        <f t="shared" si="26"/>
        <v>38.850172103154165</v>
      </c>
      <c r="O61" s="24">
        <f t="shared" si="26"/>
        <v>-57.120474325501384</v>
      </c>
      <c r="P61" s="24">
        <f t="shared" si="26"/>
        <v>17.975953225502423</v>
      </c>
      <c r="Q61" s="24">
        <f t="shared" si="26"/>
        <v>-38.115959894962572</v>
      </c>
      <c r="R61" s="24">
        <f t="shared" si="26"/>
        <v>34.171796119721535</v>
      </c>
      <c r="S61" s="24">
        <f t="shared" si="26"/>
        <v>1.378137453811064</v>
      </c>
      <c r="T61" s="24">
        <f t="shared" si="26"/>
        <v>385.47077638465498</v>
      </c>
      <c r="U61" s="24">
        <f t="shared" si="26"/>
        <v>5.5303901870171757</v>
      </c>
      <c r="V61" s="24">
        <f t="shared" si="26"/>
        <v>-14.589386767790174</v>
      </c>
      <c r="W61" s="24">
        <f t="shared" si="26"/>
        <v>2.5944547662981989</v>
      </c>
      <c r="X61" s="24">
        <f t="shared" si="26"/>
        <v>1.3320884203991596</v>
      </c>
      <c r="Y61" s="24">
        <f t="shared" si="26"/>
        <v>-17.549150993753273</v>
      </c>
      <c r="Z61" s="24">
        <f t="shared" si="26"/>
        <v>-27.751669049374541</v>
      </c>
      <c r="AA61" s="24">
        <f t="shared" si="26"/>
        <v>6.3220854462429941</v>
      </c>
      <c r="AB61" s="24">
        <f t="shared" si="26"/>
        <v>-8.3592515616023348</v>
      </c>
      <c r="AC61" s="24">
        <f t="shared" si="26"/>
        <v>28.346448896544558</v>
      </c>
      <c r="AD61" s="24">
        <f t="shared" si="26"/>
        <v>18.87930367258619</v>
      </c>
      <c r="AE61" s="24">
        <f t="shared" si="25"/>
        <v>17.920727215590176</v>
      </c>
    </row>
    <row r="62" spans="1:31">
      <c r="A62" s="65"/>
      <c r="B62" s="9" t="s">
        <v>345</v>
      </c>
      <c r="C62" s="121" t="s">
        <v>210</v>
      </c>
      <c r="D62" s="24">
        <f t="shared" si="23"/>
        <v>-4.3337593516208557</v>
      </c>
      <c r="E62" s="24">
        <f t="shared" si="26"/>
        <v>45.782514215667618</v>
      </c>
      <c r="F62" s="24">
        <f t="shared" si="26"/>
        <v>5.7930150607081572</v>
      </c>
      <c r="G62" s="24">
        <f t="shared" si="26"/>
        <v>82.90600854769292</v>
      </c>
      <c r="H62" s="24">
        <f t="shared" si="26"/>
        <v>-43.325959996858153</v>
      </c>
      <c r="I62" s="24">
        <f t="shared" si="26"/>
        <v>-36.743937015192053</v>
      </c>
      <c r="J62" s="24">
        <f t="shared" si="26"/>
        <v>-6.7054084106058127</v>
      </c>
      <c r="K62" s="24">
        <f t="shared" si="26"/>
        <v>39.76597624328366</v>
      </c>
      <c r="L62" s="24">
        <f t="shared" si="26"/>
        <v>42.137793186916838</v>
      </c>
      <c r="M62" s="24">
        <f t="shared" si="26"/>
        <v>88.337334090834872</v>
      </c>
      <c r="N62" s="24">
        <f t="shared" si="26"/>
        <v>157.91219613235563</v>
      </c>
      <c r="O62" s="24">
        <f t="shared" si="26"/>
        <v>3.5565536025876838</v>
      </c>
      <c r="P62" s="24">
        <f t="shared" si="26"/>
        <v>31.624794625743704</v>
      </c>
      <c r="Q62" s="24">
        <f t="shared" si="26"/>
        <v>6.9022345658758582</v>
      </c>
      <c r="R62" s="24">
        <f t="shared" si="26"/>
        <v>-3.7896279657160932</v>
      </c>
      <c r="S62" s="24">
        <f t="shared" si="26"/>
        <v>-19.513115715446048</v>
      </c>
      <c r="T62" s="24">
        <f t="shared" si="26"/>
        <v>-15.550826547961975</v>
      </c>
      <c r="U62" s="24">
        <f t="shared" si="26"/>
        <v>-7.1616973637850236</v>
      </c>
      <c r="V62" s="24">
        <f t="shared" si="26"/>
        <v>-12.424986017402148</v>
      </c>
      <c r="W62" s="24">
        <f t="shared" si="26"/>
        <v>-8.6064071081663656</v>
      </c>
      <c r="X62" s="24">
        <f t="shared" si="26"/>
        <v>0.51153558177752245</v>
      </c>
      <c r="Y62" s="24">
        <f t="shared" si="26"/>
        <v>-9.2373846772088086</v>
      </c>
      <c r="Z62" s="24">
        <f t="shared" si="26"/>
        <v>38.518693234939548</v>
      </c>
      <c r="AA62" s="24">
        <f t="shared" si="26"/>
        <v>4.0828253753030879</v>
      </c>
      <c r="AB62" s="24">
        <f t="shared" si="26"/>
        <v>-31.680181275277235</v>
      </c>
      <c r="AC62" s="24">
        <f t="shared" si="26"/>
        <v>24.133559949565495</v>
      </c>
      <c r="AD62" s="24">
        <f t="shared" si="26"/>
        <v>-5.8166946674627553</v>
      </c>
      <c r="AE62" s="24">
        <f t="shared" si="25"/>
        <v>6.9010844000822118</v>
      </c>
    </row>
    <row r="63" spans="1:31">
      <c r="A63" s="65"/>
      <c r="B63" s="9" t="s">
        <v>221</v>
      </c>
      <c r="C63" s="121" t="s">
        <v>210</v>
      </c>
      <c r="D63" s="24">
        <f t="shared" si="23"/>
        <v>22.461376869805136</v>
      </c>
      <c r="E63" s="24">
        <f t="shared" si="26"/>
        <v>20.672723790278908</v>
      </c>
      <c r="F63" s="24">
        <f t="shared" si="26"/>
        <v>12.76898110731625</v>
      </c>
      <c r="G63" s="24">
        <f t="shared" si="26"/>
        <v>25.867238404215854</v>
      </c>
      <c r="H63" s="24">
        <f t="shared" si="26"/>
        <v>22.471382243673645</v>
      </c>
      <c r="I63" s="24">
        <f t="shared" si="26"/>
        <v>-3.6072930250389561</v>
      </c>
      <c r="J63" s="24">
        <f t="shared" si="26"/>
        <v>4.0206985389233267</v>
      </c>
      <c r="K63" s="24">
        <f t="shared" si="26"/>
        <v>5.4526798794546352</v>
      </c>
      <c r="L63" s="24">
        <f t="shared" si="26"/>
        <v>16.412582269849253</v>
      </c>
      <c r="M63" s="24">
        <f t="shared" si="26"/>
        <v>11.727670451189283</v>
      </c>
      <c r="N63" s="24">
        <f t="shared" si="26"/>
        <v>14.181756607392629</v>
      </c>
      <c r="O63" s="24">
        <f t="shared" si="26"/>
        <v>5.7974906160613244</v>
      </c>
      <c r="P63" s="24">
        <f t="shared" si="26"/>
        <v>-1.5529314048737319</v>
      </c>
      <c r="Q63" s="24">
        <f t="shared" si="26"/>
        <v>-19.849463515689123</v>
      </c>
      <c r="R63" s="24">
        <f t="shared" si="26"/>
        <v>35.417686180237268</v>
      </c>
      <c r="S63" s="24">
        <f t="shared" si="26"/>
        <v>8.5446197638349872</v>
      </c>
      <c r="T63" s="24">
        <f t="shared" si="26"/>
        <v>6.4354086862803683</v>
      </c>
      <c r="U63" s="24">
        <f t="shared" si="26"/>
        <v>11.016095819713613</v>
      </c>
      <c r="V63" s="24">
        <f t="shared" si="26"/>
        <v>7.3923024189212185</v>
      </c>
      <c r="W63" s="24">
        <f t="shared" si="26"/>
        <v>2.8507230208712855</v>
      </c>
      <c r="X63" s="24">
        <f t="shared" si="26"/>
        <v>3.3378705466092811</v>
      </c>
      <c r="Y63" s="24">
        <f t="shared" si="26"/>
        <v>1.7483981782850435</v>
      </c>
      <c r="Z63" s="24">
        <f t="shared" si="26"/>
        <v>7.7071686264170296</v>
      </c>
      <c r="AA63" s="24">
        <f t="shared" si="26"/>
        <v>2.8937652577137811</v>
      </c>
      <c r="AB63" s="24">
        <f t="shared" si="26"/>
        <v>-13.999275840630659</v>
      </c>
      <c r="AC63" s="24">
        <f t="shared" si="26"/>
        <v>28.61714247470033</v>
      </c>
      <c r="AD63" s="24">
        <f t="shared" si="26"/>
        <v>12.613270643398394</v>
      </c>
      <c r="AE63" s="24">
        <f t="shared" si="25"/>
        <v>8.3219072062405246</v>
      </c>
    </row>
    <row r="64" spans="1:31">
      <c r="A64" s="65"/>
      <c r="B64" s="9" t="s">
        <v>222</v>
      </c>
      <c r="C64" s="121" t="s">
        <v>210</v>
      </c>
      <c r="D64" s="24">
        <f t="shared" si="23"/>
        <v>16.307306190267838</v>
      </c>
      <c r="E64" s="24">
        <f t="shared" si="26"/>
        <v>4.1537538314293698</v>
      </c>
      <c r="F64" s="24">
        <f t="shared" si="26"/>
        <v>37.695205536076713</v>
      </c>
      <c r="G64" s="24">
        <f t="shared" si="26"/>
        <v>1.4237600409621791</v>
      </c>
      <c r="H64" s="24">
        <f t="shared" si="26"/>
        <v>-1.0150550374154648</v>
      </c>
      <c r="I64" s="24">
        <f t="shared" si="26"/>
        <v>206.41359016636397</v>
      </c>
      <c r="J64" s="24">
        <f t="shared" si="26"/>
        <v>-5.3589801818557703</v>
      </c>
      <c r="K64" s="24">
        <f t="shared" si="26"/>
        <v>-66.088809457127184</v>
      </c>
      <c r="L64" s="24">
        <f t="shared" si="26"/>
        <v>28.37867420790451</v>
      </c>
      <c r="M64" s="24">
        <f t="shared" si="26"/>
        <v>5.8987967608944416</v>
      </c>
      <c r="N64" s="24">
        <f t="shared" si="26"/>
        <v>26.544891212295909</v>
      </c>
      <c r="O64" s="24">
        <f t="shared" si="26"/>
        <v>4.9819845313401743</v>
      </c>
      <c r="P64" s="24">
        <f t="shared" si="26"/>
        <v>74.480146794718365</v>
      </c>
      <c r="Q64" s="24">
        <f t="shared" si="26"/>
        <v>-6.4362800565842662</v>
      </c>
      <c r="R64" s="24">
        <f t="shared" si="26"/>
        <v>5.4121115751064792</v>
      </c>
      <c r="S64" s="24">
        <f t="shared" si="26"/>
        <v>47.787841585741461</v>
      </c>
      <c r="T64" s="24">
        <f t="shared" si="26"/>
        <v>-11.148424298206749</v>
      </c>
      <c r="U64" s="24">
        <f t="shared" si="26"/>
        <v>3.6842433277289359</v>
      </c>
      <c r="V64" s="24">
        <f t="shared" si="26"/>
        <v>-47.099534480014469</v>
      </c>
      <c r="W64" s="24">
        <f t="shared" si="26"/>
        <v>23.145708318447575</v>
      </c>
      <c r="X64" s="24">
        <f t="shared" si="26"/>
        <v>-9.2175774496379432</v>
      </c>
      <c r="Y64" s="24">
        <f t="shared" si="26"/>
        <v>7.1612267731499202</v>
      </c>
      <c r="Z64" s="24">
        <f t="shared" si="26"/>
        <v>13.60159638694067</v>
      </c>
      <c r="AA64" s="24">
        <f t="shared" si="26"/>
        <v>-2.5850812792934619</v>
      </c>
      <c r="AB64" s="24">
        <f t="shared" si="26"/>
        <v>-24.829429758628677</v>
      </c>
      <c r="AC64" s="24">
        <f t="shared" si="26"/>
        <v>50.467046034530568</v>
      </c>
      <c r="AD64" s="24">
        <f t="shared" si="26"/>
        <v>-9.6459000721729353</v>
      </c>
      <c r="AE64" s="24">
        <f t="shared" si="25"/>
        <v>5.9123874300087493</v>
      </c>
    </row>
    <row r="65" spans="1:31">
      <c r="A65" s="65"/>
      <c r="B65" s="9" t="s">
        <v>207</v>
      </c>
      <c r="C65" s="121" t="s">
        <v>210</v>
      </c>
      <c r="D65" s="24">
        <f t="shared" si="23"/>
        <v>22.247430755054751</v>
      </c>
      <c r="E65" s="24">
        <f t="shared" si="26"/>
        <v>20.126347123514691</v>
      </c>
      <c r="F65" s="24">
        <f t="shared" si="26"/>
        <v>13.483810395192549</v>
      </c>
      <c r="G65" s="24">
        <f t="shared" si="26"/>
        <v>25.016700342137383</v>
      </c>
      <c r="H65" s="24">
        <f t="shared" si="26"/>
        <v>21.808373030164631</v>
      </c>
      <c r="I65" s="24">
        <f t="shared" si="26"/>
        <v>1.2105972513999603</v>
      </c>
      <c r="J65" s="24">
        <f t="shared" si="26"/>
        <v>3.36927353661018</v>
      </c>
      <c r="K65" s="24">
        <f t="shared" si="26"/>
        <v>0.90361234216524622</v>
      </c>
      <c r="L65" s="24">
        <f t="shared" si="26"/>
        <v>16.668295422025508</v>
      </c>
      <c r="M65" s="24">
        <f t="shared" si="26"/>
        <v>11.590605817870482</v>
      </c>
      <c r="N65" s="24">
        <f t="shared" si="26"/>
        <v>14.45764457008795</v>
      </c>
      <c r="O65" s="24">
        <f t="shared" si="26"/>
        <v>5.7773704679809725</v>
      </c>
      <c r="P65" s="24">
        <f t="shared" si="26"/>
        <v>0.30884941453498982</v>
      </c>
      <c r="Q65" s="24">
        <f t="shared" si="26"/>
        <v>-19.278163005015543</v>
      </c>
      <c r="R65" s="24">
        <f t="shared" si="26"/>
        <v>33.936358496622375</v>
      </c>
      <c r="S65" s="24">
        <f t="shared" si="26"/>
        <v>10.069395149334895</v>
      </c>
      <c r="T65" s="24">
        <f t="shared" si="26"/>
        <v>5.5180759466103524</v>
      </c>
      <c r="U65" s="24">
        <f t="shared" si="26"/>
        <v>10.694014651245112</v>
      </c>
      <c r="V65" s="24">
        <f t="shared" si="26"/>
        <v>5.1501161628858512</v>
      </c>
      <c r="W65" s="24">
        <f t="shared" si="26"/>
        <v>3.2708482053037926</v>
      </c>
      <c r="X65" s="24">
        <f t="shared" si="26"/>
        <v>3.0279404685253866</v>
      </c>
      <c r="Y65" s="24">
        <f t="shared" si="26"/>
        <v>1.8661323509522987</v>
      </c>
      <c r="Z65" s="24">
        <f t="shared" si="26"/>
        <v>7.8420424813713652</v>
      </c>
      <c r="AA65" s="24">
        <f t="shared" si="26"/>
        <v>2.7617051683536289</v>
      </c>
      <c r="AB65" s="24">
        <f t="shared" si="26"/>
        <v>-14.246739397057667</v>
      </c>
      <c r="AC65" s="24">
        <f t="shared" si="26"/>
        <v>29.054788862465699</v>
      </c>
      <c r="AD65" s="24">
        <f t="shared" si="26"/>
        <v>12.093454126983417</v>
      </c>
      <c r="AE65" s="24">
        <f t="shared" si="25"/>
        <v>8.2585559788719536</v>
      </c>
    </row>
    <row r="66" spans="1:31" ht="14" thickBo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:31" ht="14" thickTop="1">
      <c r="A67" s="11" t="s">
        <v>278</v>
      </c>
      <c r="B67" s="11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</row>
  </sheetData>
  <mergeCells count="7">
    <mergeCell ref="C47:AE47"/>
    <mergeCell ref="C46:AE46"/>
    <mergeCell ref="A2:AE2"/>
    <mergeCell ref="A4:AE4"/>
    <mergeCell ref="C26:AE26"/>
    <mergeCell ref="C7:AE7"/>
    <mergeCell ref="C27:AE27"/>
  </mergeCells>
  <phoneticPr fontId="5" type="noConversion"/>
  <hyperlinks>
    <hyperlink ref="A1" location="ÍNDICE!A1" display="ÍNDICE" xr:uid="{00000000-0004-0000-0800-000000000000}"/>
  </hyperlinks>
  <pageMargins left="0.75" right="0.75" top="1" bottom="1" header="0" footer="0"/>
  <pageSetup paperSize="9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30</vt:i4>
      </vt:variant>
    </vt:vector>
  </HeadingPairs>
  <TitlesOfParts>
    <vt:vector size="30" baseType="lpstr">
      <vt:lpstr>ÍNDICE</vt:lpstr>
      <vt:lpstr>Notas</vt:lpstr>
      <vt:lpstr>D1</vt:lpstr>
      <vt:lpstr>D2</vt:lpstr>
      <vt:lpstr>D3</vt:lpstr>
      <vt:lpstr>A1</vt:lpstr>
      <vt:lpstr>A2 </vt:lpstr>
      <vt:lpstr>A3</vt:lpstr>
      <vt:lpstr>A4</vt:lpstr>
      <vt:lpstr>A5</vt:lpstr>
      <vt:lpstr>A6</vt:lpstr>
      <vt:lpstr>A7</vt:lpstr>
      <vt:lpstr>A8</vt:lpstr>
      <vt:lpstr>A9 </vt:lpstr>
      <vt:lpstr>A10</vt:lpstr>
      <vt:lpstr>A11</vt:lpstr>
      <vt:lpstr>A12</vt:lpstr>
      <vt:lpstr>A13 </vt:lpstr>
      <vt:lpstr>A14</vt:lpstr>
      <vt:lpstr>A15</vt:lpstr>
      <vt:lpstr>A16</vt:lpstr>
      <vt:lpstr>A17</vt:lpstr>
      <vt:lpstr>A18</vt:lpstr>
      <vt:lpstr>A19</vt:lpstr>
      <vt:lpstr>A20</vt:lpstr>
      <vt:lpstr>A21</vt:lpstr>
      <vt:lpstr>A22</vt:lpstr>
      <vt:lpstr>A23</vt:lpstr>
      <vt:lpstr>A24</vt:lpstr>
      <vt:lpstr>A25</vt:lpstr>
    </vt:vector>
  </TitlesOfParts>
  <Company>UNAM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cub214b</dc:creator>
  <cp:lastModifiedBy>LEIRE ABRIL GONZALEZ ALARCON</cp:lastModifiedBy>
  <cp:revision/>
  <dcterms:created xsi:type="dcterms:W3CDTF">2008-01-30T00:56:34Z</dcterms:created>
  <dcterms:modified xsi:type="dcterms:W3CDTF">2023-06-02T15:22:52Z</dcterms:modified>
</cp:coreProperties>
</file>